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updateLinks="never"/>
  <mc:AlternateContent xmlns:mc="http://schemas.openxmlformats.org/markup-compatibility/2006">
    <mc:Choice Requires="x15">
      <x15ac:absPath xmlns:x15ac="http://schemas.microsoft.com/office/spreadsheetml/2010/11/ac" url="L:\10 Tarification\122. Méthodologie 2024-2028\122.13 Projet méthodo\CODIR 24.05.22\"/>
    </mc:Choice>
  </mc:AlternateContent>
  <xr:revisionPtr revIDLastSave="0" documentId="13_ncr:1_{417E8F6E-C6AF-48D8-8870-DDB4A0B97938}" xr6:coauthVersionLast="47" xr6:coauthVersionMax="47" xr10:uidLastSave="{00000000-0000-0000-0000-000000000000}"/>
  <bookViews>
    <workbookView xWindow="-120" yWindow="-120" windowWidth="25440" windowHeight="15540" tabRatio="867" xr2:uid="{00000000-000D-0000-FFFF-FFFF00000000}"/>
  </bookViews>
  <sheets>
    <sheet name="TAB00" sheetId="16" r:id="rId1"/>
    <sheet name="TAB A" sheetId="64" r:id="rId2"/>
    <sheet name="TAB B" sheetId="75" r:id="rId3"/>
    <sheet name="TAB1 " sheetId="76" r:id="rId4"/>
    <sheet name="TAB2" sheetId="77" r:id="rId5"/>
    <sheet name="TAB3" sheetId="78" r:id="rId6"/>
    <sheet name="TAB4" sheetId="26" r:id="rId7"/>
    <sheet name="TAB4.3" sheetId="37" r:id="rId8"/>
    <sheet name="TAB4.4" sheetId="48" r:id="rId9"/>
    <sheet name="TAB4.5" sheetId="44" r:id="rId10"/>
    <sheet name="TAB4.6" sheetId="45" r:id="rId11"/>
    <sheet name="TAB4.7" sheetId="60" r:id="rId12"/>
    <sheet name="TAB4.8" sheetId="59" r:id="rId13"/>
    <sheet name="TAB4.9" sheetId="51" r:id="rId14"/>
    <sheet name="TAB4.10" sheetId="52" r:id="rId15"/>
    <sheet name="TAB4.12" sheetId="69" r:id="rId16"/>
    <sheet name="TAB4.14" sheetId="71" r:id="rId17"/>
    <sheet name="TAB5" sheetId="14" r:id="rId18"/>
    <sheet name="TAB5.1" sheetId="30" r:id="rId19"/>
    <sheet name="TAB5.2" sheetId="56" r:id="rId20"/>
    <sheet name="TAB5.3" sheetId="74" r:id="rId21"/>
    <sheet name="TAB6" sheetId="79" r:id="rId22"/>
    <sheet name="TAB7" sheetId="38" r:id="rId23"/>
    <sheet name="TAB7.1" sheetId="39" r:id="rId24"/>
    <sheet name="TAB7.2" sheetId="40" r:id="rId25"/>
    <sheet name="TAB8" sheetId="33" r:id="rId26"/>
  </sheets>
  <externalReferences>
    <externalReference r:id="rId27"/>
    <externalReference r:id="rId28"/>
    <externalReference r:id="rId29"/>
    <externalReference r:id="rId30"/>
    <externalReference r:id="rId31"/>
  </externalReferences>
  <definedNames>
    <definedName name="_xlnm._FilterDatabase" localSheetId="18" hidden="1">'TAB5.1'!$A$7:$AK$174</definedName>
    <definedName name="_xlnm._FilterDatabase" localSheetId="19" hidden="1">'TAB5.2'!$A$7:$AJ$577</definedName>
    <definedName name="_xlnm._FilterDatabase" localSheetId="22" hidden="1">'TAB7'!$A$8:$Z$228</definedName>
    <definedName name="Aftakklem_LS">'[1]BASISPRIJZEN MATERIAAL'!$I$188</definedName>
    <definedName name="Codes">'[2]Codes des IM'!$B$2:$D$23</definedName>
    <definedName name="ELECTRICITE">'[3]Tableau 17A'!$A$1</definedName>
    <definedName name="Forfaitair_feeder">75000</definedName>
    <definedName name="Hangslot">'[1]BASISPRIJZEN MATERIAAL'!$I$138</definedName>
    <definedName name="Kabelschoen_HS">'[1]BASISPRIJZEN MATERIAAL'!$I$201</definedName>
    <definedName name="Kabelschoen_LS">'[1]BASISPRIJZEN MATERIAAL'!$I$198</definedName>
    <definedName name="Kit_kunststof_AL">'[1]BASISPRIJZEN MATERIAAL'!$I$190</definedName>
    <definedName name="Kit_kunststof_papierlood">'[1]BASISPRIJZEN MATERIAAL'!$I$191</definedName>
    <definedName name="Kit_papierlood">'[1]BASISPRIJZEN MATERIAAL'!$I$189</definedName>
    <definedName name="Klein_materiaal_10">10</definedName>
    <definedName name="Klein_materiaal_100">100</definedName>
    <definedName name="Klein_materiaal_25">25</definedName>
    <definedName name="Plaat_postnummer_telefoon">'[1]BASISPRIJZEN MATERIAAL'!$I$160</definedName>
    <definedName name="SAPBEXrevision" hidden="1">10</definedName>
    <definedName name="SAPBEXsysID" hidden="1">"BP1"</definedName>
    <definedName name="SAPBEXwbID" hidden="1">"4751QXOCD67AJ09JC6QHJDZY6"</definedName>
    <definedName name="Sleutelkastje">'[1]BASISPRIJZEN MATERIAAL'!$I$159</definedName>
    <definedName name="Slot_voor_sleutelkastje">'[1]BASISPRIJZEN MATERIAAL'!$I$158</definedName>
    <definedName name="Terminal_kunststof">'[1]BASISPRIJZEN MATERIAAL'!$I$195</definedName>
    <definedName name="Terminal_LS">'[1]BASISPRIJZEN MATERIAAL'!$I$200</definedName>
    <definedName name="Traduction1">'[2]Codes des IM'!$A$28:$D$1853</definedName>
    <definedName name="Verbinder_kunststof_M4">'[1]BASISPRIJZEN MATERIAAL'!$I$192</definedName>
    <definedName name="Verbinder_kunststof_papierlood_M3">'[1]BASISPRIJZEN MATERIAAL'!$I$192</definedName>
    <definedName name="Verbinder_papierlood_M3">'[1]BASISPRIJZEN MATERIAAL'!$I$192</definedName>
    <definedName name="Wikkeldoos_LS">'[1]BASISPRIJZEN MATERIAAL'!$I$199</definedName>
    <definedName name="_xlnm.Print_Area" localSheetId="1">'TAB A'!$A$1:$C$20</definedName>
    <definedName name="_xlnm.Print_Area" localSheetId="0">TAB00!$A$1:$L$77</definedName>
    <definedName name="_xlnm.Print_Area" localSheetId="3">'TAB1 '!$A$3:$B$76</definedName>
    <definedName name="_xlnm.Print_Area" localSheetId="4">'TAB2'!$A$3:$H$72</definedName>
    <definedName name="_xlnm.Print_Area" localSheetId="5">'TAB3'!$A$3:$H$45</definedName>
    <definedName name="_xlnm.Print_Area" localSheetId="6">'TAB4'!$A$3:$O$26</definedName>
    <definedName name="_xlnm.Print_Area" localSheetId="14">'TAB4.10'!$A$3:$U$32</definedName>
    <definedName name="_xlnm.Print_Area" localSheetId="15">'TAB4.12'!$A$3:$T$37</definedName>
    <definedName name="_xlnm.Print_Area" localSheetId="7">'TAB4.3'!$A$3:$T$35</definedName>
    <definedName name="_xlnm.Print_Area" localSheetId="8">'TAB4.4'!$A$3:$T$15</definedName>
    <definedName name="_xlnm.Print_Area" localSheetId="9">'TAB4.5'!$A$3:$H$42</definedName>
    <definedName name="_xlnm.Print_Area" localSheetId="10">'TAB4.6'!$A$3:$T$29</definedName>
    <definedName name="_xlnm.Print_Area" localSheetId="11">'TAB4.7'!$A$3:$K$46</definedName>
    <definedName name="_xlnm.Print_Area" localSheetId="12">'TAB4.8'!$A$3:$S$37</definedName>
    <definedName name="_xlnm.Print_Area" localSheetId="13">'TAB4.9'!$A$3:$U$31</definedName>
    <definedName name="_xlnm.Print_Area" localSheetId="17">'TAB5'!$A$3:$T$94</definedName>
    <definedName name="_xlnm.Print_Area" localSheetId="18">'TAB5.1'!$A$3:$S$174</definedName>
    <definedName name="_xlnm.Print_Area" localSheetId="19">'TAB5.2'!$A$3:$S$175</definedName>
    <definedName name="_xlnm.Print_Area" localSheetId="20">'TAB5.3'!$A$3:$H$27</definedName>
    <definedName name="_xlnm.Print_Area" localSheetId="21">'TAB6'!$A$3:$M$35</definedName>
    <definedName name="_xlnm.Print_Area" localSheetId="22">'TAB7'!$A$1:$X$228</definedName>
    <definedName name="_xlnm.Print_Area" localSheetId="23">'TAB7.1'!$A$3:$U$23</definedName>
    <definedName name="_xlnm.Print_Area" localSheetId="24">'TAB7.2'!$A$3:$U$55</definedName>
    <definedName name="_xlnm.Print_Area" localSheetId="25">'TAB8'!$A$4:$L$31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7" i="16" l="1"/>
  <c r="J37" i="16"/>
  <c r="I37" i="16"/>
  <c r="H37" i="16"/>
  <c r="G37" i="16"/>
  <c r="B36" i="75" l="1"/>
  <c r="A36" i="75"/>
  <c r="B32" i="75"/>
  <c r="A32" i="75"/>
  <c r="B31" i="75"/>
  <c r="A31" i="75"/>
  <c r="B30" i="75"/>
  <c r="A30" i="75"/>
  <c r="B29" i="75"/>
  <c r="A29" i="75"/>
  <c r="A28" i="75"/>
  <c r="B14" i="75"/>
  <c r="A14" i="75"/>
  <c r="B13" i="75"/>
  <c r="A13" i="75"/>
  <c r="B12" i="75"/>
  <c r="A12" i="75"/>
  <c r="B11" i="75"/>
  <c r="A11" i="75"/>
  <c r="F27" i="33" l="1"/>
  <c r="B27" i="33"/>
  <c r="F28" i="33"/>
  <c r="E28" i="33"/>
  <c r="E27" i="33" s="1"/>
  <c r="D28" i="33"/>
  <c r="D27" i="33" s="1"/>
  <c r="C28" i="33"/>
  <c r="C27" i="33" s="1"/>
  <c r="B28" i="33"/>
  <c r="C25" i="33"/>
  <c r="D25" i="33"/>
  <c r="E25" i="33"/>
  <c r="F25" i="33"/>
  <c r="C26" i="33"/>
  <c r="D26" i="33"/>
  <c r="E26" i="33"/>
  <c r="F26" i="33"/>
  <c r="B26" i="33"/>
  <c r="B25" i="33"/>
  <c r="A3" i="79"/>
  <c r="I32" i="79"/>
  <c r="H32" i="79"/>
  <c r="F32" i="79"/>
  <c r="E32" i="79"/>
  <c r="L31" i="79"/>
  <c r="L30" i="79"/>
  <c r="L29" i="79"/>
  <c r="L28" i="79"/>
  <c r="L27" i="79"/>
  <c r="L26" i="79"/>
  <c r="L25" i="79"/>
  <c r="L24" i="79"/>
  <c r="L23" i="79"/>
  <c r="L22" i="79"/>
  <c r="L21" i="79"/>
  <c r="L20" i="79"/>
  <c r="L19" i="79"/>
  <c r="L11" i="79"/>
  <c r="L32" i="79" s="1"/>
  <c r="K11" i="79"/>
  <c r="K32" i="79" s="1"/>
  <c r="J11" i="79"/>
  <c r="J32" i="79" s="1"/>
  <c r="I11" i="79"/>
  <c r="H11" i="79"/>
  <c r="G11" i="79"/>
  <c r="G32" i="79" s="1"/>
  <c r="F11" i="79"/>
  <c r="E11" i="79"/>
  <c r="D11" i="79"/>
  <c r="D32" i="79" s="1"/>
  <c r="C11" i="79"/>
  <c r="C32" i="79" s="1"/>
  <c r="B11" i="79"/>
  <c r="L10" i="79"/>
  <c r="L9" i="79"/>
  <c r="K26" i="74"/>
  <c r="J26" i="74"/>
  <c r="I26" i="74"/>
  <c r="H26" i="74"/>
  <c r="K25" i="74"/>
  <c r="K27" i="74" s="1"/>
  <c r="J25" i="74"/>
  <c r="J27" i="74" s="1"/>
  <c r="K18" i="74"/>
  <c r="J18" i="74"/>
  <c r="I18" i="74"/>
  <c r="H18" i="74"/>
  <c r="K12" i="74"/>
  <c r="J12" i="74"/>
  <c r="I12" i="74"/>
  <c r="H12" i="74"/>
  <c r="K6" i="74"/>
  <c r="J6" i="74"/>
  <c r="I6" i="74"/>
  <c r="I25" i="74" s="1"/>
  <c r="I27" i="74" s="1"/>
  <c r="H6" i="74"/>
  <c r="H25" i="74" s="1"/>
  <c r="H27" i="74" s="1"/>
  <c r="A3" i="71"/>
  <c r="A20" i="26"/>
  <c r="A19" i="26"/>
  <c r="A18" i="26" l="1"/>
  <c r="A17" i="26"/>
  <c r="A3" i="78"/>
  <c r="A3" i="77" l="1"/>
  <c r="A3" i="76"/>
  <c r="C29" i="78"/>
  <c r="C27" i="78"/>
  <c r="C25" i="78"/>
  <c r="C21" i="78"/>
  <c r="C18" i="78"/>
  <c r="C17" i="78"/>
  <c r="C16" i="78"/>
  <c r="C15" i="78"/>
  <c r="C9" i="78"/>
  <c r="C56" i="77"/>
  <c r="C54" i="77"/>
  <c r="C52" i="77"/>
  <c r="C48" i="77"/>
  <c r="C43" i="77"/>
  <c r="C44" i="77" s="1"/>
  <c r="C39" i="77"/>
  <c r="C38" i="77"/>
  <c r="C37" i="77"/>
  <c r="C36" i="77"/>
  <c r="C32" i="77"/>
  <c r="C28" i="77"/>
  <c r="C26" i="77"/>
  <c r="C19" i="77"/>
  <c r="C16" i="77"/>
  <c r="C15" i="77"/>
  <c r="C14" i="77"/>
  <c r="C9" i="77"/>
  <c r="D86" i="76"/>
  <c r="B86" i="76"/>
  <c r="D73" i="76"/>
  <c r="B73" i="76"/>
  <c r="D57" i="76"/>
  <c r="B57" i="76"/>
  <c r="D48" i="76"/>
  <c r="B48" i="76"/>
  <c r="D34" i="76"/>
  <c r="B34" i="76"/>
  <c r="D21" i="76"/>
  <c r="B21" i="76"/>
  <c r="D8" i="76"/>
  <c r="D66" i="76" s="1"/>
  <c r="D75" i="76" s="1"/>
  <c r="B8" i="76"/>
  <c r="B66" i="76" s="1"/>
  <c r="B75" i="76" s="1"/>
  <c r="B37" i="59"/>
  <c r="M34" i="59"/>
  <c r="B26" i="74"/>
  <c r="B18" i="74"/>
  <c r="B12" i="74"/>
  <c r="B6" i="74"/>
  <c r="B25" i="74" s="1"/>
  <c r="B27" i="74" s="1"/>
  <c r="B46" i="60"/>
  <c r="B37" i="60"/>
  <c r="B34" i="60"/>
  <c r="B22" i="60"/>
  <c r="B23" i="60" s="1"/>
  <c r="B15" i="60"/>
  <c r="B14" i="60"/>
  <c r="B35" i="60" s="1"/>
  <c r="B10" i="60"/>
  <c r="B11" i="60" s="1"/>
  <c r="M13" i="37"/>
  <c r="N13" i="37"/>
  <c r="O13" i="37"/>
  <c r="M14" i="37"/>
  <c r="N14" i="37"/>
  <c r="O14" i="37"/>
  <c r="M15" i="37"/>
  <c r="N15" i="37"/>
  <c r="O15" i="37"/>
  <c r="N9" i="37"/>
  <c r="M7" i="37"/>
  <c r="N7" i="37"/>
  <c r="O7" i="37"/>
  <c r="M8" i="37"/>
  <c r="N8" i="37"/>
  <c r="O8" i="37"/>
  <c r="M9" i="37"/>
  <c r="O9" i="37"/>
  <c r="N7" i="48"/>
  <c r="M7" i="48"/>
  <c r="O7" i="48"/>
  <c r="P7" i="48"/>
  <c r="Q7" i="48"/>
  <c r="B15" i="37"/>
  <c r="B9" i="37"/>
  <c r="P20" i="45"/>
  <c r="O20" i="45"/>
  <c r="N20" i="45"/>
  <c r="M20" i="45"/>
  <c r="M7" i="45"/>
  <c r="N7" i="45"/>
  <c r="O7" i="45"/>
  <c r="M8" i="45"/>
  <c r="N8" i="45"/>
  <c r="O8" i="45"/>
  <c r="M9" i="45"/>
  <c r="N9" i="45"/>
  <c r="O9" i="45"/>
  <c r="M10" i="45"/>
  <c r="N10" i="45"/>
  <c r="O10" i="45"/>
  <c r="M11" i="45"/>
  <c r="N11" i="45"/>
  <c r="O11" i="45"/>
  <c r="M12" i="45"/>
  <c r="N12" i="45"/>
  <c r="O12" i="45"/>
  <c r="M13" i="45"/>
  <c r="N13" i="45"/>
  <c r="O13" i="45"/>
  <c r="M14" i="45"/>
  <c r="N14" i="45"/>
  <c r="O14" i="45"/>
  <c r="M15" i="45"/>
  <c r="N15" i="45"/>
  <c r="O15" i="45"/>
  <c r="M16" i="45"/>
  <c r="N16" i="45"/>
  <c r="O16" i="45"/>
  <c r="M17" i="45"/>
  <c r="N17" i="45"/>
  <c r="O17" i="45"/>
  <c r="M18" i="45"/>
  <c r="N18" i="45"/>
  <c r="O18" i="45"/>
  <c r="P7" i="45"/>
  <c r="B20" i="45"/>
  <c r="M14" i="51"/>
  <c r="M13" i="51"/>
  <c r="N13" i="51"/>
  <c r="O13" i="51"/>
  <c r="N14" i="51"/>
  <c r="O14" i="51"/>
  <c r="M15" i="51"/>
  <c r="N15" i="51"/>
  <c r="O15" i="51"/>
  <c r="P13" i="51"/>
  <c r="M8" i="51"/>
  <c r="M7" i="51"/>
  <c r="N7" i="51"/>
  <c r="O7" i="51"/>
  <c r="N8" i="51"/>
  <c r="O8" i="51"/>
  <c r="M9" i="51"/>
  <c r="N9" i="51"/>
  <c r="O9" i="51"/>
  <c r="P7" i="51"/>
  <c r="M19" i="51"/>
  <c r="N19" i="51"/>
  <c r="O19" i="51"/>
  <c r="M20" i="51"/>
  <c r="N20" i="51"/>
  <c r="O20" i="51"/>
  <c r="M21" i="51"/>
  <c r="N21" i="51"/>
  <c r="O21" i="51"/>
  <c r="P19" i="51"/>
  <c r="B19" i="51"/>
  <c r="B15" i="51"/>
  <c r="B9" i="51"/>
  <c r="B21" i="51" s="1"/>
  <c r="B20" i="51" s="1"/>
  <c r="M16" i="69"/>
  <c r="M10" i="69"/>
  <c r="M8" i="69"/>
  <c r="N8" i="69"/>
  <c r="O8" i="69"/>
  <c r="M9" i="69"/>
  <c r="N9" i="69"/>
  <c r="O9" i="69"/>
  <c r="N10" i="69"/>
  <c r="O10" i="69"/>
  <c r="M11" i="69"/>
  <c r="N11" i="69"/>
  <c r="O11" i="69"/>
  <c r="P8" i="69"/>
  <c r="M22" i="69"/>
  <c r="N22" i="69"/>
  <c r="M23" i="69"/>
  <c r="N23" i="69"/>
  <c r="M24" i="69"/>
  <c r="N24" i="69"/>
  <c r="O22" i="69"/>
  <c r="N17" i="69"/>
  <c r="M17" i="69"/>
  <c r="M15" i="69"/>
  <c r="N15" i="69"/>
  <c r="N16" i="69"/>
  <c r="M18" i="69"/>
  <c r="N18" i="69"/>
  <c r="O15" i="69"/>
  <c r="P15" i="69"/>
  <c r="M19" i="52"/>
  <c r="M14" i="52"/>
  <c r="M13" i="52"/>
  <c r="M8" i="52"/>
  <c r="M7" i="52"/>
  <c r="N7" i="52"/>
  <c r="B19" i="52"/>
  <c r="B15" i="52"/>
  <c r="B9" i="52"/>
  <c r="D88" i="76" l="1"/>
  <c r="C31" i="77"/>
  <c r="C33" i="77" s="1"/>
  <c r="C25" i="77"/>
  <c r="C27" i="77" s="1"/>
  <c r="C29" i="77" s="1"/>
  <c r="B88" i="76"/>
  <c r="C10" i="77"/>
  <c r="C13" i="77" s="1"/>
  <c r="C17" i="77" s="1"/>
  <c r="C18" i="77" s="1"/>
  <c r="B36" i="60"/>
  <c r="B38" i="60" s="1"/>
  <c r="B21" i="52"/>
  <c r="C35" i="77" l="1"/>
  <c r="C40" i="77" s="1"/>
  <c r="C20" i="77"/>
  <c r="C45" i="77" s="1"/>
  <c r="B20" i="52"/>
  <c r="C47" i="77" l="1"/>
  <c r="C50" i="77" s="1"/>
  <c r="C58" i="77" s="1"/>
  <c r="C46" i="14"/>
  <c r="P182" i="38"/>
  <c r="P181" i="38"/>
  <c r="P180" i="38"/>
  <c r="P179" i="38"/>
  <c r="P178" i="38"/>
  <c r="P177" i="38"/>
  <c r="P176" i="38"/>
  <c r="P174" i="38"/>
  <c r="P173" i="38"/>
  <c r="P172" i="38"/>
  <c r="P168" i="38"/>
  <c r="P166" i="38"/>
  <c r="P165" i="38"/>
  <c r="P164" i="38"/>
  <c r="P163" i="38"/>
  <c r="P162" i="38"/>
  <c r="P161" i="38"/>
  <c r="P155" i="38"/>
  <c r="P154" i="38"/>
  <c r="P153" i="38"/>
  <c r="P152" i="38"/>
  <c r="P151" i="38"/>
  <c r="P150" i="38"/>
  <c r="P148" i="38"/>
  <c r="P147" i="38"/>
  <c r="P146" i="38"/>
  <c r="P145" i="38"/>
  <c r="P137" i="38"/>
  <c r="P136" i="38"/>
  <c r="P135" i="38"/>
  <c r="P134" i="38"/>
  <c r="P133" i="38"/>
  <c r="P132" i="38"/>
  <c r="P131" i="38"/>
  <c r="P129" i="38"/>
  <c r="P128" i="38"/>
  <c r="P127" i="38"/>
  <c r="P123" i="38"/>
  <c r="P121" i="38"/>
  <c r="P120" i="38"/>
  <c r="P119" i="38"/>
  <c r="P118" i="38"/>
  <c r="P117" i="38"/>
  <c r="P116" i="38"/>
  <c r="P110" i="38"/>
  <c r="P109" i="38"/>
  <c r="P108" i="38"/>
  <c r="P107" i="38"/>
  <c r="P106" i="38"/>
  <c r="P105" i="38"/>
  <c r="P103" i="38"/>
  <c r="P102" i="38"/>
  <c r="P101" i="38"/>
  <c r="P100" i="38"/>
  <c r="P92" i="38"/>
  <c r="P91" i="38"/>
  <c r="P90" i="38"/>
  <c r="P89" i="38"/>
  <c r="P88" i="38"/>
  <c r="P87" i="38"/>
  <c r="P86" i="38"/>
  <c r="P84" i="38"/>
  <c r="P83" i="38"/>
  <c r="P82" i="38"/>
  <c r="P78" i="38"/>
  <c r="P76" i="38"/>
  <c r="P75" i="38"/>
  <c r="P74" i="38"/>
  <c r="P73" i="38"/>
  <c r="P72" i="38"/>
  <c r="P71" i="38"/>
  <c r="P65" i="38"/>
  <c r="P64" i="38"/>
  <c r="P63" i="38"/>
  <c r="P62" i="38"/>
  <c r="P61" i="38"/>
  <c r="P60" i="38"/>
  <c r="P58" i="38"/>
  <c r="P57" i="38"/>
  <c r="P56" i="38"/>
  <c r="P55" i="38"/>
  <c r="P47" i="38"/>
  <c r="P46" i="38"/>
  <c r="P45" i="38"/>
  <c r="P44" i="38"/>
  <c r="P43" i="38"/>
  <c r="P42" i="38"/>
  <c r="P41" i="38"/>
  <c r="P39" i="38"/>
  <c r="P38" i="38"/>
  <c r="P37" i="38"/>
  <c r="P33" i="38"/>
  <c r="P31" i="38"/>
  <c r="P30" i="38"/>
  <c r="P29" i="38"/>
  <c r="P28" i="38"/>
  <c r="P27" i="38"/>
  <c r="P26" i="38"/>
  <c r="P20" i="38"/>
  <c r="P19" i="38"/>
  <c r="P18" i="38"/>
  <c r="P17" i="38"/>
  <c r="P16" i="38"/>
  <c r="P15" i="38"/>
  <c r="P13" i="38"/>
  <c r="P12" i="38"/>
  <c r="P11" i="38"/>
  <c r="P10" i="38"/>
  <c r="M19" i="39"/>
  <c r="M18" i="39"/>
  <c r="M17" i="39"/>
  <c r="M15" i="39"/>
  <c r="M14" i="39"/>
  <c r="M13" i="39"/>
  <c r="M12" i="39"/>
  <c r="M11" i="39"/>
  <c r="M10" i="39"/>
  <c r="M9" i="39"/>
  <c r="M8" i="39"/>
  <c r="M7" i="39"/>
  <c r="M45" i="40"/>
  <c r="M44" i="40"/>
  <c r="M43" i="40"/>
  <c r="M42" i="40"/>
  <c r="M41" i="40"/>
  <c r="M40" i="40"/>
  <c r="M36" i="40"/>
  <c r="M35" i="40"/>
  <c r="M34" i="40"/>
  <c r="M33" i="40"/>
  <c r="M32" i="40"/>
  <c r="M31" i="40"/>
  <c r="M30" i="40"/>
  <c r="M29" i="40"/>
  <c r="M28" i="40"/>
  <c r="M27" i="40"/>
  <c r="M25" i="40"/>
  <c r="M24" i="40"/>
  <c r="M23" i="40"/>
  <c r="M22" i="40"/>
  <c r="M21" i="40"/>
  <c r="M20" i="40"/>
  <c r="M16" i="40"/>
  <c r="M15" i="40"/>
  <c r="M14" i="40"/>
  <c r="M13" i="40"/>
  <c r="M12" i="40"/>
  <c r="M11" i="40"/>
  <c r="M10" i="40"/>
  <c r="M9" i="40"/>
  <c r="M8" i="40"/>
  <c r="M7" i="40"/>
  <c r="B54" i="40"/>
  <c r="B49" i="40"/>
  <c r="B22" i="39"/>
  <c r="C227" i="38"/>
  <c r="C226" i="38"/>
  <c r="C225" i="38"/>
  <c r="C224" i="38"/>
  <c r="C223" i="38"/>
  <c r="C222" i="38"/>
  <c r="C221" i="38"/>
  <c r="C219" i="38"/>
  <c r="C218" i="38"/>
  <c r="C217" i="38"/>
  <c r="C213" i="38"/>
  <c r="C211" i="38"/>
  <c r="C210" i="38"/>
  <c r="C209" i="38"/>
  <c r="C208" i="38"/>
  <c r="C207" i="38"/>
  <c r="C206" i="38"/>
  <c r="C204" i="38"/>
  <c r="C200" i="38"/>
  <c r="C199" i="38"/>
  <c r="C198" i="38"/>
  <c r="C197" i="38"/>
  <c r="C196" i="38"/>
  <c r="C195" i="38"/>
  <c r="C193" i="38"/>
  <c r="C192" i="38"/>
  <c r="C191" i="38"/>
  <c r="C190" i="38"/>
  <c r="C175" i="38"/>
  <c r="C171" i="38"/>
  <c r="C170" i="38" s="1"/>
  <c r="C169" i="38" s="1"/>
  <c r="C167" i="38"/>
  <c r="C160" i="38"/>
  <c r="C159" i="38"/>
  <c r="C149" i="38"/>
  <c r="C144" i="38"/>
  <c r="C130" i="38"/>
  <c r="C126" i="38"/>
  <c r="C125" i="38" s="1"/>
  <c r="C122" i="38"/>
  <c r="C115" i="38"/>
  <c r="C114" i="38"/>
  <c r="C104" i="38"/>
  <c r="C99" i="38"/>
  <c r="C85" i="38"/>
  <c r="C81" i="38"/>
  <c r="C80" i="38" s="1"/>
  <c r="C77" i="38"/>
  <c r="C70" i="38"/>
  <c r="C69" i="38"/>
  <c r="C59" i="38"/>
  <c r="C54" i="38"/>
  <c r="C40" i="38"/>
  <c r="C36" i="38"/>
  <c r="C35" i="38"/>
  <c r="C32" i="38"/>
  <c r="C212" i="38" s="1"/>
  <c r="C25" i="38"/>
  <c r="C205" i="38" s="1"/>
  <c r="C14" i="38"/>
  <c r="C9" i="38"/>
  <c r="B20" i="39"/>
  <c r="B16" i="39"/>
  <c r="B21" i="39" s="1"/>
  <c r="B47" i="40"/>
  <c r="B46" i="40"/>
  <c r="B55" i="40" s="1"/>
  <c r="B26" i="40"/>
  <c r="C71" i="77" l="1"/>
  <c r="C72" i="77" s="1"/>
  <c r="B9" i="33" s="1"/>
  <c r="D71" i="77"/>
  <c r="D72" i="77" s="1"/>
  <c r="C9" i="33" s="1"/>
  <c r="C60" i="77"/>
  <c r="B50" i="40"/>
  <c r="C124" i="38"/>
  <c r="C194" i="38"/>
  <c r="C220" i="38"/>
  <c r="C215" i="38"/>
  <c r="C93" i="38"/>
  <c r="C138" i="38"/>
  <c r="C21" i="38"/>
  <c r="C79" i="38"/>
  <c r="C156" i="38"/>
  <c r="C216" i="38"/>
  <c r="C66" i="38"/>
  <c r="C183" i="38"/>
  <c r="C48" i="38"/>
  <c r="C34" i="38"/>
  <c r="C111" i="38"/>
  <c r="C189" i="38"/>
  <c r="B23" i="39"/>
  <c r="G20" i="45"/>
  <c r="B11" i="26" s="1"/>
  <c r="P9" i="14"/>
  <c r="N9" i="14"/>
  <c r="O9" i="14"/>
  <c r="N10" i="14"/>
  <c r="O10" i="14"/>
  <c r="P10" i="14"/>
  <c r="M9" i="14"/>
  <c r="M10" i="14"/>
  <c r="D22" i="44"/>
  <c r="E22" i="44"/>
  <c r="F22" i="44"/>
  <c r="G22" i="44"/>
  <c r="C22" i="44"/>
  <c r="U23" i="69"/>
  <c r="T23" i="69"/>
  <c r="S23" i="69"/>
  <c r="R23" i="69"/>
  <c r="Q23" i="69"/>
  <c r="P23" i="69"/>
  <c r="O23" i="69"/>
  <c r="U22" i="69"/>
  <c r="T22" i="69"/>
  <c r="S22" i="69"/>
  <c r="R22" i="69"/>
  <c r="Q22" i="69"/>
  <c r="P22" i="69"/>
  <c r="U18" i="69"/>
  <c r="T18" i="69"/>
  <c r="S18" i="69"/>
  <c r="R18" i="69"/>
  <c r="Q18" i="69"/>
  <c r="P18" i="69"/>
  <c r="O18" i="69"/>
  <c r="U16" i="69"/>
  <c r="T16" i="69"/>
  <c r="S16" i="69"/>
  <c r="R16" i="69"/>
  <c r="Q16" i="69"/>
  <c r="P16" i="69"/>
  <c r="O16" i="69"/>
  <c r="U15" i="69"/>
  <c r="T15" i="69"/>
  <c r="S15" i="69"/>
  <c r="R15" i="69"/>
  <c r="Q15" i="69"/>
  <c r="U11" i="69"/>
  <c r="T11" i="69"/>
  <c r="S11" i="69"/>
  <c r="R11" i="69"/>
  <c r="Q11" i="69"/>
  <c r="P11" i="69"/>
  <c r="U9" i="69"/>
  <c r="T9" i="69"/>
  <c r="S9" i="69"/>
  <c r="R9" i="69"/>
  <c r="Q9" i="69"/>
  <c r="P9" i="69"/>
  <c r="U8" i="69"/>
  <c r="T8" i="69"/>
  <c r="S8" i="69"/>
  <c r="R8" i="69"/>
  <c r="Q8" i="69"/>
  <c r="U7" i="37"/>
  <c r="U14" i="37"/>
  <c r="T14" i="37"/>
  <c r="S14" i="37"/>
  <c r="R14" i="37"/>
  <c r="Q14" i="37"/>
  <c r="P14" i="37"/>
  <c r="U13" i="37"/>
  <c r="T13" i="37"/>
  <c r="S13" i="37"/>
  <c r="R13" i="37"/>
  <c r="Q13" i="37"/>
  <c r="P13" i="37"/>
  <c r="U8" i="37"/>
  <c r="T8" i="37"/>
  <c r="S8" i="37"/>
  <c r="R8" i="37"/>
  <c r="Q8" i="37"/>
  <c r="P8" i="37"/>
  <c r="T7" i="37"/>
  <c r="S7" i="37"/>
  <c r="R7" i="37"/>
  <c r="Q7" i="37"/>
  <c r="P7" i="37"/>
  <c r="U7" i="48"/>
  <c r="T7" i="48"/>
  <c r="S7" i="48"/>
  <c r="R7" i="48"/>
  <c r="R8" i="45"/>
  <c r="R7" i="45"/>
  <c r="U18" i="45"/>
  <c r="T18" i="45"/>
  <c r="S18" i="45"/>
  <c r="R18" i="45"/>
  <c r="Q18" i="45"/>
  <c r="P18" i="45"/>
  <c r="U17" i="45"/>
  <c r="T17" i="45"/>
  <c r="S17" i="45"/>
  <c r="R17" i="45"/>
  <c r="Q17" i="45"/>
  <c r="P17" i="45"/>
  <c r="U16" i="45"/>
  <c r="T16" i="45"/>
  <c r="S16" i="45"/>
  <c r="R16" i="45"/>
  <c r="Q16" i="45"/>
  <c r="P16" i="45"/>
  <c r="U15" i="45"/>
  <c r="T15" i="45"/>
  <c r="S15" i="45"/>
  <c r="R15" i="45"/>
  <c r="Q15" i="45"/>
  <c r="P15" i="45"/>
  <c r="U14" i="45"/>
  <c r="T14" i="45"/>
  <c r="S14" i="45"/>
  <c r="R14" i="45"/>
  <c r="Q14" i="45"/>
  <c r="P14" i="45"/>
  <c r="U13" i="45"/>
  <c r="T13" i="45"/>
  <c r="S13" i="45"/>
  <c r="R13" i="45"/>
  <c r="Q13" i="45"/>
  <c r="P13" i="45"/>
  <c r="U12" i="45"/>
  <c r="T12" i="45"/>
  <c r="S12" i="45"/>
  <c r="R12" i="45"/>
  <c r="Q12" i="45"/>
  <c r="P12" i="45"/>
  <c r="U11" i="45"/>
  <c r="T11" i="45"/>
  <c r="S11" i="45"/>
  <c r="R11" i="45"/>
  <c r="Q11" i="45"/>
  <c r="P11" i="45"/>
  <c r="U10" i="45"/>
  <c r="T10" i="45"/>
  <c r="S10" i="45"/>
  <c r="R10" i="45"/>
  <c r="Q10" i="45"/>
  <c r="P10" i="45"/>
  <c r="U9" i="45"/>
  <c r="T9" i="45"/>
  <c r="S9" i="45"/>
  <c r="R9" i="45"/>
  <c r="Q9" i="45"/>
  <c r="P9" i="45"/>
  <c r="U8" i="45"/>
  <c r="T8" i="45"/>
  <c r="S8" i="45"/>
  <c r="Q8" i="45"/>
  <c r="P8" i="45"/>
  <c r="U7" i="45"/>
  <c r="T7" i="45"/>
  <c r="S7" i="45"/>
  <c r="Q7" i="45"/>
  <c r="U14" i="51"/>
  <c r="T14" i="51"/>
  <c r="S14" i="51"/>
  <c r="R14" i="51"/>
  <c r="Q14" i="51"/>
  <c r="P14" i="51"/>
  <c r="U13" i="51"/>
  <c r="T13" i="51"/>
  <c r="S13" i="51"/>
  <c r="R13" i="51"/>
  <c r="Q13" i="51"/>
  <c r="U8" i="51"/>
  <c r="T8" i="51"/>
  <c r="S8" i="51"/>
  <c r="R8" i="51"/>
  <c r="Q8" i="51"/>
  <c r="P8" i="51"/>
  <c r="U7" i="51"/>
  <c r="T7" i="51"/>
  <c r="S7" i="51"/>
  <c r="R7" i="51"/>
  <c r="Q7" i="51"/>
  <c r="R13" i="52"/>
  <c r="P13" i="52"/>
  <c r="N13" i="52"/>
  <c r="U14" i="52"/>
  <c r="T14" i="52"/>
  <c r="S14" i="52"/>
  <c r="R14" i="52"/>
  <c r="Q14" i="52"/>
  <c r="P14" i="52"/>
  <c r="O14" i="52"/>
  <c r="N14" i="52"/>
  <c r="U13" i="52"/>
  <c r="T13" i="52"/>
  <c r="S13" i="52"/>
  <c r="Q13" i="52"/>
  <c r="O13" i="52"/>
  <c r="O8" i="52"/>
  <c r="P8" i="52"/>
  <c r="Q8" i="52"/>
  <c r="R8" i="52"/>
  <c r="S8" i="52"/>
  <c r="T8" i="52"/>
  <c r="U8" i="52"/>
  <c r="N8" i="52"/>
  <c r="T7" i="52"/>
  <c r="O7" i="52"/>
  <c r="P7" i="52"/>
  <c r="Q7" i="52"/>
  <c r="R7" i="52"/>
  <c r="S7" i="52"/>
  <c r="U7" i="52"/>
  <c r="O7" i="39"/>
  <c r="N7" i="40"/>
  <c r="C26" i="40"/>
  <c r="M26" i="40" s="1"/>
  <c r="E71" i="77" l="1"/>
  <c r="E72" i="77" s="1"/>
  <c r="D9" i="33" s="1"/>
  <c r="C62" i="77"/>
  <c r="C201" i="38"/>
  <c r="C214" i="38"/>
  <c r="C228" i="38"/>
  <c r="C30" i="44"/>
  <c r="C64" i="77" l="1"/>
  <c r="G71" i="77" s="1"/>
  <c r="G72" i="77" s="1"/>
  <c r="F9" i="33" s="1"/>
  <c r="F71" i="77"/>
  <c r="F72" i="77" s="1"/>
  <c r="E9" i="33" s="1"/>
  <c r="A3" i="75" l="1"/>
  <c r="A3" i="64"/>
  <c r="O7" i="40"/>
  <c r="P7" i="40"/>
  <c r="Q7" i="40"/>
  <c r="R7" i="40"/>
  <c r="S7" i="40"/>
  <c r="T7" i="40"/>
  <c r="U7" i="40"/>
  <c r="L171" i="38"/>
  <c r="L126" i="38"/>
  <c r="L81" i="38"/>
  <c r="L36" i="38"/>
  <c r="K171" i="38"/>
  <c r="K126" i="38"/>
  <c r="K81" i="38"/>
  <c r="K36" i="38"/>
  <c r="J171" i="38"/>
  <c r="J126" i="38"/>
  <c r="J81" i="38"/>
  <c r="J36" i="38"/>
  <c r="I171" i="38"/>
  <c r="I126" i="38"/>
  <c r="I81" i="38"/>
  <c r="I36" i="38"/>
  <c r="H171" i="38"/>
  <c r="H126" i="38"/>
  <c r="H81" i="38"/>
  <c r="H36" i="38"/>
  <c r="G171" i="38"/>
  <c r="G126" i="38"/>
  <c r="G81" i="38"/>
  <c r="G36" i="38"/>
  <c r="F171" i="38"/>
  <c r="F126" i="38"/>
  <c r="F81" i="38"/>
  <c r="F36" i="38"/>
  <c r="E171" i="38"/>
  <c r="D171" i="38"/>
  <c r="P171" i="38" s="1"/>
  <c r="E126" i="38"/>
  <c r="D126" i="38"/>
  <c r="P126" i="38" s="1"/>
  <c r="E81" i="38"/>
  <c r="D81" i="38"/>
  <c r="P81" i="38" s="1"/>
  <c r="E36" i="38"/>
  <c r="D36" i="38"/>
  <c r="P36" i="38" s="1"/>
  <c r="S38" i="30"/>
  <c r="R38" i="30"/>
  <c r="Q38" i="30"/>
  <c r="S37" i="30"/>
  <c r="R37" i="30"/>
  <c r="Q37" i="30"/>
  <c r="S36" i="30"/>
  <c r="R36" i="30"/>
  <c r="Q36" i="30"/>
  <c r="S35" i="30"/>
  <c r="R35" i="30"/>
  <c r="Q35" i="30"/>
  <c r="S34" i="30"/>
  <c r="R34" i="30"/>
  <c r="Q34" i="30"/>
  <c r="S33" i="30"/>
  <c r="R33" i="30"/>
  <c r="Q33" i="30"/>
  <c r="S32" i="30"/>
  <c r="R32" i="30"/>
  <c r="Q32" i="30"/>
  <c r="S31" i="30"/>
  <c r="R31" i="30"/>
  <c r="Q31" i="30"/>
  <c r="S30" i="30"/>
  <c r="R30" i="30"/>
  <c r="Q30" i="30"/>
  <c r="S29" i="30"/>
  <c r="R29" i="30"/>
  <c r="Q29" i="30"/>
  <c r="S28" i="30"/>
  <c r="R28" i="30"/>
  <c r="Q28" i="30"/>
  <c r="S27" i="30"/>
  <c r="R27" i="30"/>
  <c r="Q27" i="30"/>
  <c r="S24" i="30"/>
  <c r="R24" i="30"/>
  <c r="Q24" i="30"/>
  <c r="S23" i="30"/>
  <c r="R23" i="30"/>
  <c r="Q23" i="30"/>
  <c r="S22" i="30"/>
  <c r="R22" i="30"/>
  <c r="Q22" i="30"/>
  <c r="S21" i="30"/>
  <c r="R21" i="30"/>
  <c r="Q21" i="30"/>
  <c r="S20" i="30"/>
  <c r="R20" i="30"/>
  <c r="Q20" i="30"/>
  <c r="S19" i="30"/>
  <c r="R19" i="30"/>
  <c r="Q19" i="30"/>
  <c r="S18" i="30"/>
  <c r="R18" i="30"/>
  <c r="Q18" i="30"/>
  <c r="S17" i="30"/>
  <c r="R17" i="30"/>
  <c r="Q17" i="30"/>
  <c r="S16" i="30"/>
  <c r="R16" i="30"/>
  <c r="Q16" i="30"/>
  <c r="S15" i="30"/>
  <c r="R15" i="30"/>
  <c r="Q15" i="30"/>
  <c r="S14" i="30"/>
  <c r="R14" i="30"/>
  <c r="Q14" i="30"/>
  <c r="S13" i="30"/>
  <c r="R13" i="30"/>
  <c r="Q13" i="30"/>
  <c r="S12" i="30"/>
  <c r="R12" i="30"/>
  <c r="Q12" i="30"/>
  <c r="S11" i="30"/>
  <c r="R11" i="30"/>
  <c r="Q11" i="30"/>
  <c r="S10" i="30"/>
  <c r="R10" i="30"/>
  <c r="Q10" i="30"/>
  <c r="S9" i="30"/>
  <c r="R9" i="30"/>
  <c r="Q9" i="30"/>
  <c r="S8" i="30"/>
  <c r="R8" i="30"/>
  <c r="Q8" i="30"/>
  <c r="K24" i="69"/>
  <c r="J24" i="69"/>
  <c r="U24" i="69" s="1"/>
  <c r="I24" i="69"/>
  <c r="T24" i="69" s="1"/>
  <c r="H24" i="69"/>
  <c r="G24" i="69"/>
  <c r="E24" i="69"/>
  <c r="P24" i="69" s="1"/>
  <c r="D24" i="69"/>
  <c r="O24" i="69" s="1"/>
  <c r="B24" i="69"/>
  <c r="K19" i="52"/>
  <c r="J19" i="52"/>
  <c r="I19" i="52"/>
  <c r="H19" i="52"/>
  <c r="S19" i="52" s="1"/>
  <c r="G19" i="52"/>
  <c r="E19" i="52"/>
  <c r="P19" i="52" s="1"/>
  <c r="D19" i="52"/>
  <c r="O19" i="52" s="1"/>
  <c r="C19" i="52"/>
  <c r="K19" i="51"/>
  <c r="J19" i="51"/>
  <c r="U19" i="51" s="1"/>
  <c r="I19" i="51"/>
  <c r="T19" i="51" s="1"/>
  <c r="H19" i="51"/>
  <c r="S19" i="51" s="1"/>
  <c r="G19" i="51"/>
  <c r="E19" i="51"/>
  <c r="D19" i="51"/>
  <c r="C19" i="51"/>
  <c r="R19" i="51" l="1"/>
  <c r="Q19" i="51"/>
  <c r="S24" i="69"/>
  <c r="N19" i="52"/>
  <c r="U19" i="52"/>
  <c r="R19" i="52"/>
  <c r="Q19" i="52"/>
  <c r="T19" i="52"/>
  <c r="R24" i="69"/>
  <c r="Q24" i="69"/>
  <c r="A15" i="75" l="1"/>
  <c r="A16" i="75"/>
  <c r="A17" i="75"/>
  <c r="A18" i="75"/>
  <c r="A19" i="75"/>
  <c r="A20" i="75"/>
  <c r="A21" i="75"/>
  <c r="A22" i="75"/>
  <c r="A23" i="75"/>
  <c r="A24" i="75"/>
  <c r="A25" i="75"/>
  <c r="A26" i="75"/>
  <c r="A27" i="75"/>
  <c r="A33" i="75"/>
  <c r="A34" i="75"/>
  <c r="A35" i="75"/>
  <c r="L227" i="38" l="1"/>
  <c r="L226" i="38"/>
  <c r="L225" i="38"/>
  <c r="L224" i="38"/>
  <c r="L223" i="38"/>
  <c r="L222" i="38"/>
  <c r="L221" i="38"/>
  <c r="L219" i="38"/>
  <c r="L218" i="38"/>
  <c r="L217" i="38"/>
  <c r="L213" i="38"/>
  <c r="L211" i="38"/>
  <c r="L210" i="38"/>
  <c r="L209" i="38"/>
  <c r="L208" i="38"/>
  <c r="L207" i="38"/>
  <c r="L206" i="38"/>
  <c r="K227" i="38"/>
  <c r="K226" i="38"/>
  <c r="K225" i="38"/>
  <c r="K224" i="38"/>
  <c r="K223" i="38"/>
  <c r="K222" i="38"/>
  <c r="K221" i="38"/>
  <c r="K219" i="38"/>
  <c r="K218" i="38"/>
  <c r="K217" i="38"/>
  <c r="K213" i="38"/>
  <c r="K211" i="38"/>
  <c r="K210" i="38"/>
  <c r="K209" i="38"/>
  <c r="K208" i="38"/>
  <c r="K207" i="38"/>
  <c r="K206" i="38"/>
  <c r="J227" i="38"/>
  <c r="J226" i="38"/>
  <c r="J225" i="38"/>
  <c r="J224" i="38"/>
  <c r="J223" i="38"/>
  <c r="J222" i="38"/>
  <c r="J221" i="38"/>
  <c r="J219" i="38"/>
  <c r="J218" i="38"/>
  <c r="J217" i="38"/>
  <c r="J213" i="38"/>
  <c r="J211" i="38"/>
  <c r="J210" i="38"/>
  <c r="J209" i="38"/>
  <c r="J208" i="38"/>
  <c r="J207" i="38"/>
  <c r="J206" i="38"/>
  <c r="I227" i="38"/>
  <c r="I226" i="38"/>
  <c r="I225" i="38"/>
  <c r="I224" i="38"/>
  <c r="I223" i="38"/>
  <c r="I222" i="38"/>
  <c r="I221" i="38"/>
  <c r="I219" i="38"/>
  <c r="I218" i="38"/>
  <c r="I217" i="38"/>
  <c r="I213" i="38"/>
  <c r="I211" i="38"/>
  <c r="I210" i="38"/>
  <c r="I209" i="38"/>
  <c r="I208" i="38"/>
  <c r="I207" i="38"/>
  <c r="I206" i="38"/>
  <c r="H227" i="38"/>
  <c r="H226" i="38"/>
  <c r="H225" i="38"/>
  <c r="H224" i="38"/>
  <c r="H223" i="38"/>
  <c r="H222" i="38"/>
  <c r="H221" i="38"/>
  <c r="H219" i="38"/>
  <c r="H218" i="38"/>
  <c r="H217" i="38"/>
  <c r="H213" i="38"/>
  <c r="H211" i="38"/>
  <c r="H210" i="38"/>
  <c r="H209" i="38"/>
  <c r="H208" i="38"/>
  <c r="H207" i="38"/>
  <c r="H206" i="38"/>
  <c r="G227" i="38"/>
  <c r="G226" i="38"/>
  <c r="G225" i="38"/>
  <c r="G224" i="38"/>
  <c r="G223" i="38"/>
  <c r="G222" i="38"/>
  <c r="G221" i="38"/>
  <c r="G219" i="38"/>
  <c r="G218" i="38"/>
  <c r="G217" i="38"/>
  <c r="G213" i="38"/>
  <c r="G211" i="38"/>
  <c r="G210" i="38"/>
  <c r="G209" i="38"/>
  <c r="G208" i="38"/>
  <c r="G207" i="38"/>
  <c r="G206" i="38"/>
  <c r="F227" i="38"/>
  <c r="F226" i="38"/>
  <c r="F225" i="38"/>
  <c r="F224" i="38"/>
  <c r="F223" i="38"/>
  <c r="F222" i="38"/>
  <c r="F221" i="38"/>
  <c r="F219" i="38"/>
  <c r="F218" i="38"/>
  <c r="F217" i="38"/>
  <c r="F213" i="38"/>
  <c r="F211" i="38"/>
  <c r="F210" i="38"/>
  <c r="F209" i="38"/>
  <c r="F208" i="38"/>
  <c r="F207" i="38"/>
  <c r="F206" i="38"/>
  <c r="E206" i="38"/>
  <c r="E207" i="38"/>
  <c r="E208" i="38"/>
  <c r="E209" i="38"/>
  <c r="E210" i="38"/>
  <c r="E211" i="38"/>
  <c r="E213" i="38"/>
  <c r="E217" i="38"/>
  <c r="E218" i="38"/>
  <c r="E219" i="38"/>
  <c r="E221" i="38"/>
  <c r="E222" i="38"/>
  <c r="E223" i="38"/>
  <c r="E224" i="38"/>
  <c r="E225" i="38"/>
  <c r="E226" i="38"/>
  <c r="E227" i="38"/>
  <c r="D206" i="38"/>
  <c r="P206" i="38" s="1"/>
  <c r="D207" i="38"/>
  <c r="P207" i="38" s="1"/>
  <c r="D208" i="38"/>
  <c r="P208" i="38" s="1"/>
  <c r="D209" i="38"/>
  <c r="P209" i="38" s="1"/>
  <c r="D210" i="38"/>
  <c r="P210" i="38" s="1"/>
  <c r="D211" i="38"/>
  <c r="P211" i="38" s="1"/>
  <c r="D213" i="38"/>
  <c r="P213" i="38" s="1"/>
  <c r="D217" i="38"/>
  <c r="P217" i="38" s="1"/>
  <c r="D218" i="38"/>
  <c r="P218" i="38" s="1"/>
  <c r="D219" i="38"/>
  <c r="P219" i="38" s="1"/>
  <c r="D221" i="38"/>
  <c r="P221" i="38" s="1"/>
  <c r="D222" i="38"/>
  <c r="P222" i="38" s="1"/>
  <c r="D223" i="38"/>
  <c r="P223" i="38" s="1"/>
  <c r="D224" i="38"/>
  <c r="P224" i="38" s="1"/>
  <c r="D225" i="38"/>
  <c r="P225" i="38" s="1"/>
  <c r="D226" i="38"/>
  <c r="P226" i="38" s="1"/>
  <c r="D227" i="38"/>
  <c r="P227" i="38" s="1"/>
  <c r="L200" i="38"/>
  <c r="L199" i="38"/>
  <c r="L198" i="38"/>
  <c r="L197" i="38"/>
  <c r="L196" i="38"/>
  <c r="L195" i="38"/>
  <c r="L193" i="38"/>
  <c r="L192" i="38"/>
  <c r="L191" i="38"/>
  <c r="L190" i="38"/>
  <c r="K200" i="38"/>
  <c r="K199" i="38"/>
  <c r="K198" i="38"/>
  <c r="K197" i="38"/>
  <c r="K196" i="38"/>
  <c r="K195" i="38"/>
  <c r="K193" i="38"/>
  <c r="K192" i="38"/>
  <c r="K191" i="38"/>
  <c r="K190" i="38"/>
  <c r="J200" i="38"/>
  <c r="J199" i="38"/>
  <c r="J198" i="38"/>
  <c r="J197" i="38"/>
  <c r="J196" i="38"/>
  <c r="J195" i="38"/>
  <c r="J193" i="38"/>
  <c r="J192" i="38"/>
  <c r="J191" i="38"/>
  <c r="J190" i="38"/>
  <c r="I200" i="38"/>
  <c r="I199" i="38"/>
  <c r="I198" i="38"/>
  <c r="I197" i="38"/>
  <c r="I196" i="38"/>
  <c r="I195" i="38"/>
  <c r="I193" i="38"/>
  <c r="I192" i="38"/>
  <c r="I191" i="38"/>
  <c r="I190" i="38"/>
  <c r="H200" i="38"/>
  <c r="H199" i="38"/>
  <c r="H198" i="38"/>
  <c r="H197" i="38"/>
  <c r="H196" i="38"/>
  <c r="H195" i="38"/>
  <c r="H193" i="38"/>
  <c r="H192" i="38"/>
  <c r="H191" i="38"/>
  <c r="H190" i="38"/>
  <c r="G200" i="38"/>
  <c r="G199" i="38"/>
  <c r="G198" i="38"/>
  <c r="G197" i="38"/>
  <c r="G196" i="38"/>
  <c r="G195" i="38"/>
  <c r="G193" i="38"/>
  <c r="G192" i="38"/>
  <c r="G191" i="38"/>
  <c r="G190" i="38"/>
  <c r="F200" i="38"/>
  <c r="F199" i="38"/>
  <c r="F198" i="38"/>
  <c r="F197" i="38"/>
  <c r="F196" i="38"/>
  <c r="F195" i="38"/>
  <c r="F193" i="38"/>
  <c r="F192" i="38"/>
  <c r="F191" i="38"/>
  <c r="F190" i="38"/>
  <c r="E190" i="38"/>
  <c r="E191" i="38"/>
  <c r="E192" i="38"/>
  <c r="E193" i="38"/>
  <c r="E195" i="38"/>
  <c r="E196" i="38"/>
  <c r="E197" i="38"/>
  <c r="E198" i="38"/>
  <c r="E199" i="38"/>
  <c r="E200" i="38"/>
  <c r="D190" i="38"/>
  <c r="P190" i="38" s="1"/>
  <c r="D191" i="38"/>
  <c r="P191" i="38" s="1"/>
  <c r="D192" i="38"/>
  <c r="P192" i="38" s="1"/>
  <c r="D193" i="38"/>
  <c r="P193" i="38" s="1"/>
  <c r="D195" i="38"/>
  <c r="P195" i="38" s="1"/>
  <c r="D196" i="38"/>
  <c r="P196" i="38" s="1"/>
  <c r="D197" i="38"/>
  <c r="P197" i="38" s="1"/>
  <c r="D198" i="38"/>
  <c r="P198" i="38" s="1"/>
  <c r="D199" i="38"/>
  <c r="P199" i="38" s="1"/>
  <c r="D200" i="38"/>
  <c r="P200" i="38" s="1"/>
  <c r="X182" i="38"/>
  <c r="W182" i="38"/>
  <c r="V182" i="38"/>
  <c r="U182" i="38"/>
  <c r="T182" i="38"/>
  <c r="S182" i="38"/>
  <c r="R182" i="38"/>
  <c r="Q182" i="38"/>
  <c r="X181" i="38"/>
  <c r="W181" i="38"/>
  <c r="V181" i="38"/>
  <c r="U181" i="38"/>
  <c r="T181" i="38"/>
  <c r="S181" i="38"/>
  <c r="R181" i="38"/>
  <c r="Q181" i="38"/>
  <c r="X180" i="38"/>
  <c r="W180" i="38"/>
  <c r="V180" i="38"/>
  <c r="U180" i="38"/>
  <c r="T180" i="38"/>
  <c r="S180" i="38"/>
  <c r="R180" i="38"/>
  <c r="Q180" i="38"/>
  <c r="X179" i="38"/>
  <c r="W179" i="38"/>
  <c r="V179" i="38"/>
  <c r="U179" i="38"/>
  <c r="T179" i="38"/>
  <c r="S179" i="38"/>
  <c r="R179" i="38"/>
  <c r="Q179" i="38"/>
  <c r="X178" i="38"/>
  <c r="W178" i="38"/>
  <c r="V178" i="38"/>
  <c r="U178" i="38"/>
  <c r="T178" i="38"/>
  <c r="S178" i="38"/>
  <c r="R178" i="38"/>
  <c r="Q178" i="38"/>
  <c r="X177" i="38"/>
  <c r="W177" i="38"/>
  <c r="V177" i="38"/>
  <c r="U177" i="38"/>
  <c r="T177" i="38"/>
  <c r="S177" i="38"/>
  <c r="R177" i="38"/>
  <c r="Q177" i="38"/>
  <c r="X176" i="38"/>
  <c r="W176" i="38"/>
  <c r="V176" i="38"/>
  <c r="U176" i="38"/>
  <c r="T176" i="38"/>
  <c r="S176" i="38"/>
  <c r="R176" i="38"/>
  <c r="Q176" i="38"/>
  <c r="L175" i="38"/>
  <c r="K175" i="38"/>
  <c r="J175" i="38"/>
  <c r="I175" i="38"/>
  <c r="H175" i="38"/>
  <c r="G175" i="38"/>
  <c r="F175" i="38"/>
  <c r="E175" i="38"/>
  <c r="D175" i="38"/>
  <c r="P175" i="38" s="1"/>
  <c r="X174" i="38"/>
  <c r="W174" i="38"/>
  <c r="V174" i="38"/>
  <c r="U174" i="38"/>
  <c r="T174" i="38"/>
  <c r="S174" i="38"/>
  <c r="R174" i="38"/>
  <c r="Q174" i="38"/>
  <c r="X173" i="38"/>
  <c r="W173" i="38"/>
  <c r="V173" i="38"/>
  <c r="U173" i="38"/>
  <c r="T173" i="38"/>
  <c r="S173" i="38"/>
  <c r="R173" i="38"/>
  <c r="Q173" i="38"/>
  <c r="X172" i="38"/>
  <c r="W172" i="38"/>
  <c r="V172" i="38"/>
  <c r="U172" i="38"/>
  <c r="T172" i="38"/>
  <c r="S172" i="38"/>
  <c r="R172" i="38"/>
  <c r="Q172" i="38"/>
  <c r="L170" i="38"/>
  <c r="D170" i="38"/>
  <c r="P170" i="38" s="1"/>
  <c r="X168" i="38"/>
  <c r="W168" i="38"/>
  <c r="V168" i="38"/>
  <c r="U168" i="38"/>
  <c r="T168" i="38"/>
  <c r="S168" i="38"/>
  <c r="R168" i="38"/>
  <c r="Q168" i="38"/>
  <c r="L167" i="38"/>
  <c r="K167" i="38"/>
  <c r="J167" i="38"/>
  <c r="I167" i="38"/>
  <c r="H167" i="38"/>
  <c r="G167" i="38"/>
  <c r="F167" i="38"/>
  <c r="E167" i="38"/>
  <c r="D167" i="38"/>
  <c r="P167" i="38" s="1"/>
  <c r="X166" i="38"/>
  <c r="W166" i="38"/>
  <c r="V166" i="38"/>
  <c r="U166" i="38"/>
  <c r="T166" i="38"/>
  <c r="S166" i="38"/>
  <c r="R166" i="38"/>
  <c r="Q166" i="38"/>
  <c r="X165" i="38"/>
  <c r="W165" i="38"/>
  <c r="V165" i="38"/>
  <c r="U165" i="38"/>
  <c r="T165" i="38"/>
  <c r="S165" i="38"/>
  <c r="R165" i="38"/>
  <c r="Q165" i="38"/>
  <c r="X164" i="38"/>
  <c r="W164" i="38"/>
  <c r="V164" i="38"/>
  <c r="U164" i="38"/>
  <c r="T164" i="38"/>
  <c r="S164" i="38"/>
  <c r="R164" i="38"/>
  <c r="Q164" i="38"/>
  <c r="X163" i="38"/>
  <c r="W163" i="38"/>
  <c r="V163" i="38"/>
  <c r="U163" i="38"/>
  <c r="T163" i="38"/>
  <c r="S163" i="38"/>
  <c r="R163" i="38"/>
  <c r="Q163" i="38"/>
  <c r="X162" i="38"/>
  <c r="W162" i="38"/>
  <c r="V162" i="38"/>
  <c r="U162" i="38"/>
  <c r="T162" i="38"/>
  <c r="S162" i="38"/>
  <c r="R162" i="38"/>
  <c r="Q162" i="38"/>
  <c r="X161" i="38"/>
  <c r="W161" i="38"/>
  <c r="V161" i="38"/>
  <c r="U161" i="38"/>
  <c r="T161" i="38"/>
  <c r="S161" i="38"/>
  <c r="R161" i="38"/>
  <c r="Q161" i="38"/>
  <c r="L160" i="38"/>
  <c r="K160" i="38"/>
  <c r="J160" i="38"/>
  <c r="I160" i="38"/>
  <c r="H160" i="38"/>
  <c r="G160" i="38"/>
  <c r="F160" i="38"/>
  <c r="E160" i="38"/>
  <c r="D160" i="38"/>
  <c r="P160" i="38" s="1"/>
  <c r="L159" i="38"/>
  <c r="K159" i="38"/>
  <c r="J159" i="38"/>
  <c r="I159" i="38"/>
  <c r="H159" i="38"/>
  <c r="G159" i="38"/>
  <c r="F159" i="38"/>
  <c r="E159" i="38"/>
  <c r="D159" i="38"/>
  <c r="X155" i="38"/>
  <c r="W155" i="38"/>
  <c r="V155" i="38"/>
  <c r="U155" i="38"/>
  <c r="T155" i="38"/>
  <c r="S155" i="38"/>
  <c r="R155" i="38"/>
  <c r="Q155" i="38"/>
  <c r="X154" i="38"/>
  <c r="W154" i="38"/>
  <c r="V154" i="38"/>
  <c r="U154" i="38"/>
  <c r="T154" i="38"/>
  <c r="S154" i="38"/>
  <c r="R154" i="38"/>
  <c r="Q154" i="38"/>
  <c r="X153" i="38"/>
  <c r="W153" i="38"/>
  <c r="V153" i="38"/>
  <c r="U153" i="38"/>
  <c r="T153" i="38"/>
  <c r="S153" i="38"/>
  <c r="R153" i="38"/>
  <c r="Q153" i="38"/>
  <c r="X152" i="38"/>
  <c r="W152" i="38"/>
  <c r="V152" i="38"/>
  <c r="U152" i="38"/>
  <c r="T152" i="38"/>
  <c r="S152" i="38"/>
  <c r="R152" i="38"/>
  <c r="Q152" i="38"/>
  <c r="X151" i="38"/>
  <c r="W151" i="38"/>
  <c r="V151" i="38"/>
  <c r="U151" i="38"/>
  <c r="T151" i="38"/>
  <c r="S151" i="38"/>
  <c r="R151" i="38"/>
  <c r="Q151" i="38"/>
  <c r="X150" i="38"/>
  <c r="W150" i="38"/>
  <c r="V150" i="38"/>
  <c r="U150" i="38"/>
  <c r="T150" i="38"/>
  <c r="S150" i="38"/>
  <c r="R150" i="38"/>
  <c r="Q150" i="38"/>
  <c r="L149" i="38"/>
  <c r="K149" i="38"/>
  <c r="J149" i="38"/>
  <c r="I149" i="38"/>
  <c r="H149" i="38"/>
  <c r="G149" i="38"/>
  <c r="F149" i="38"/>
  <c r="E149" i="38"/>
  <c r="D149" i="38"/>
  <c r="P149" i="38" s="1"/>
  <c r="X148" i="38"/>
  <c r="W148" i="38"/>
  <c r="V148" i="38"/>
  <c r="U148" i="38"/>
  <c r="T148" i="38"/>
  <c r="S148" i="38"/>
  <c r="R148" i="38"/>
  <c r="Q148" i="38"/>
  <c r="X147" i="38"/>
  <c r="W147" i="38"/>
  <c r="V147" i="38"/>
  <c r="U147" i="38"/>
  <c r="T147" i="38"/>
  <c r="S147" i="38"/>
  <c r="R147" i="38"/>
  <c r="Q147" i="38"/>
  <c r="X146" i="38"/>
  <c r="W146" i="38"/>
  <c r="V146" i="38"/>
  <c r="U146" i="38"/>
  <c r="T146" i="38"/>
  <c r="S146" i="38"/>
  <c r="R146" i="38"/>
  <c r="Q146" i="38"/>
  <c r="X145" i="38"/>
  <c r="W145" i="38"/>
  <c r="V145" i="38"/>
  <c r="U145" i="38"/>
  <c r="T145" i="38"/>
  <c r="S145" i="38"/>
  <c r="R145" i="38"/>
  <c r="Q145" i="38"/>
  <c r="L144" i="38"/>
  <c r="K144" i="38"/>
  <c r="J144" i="38"/>
  <c r="I144" i="38"/>
  <c r="H144" i="38"/>
  <c r="G144" i="38"/>
  <c r="F144" i="38"/>
  <c r="E144" i="38"/>
  <c r="D144" i="38"/>
  <c r="P144" i="38" s="1"/>
  <c r="L169" i="38" l="1"/>
  <c r="H156" i="38"/>
  <c r="L156" i="38"/>
  <c r="Q167" i="38"/>
  <c r="K216" i="38"/>
  <c r="X175" i="38"/>
  <c r="I216" i="38"/>
  <c r="E216" i="38"/>
  <c r="G216" i="38"/>
  <c r="V175" i="38"/>
  <c r="H216" i="38"/>
  <c r="L216" i="38"/>
  <c r="U175" i="38"/>
  <c r="D216" i="38"/>
  <c r="P216" i="38" s="1"/>
  <c r="F216" i="38"/>
  <c r="J216" i="38"/>
  <c r="S149" i="38"/>
  <c r="W149" i="38"/>
  <c r="L183" i="38"/>
  <c r="T167" i="38"/>
  <c r="X167" i="38"/>
  <c r="Q149" i="38"/>
  <c r="U149" i="38"/>
  <c r="X149" i="38"/>
  <c r="R167" i="38"/>
  <c r="V167" i="38"/>
  <c r="S171" i="38"/>
  <c r="W171" i="38"/>
  <c r="R175" i="38"/>
  <c r="F156" i="38"/>
  <c r="S175" i="38"/>
  <c r="J156" i="38"/>
  <c r="R149" i="38"/>
  <c r="S167" i="38"/>
  <c r="W167" i="38"/>
  <c r="T175" i="38"/>
  <c r="T149" i="38"/>
  <c r="V149" i="38"/>
  <c r="U167" i="38"/>
  <c r="S144" i="38"/>
  <c r="W144" i="38"/>
  <c r="U160" i="38"/>
  <c r="Q175" i="38"/>
  <c r="W175" i="38"/>
  <c r="Q144" i="38"/>
  <c r="R144" i="38"/>
  <c r="E156" i="38"/>
  <c r="T160" i="38"/>
  <c r="X160" i="38"/>
  <c r="R171" i="38"/>
  <c r="E170" i="38"/>
  <c r="E183" i="38" s="1"/>
  <c r="V171" i="38"/>
  <c r="I170" i="38"/>
  <c r="I183" i="38" s="1"/>
  <c r="V144" i="38"/>
  <c r="I156" i="38"/>
  <c r="D183" i="38"/>
  <c r="P183" i="38" s="1"/>
  <c r="T144" i="38"/>
  <c r="G156" i="38"/>
  <c r="T156" i="38" s="1"/>
  <c r="X144" i="38"/>
  <c r="K156" i="38"/>
  <c r="R160" i="38"/>
  <c r="V160" i="38"/>
  <c r="D169" i="38"/>
  <c r="P169" i="38" s="1"/>
  <c r="T171" i="38"/>
  <c r="G170" i="38"/>
  <c r="X171" i="38"/>
  <c r="K170" i="38"/>
  <c r="K183" i="38" s="1"/>
  <c r="X183" i="38" s="1"/>
  <c r="D156" i="38"/>
  <c r="P156" i="38" s="1"/>
  <c r="U144" i="38"/>
  <c r="S160" i="38"/>
  <c r="W160" i="38"/>
  <c r="Q171" i="38"/>
  <c r="U171" i="38"/>
  <c r="Q160" i="38"/>
  <c r="F170" i="38"/>
  <c r="H170" i="38"/>
  <c r="J170" i="38"/>
  <c r="X156" i="38" l="1"/>
  <c r="R156" i="38"/>
  <c r="Q183" i="38"/>
  <c r="V156" i="38"/>
  <c r="T170" i="38"/>
  <c r="G169" i="38"/>
  <c r="F169" i="38"/>
  <c r="F183" i="38"/>
  <c r="R183" i="38" s="1"/>
  <c r="S170" i="38"/>
  <c r="Q156" i="38"/>
  <c r="W156" i="38"/>
  <c r="U156" i="38"/>
  <c r="V170" i="38"/>
  <c r="I169" i="38"/>
  <c r="S156" i="38"/>
  <c r="J183" i="38"/>
  <c r="W183" i="38" s="1"/>
  <c r="W170" i="38"/>
  <c r="J169" i="38"/>
  <c r="R170" i="38"/>
  <c r="E169" i="38"/>
  <c r="Q170" i="38"/>
  <c r="G183" i="38"/>
  <c r="H169" i="38"/>
  <c r="H183" i="38"/>
  <c r="U183" i="38" s="1"/>
  <c r="U170" i="38"/>
  <c r="X170" i="38"/>
  <c r="K169" i="38"/>
  <c r="X169" i="38" s="1"/>
  <c r="Q169" i="38"/>
  <c r="W169" i="38" l="1"/>
  <c r="V183" i="38"/>
  <c r="S169" i="38"/>
  <c r="T183" i="38"/>
  <c r="S183" i="38"/>
  <c r="V169" i="38"/>
  <c r="R169" i="38"/>
  <c r="T169" i="38"/>
  <c r="U169" i="38"/>
  <c r="K15" i="52" l="1"/>
  <c r="J15" i="52"/>
  <c r="U15" i="52" s="1"/>
  <c r="I15" i="52"/>
  <c r="T15" i="52" s="1"/>
  <c r="H15" i="52"/>
  <c r="S15" i="52" s="1"/>
  <c r="G15" i="52"/>
  <c r="E15" i="52"/>
  <c r="P15" i="52" s="1"/>
  <c r="D15" i="52"/>
  <c r="C15" i="52"/>
  <c r="K9" i="52"/>
  <c r="J9" i="52"/>
  <c r="U9" i="52" s="1"/>
  <c r="I9" i="52"/>
  <c r="T9" i="52" s="1"/>
  <c r="H9" i="52"/>
  <c r="S9" i="52" s="1"/>
  <c r="G9" i="52"/>
  <c r="E9" i="52"/>
  <c r="P9" i="52" s="1"/>
  <c r="D9" i="52"/>
  <c r="O9" i="52" s="1"/>
  <c r="C9" i="52"/>
  <c r="M9" i="52" s="1"/>
  <c r="K15" i="51"/>
  <c r="J15" i="51"/>
  <c r="I15" i="51"/>
  <c r="H15" i="51"/>
  <c r="S15" i="51" s="1"/>
  <c r="G15" i="51"/>
  <c r="E15" i="51"/>
  <c r="P15" i="51" s="1"/>
  <c r="D15" i="51"/>
  <c r="C15" i="51"/>
  <c r="K9" i="51"/>
  <c r="J9" i="51"/>
  <c r="U9" i="51" s="1"/>
  <c r="I9" i="51"/>
  <c r="T9" i="51" s="1"/>
  <c r="H9" i="51"/>
  <c r="S9" i="51" s="1"/>
  <c r="G9" i="51"/>
  <c r="E9" i="51"/>
  <c r="P9" i="51" s="1"/>
  <c r="D9" i="51"/>
  <c r="C9" i="51"/>
  <c r="U15" i="51" l="1"/>
  <c r="R9" i="51"/>
  <c r="Q9" i="51"/>
  <c r="R15" i="51"/>
  <c r="Q15" i="51"/>
  <c r="T15" i="51"/>
  <c r="N15" i="52"/>
  <c r="M15" i="52"/>
  <c r="Q15" i="52"/>
  <c r="R15" i="52"/>
  <c r="R9" i="52"/>
  <c r="Q9" i="52"/>
  <c r="O15" i="52"/>
  <c r="K21" i="52"/>
  <c r="F18" i="26" s="1"/>
  <c r="E21" i="51"/>
  <c r="J21" i="51"/>
  <c r="K21" i="51"/>
  <c r="F17" i="26" s="1"/>
  <c r="G21" i="51"/>
  <c r="E21" i="52"/>
  <c r="P21" i="52" s="1"/>
  <c r="J21" i="52"/>
  <c r="U21" i="52" s="1"/>
  <c r="G21" i="52"/>
  <c r="C21" i="51"/>
  <c r="H21" i="51"/>
  <c r="S21" i="51" s="1"/>
  <c r="N9" i="52"/>
  <c r="C21" i="52"/>
  <c r="M21" i="52" s="1"/>
  <c r="H21" i="52"/>
  <c r="D21" i="51"/>
  <c r="I21" i="51"/>
  <c r="T21" i="51" s="1"/>
  <c r="D21" i="52"/>
  <c r="I21" i="52"/>
  <c r="G20" i="51" l="1"/>
  <c r="R21" i="51"/>
  <c r="Q21" i="51"/>
  <c r="E17" i="26"/>
  <c r="U21" i="51"/>
  <c r="D20" i="51"/>
  <c r="E20" i="51"/>
  <c r="P20" i="51" s="1"/>
  <c r="P21" i="51"/>
  <c r="S21" i="52"/>
  <c r="N21" i="52"/>
  <c r="T21" i="52"/>
  <c r="O21" i="52"/>
  <c r="R21" i="52"/>
  <c r="Q21" i="52"/>
  <c r="K20" i="52"/>
  <c r="J20" i="51"/>
  <c r="B17" i="26"/>
  <c r="K20" i="51"/>
  <c r="D20" i="52"/>
  <c r="O20" i="52" s="1"/>
  <c r="D17" i="26"/>
  <c r="I20" i="51"/>
  <c r="C20" i="52"/>
  <c r="M20" i="52" s="1"/>
  <c r="E18" i="26"/>
  <c r="J20" i="52"/>
  <c r="U20" i="52" s="1"/>
  <c r="D18" i="26"/>
  <c r="I20" i="52"/>
  <c r="H20" i="52"/>
  <c r="C18" i="26"/>
  <c r="C17" i="26"/>
  <c r="H20" i="51"/>
  <c r="S20" i="51" s="1"/>
  <c r="B18" i="26"/>
  <c r="G20" i="52"/>
  <c r="C20" i="51"/>
  <c r="E20" i="52"/>
  <c r="P20" i="52" s="1"/>
  <c r="U20" i="51" l="1"/>
  <c r="T20" i="51"/>
  <c r="R20" i="51"/>
  <c r="Q20" i="51"/>
  <c r="T20" i="52"/>
  <c r="R20" i="52"/>
  <c r="Q20" i="52"/>
  <c r="N20" i="52"/>
  <c r="S20" i="52"/>
  <c r="F20" i="26"/>
  <c r="Y20" i="26" s="1"/>
  <c r="E20" i="26"/>
  <c r="X20" i="26" s="1"/>
  <c r="D20" i="26"/>
  <c r="D23" i="33" s="1"/>
  <c r="C20" i="26"/>
  <c r="V20" i="26" s="1"/>
  <c r="B20" i="26"/>
  <c r="B23" i="33" s="1"/>
  <c r="K15" i="37"/>
  <c r="J15" i="37"/>
  <c r="U15" i="37" s="1"/>
  <c r="I15" i="37"/>
  <c r="H15" i="37"/>
  <c r="S15" i="37" s="1"/>
  <c r="G15" i="37"/>
  <c r="E15" i="37"/>
  <c r="P15" i="37" s="1"/>
  <c r="D15" i="37"/>
  <c r="C15" i="37"/>
  <c r="L13" i="37"/>
  <c r="A3" i="74"/>
  <c r="G18" i="74"/>
  <c r="F18" i="74"/>
  <c r="E18" i="74"/>
  <c r="D18" i="74"/>
  <c r="C18" i="74"/>
  <c r="G12" i="74"/>
  <c r="F12" i="74"/>
  <c r="E12" i="74"/>
  <c r="D12" i="74"/>
  <c r="C12" i="74"/>
  <c r="G6" i="74"/>
  <c r="F6" i="74"/>
  <c r="E6" i="74"/>
  <c r="D6" i="74"/>
  <c r="C6" i="74"/>
  <c r="R15" i="37" l="1"/>
  <c r="Q15" i="37"/>
  <c r="T15" i="37"/>
  <c r="E25" i="74"/>
  <c r="W20" i="26"/>
  <c r="M20" i="26"/>
  <c r="F25" i="74"/>
  <c r="C25" i="74"/>
  <c r="G25" i="74"/>
  <c r="F23" i="33"/>
  <c r="D25" i="74"/>
  <c r="C23" i="33"/>
  <c r="I23" i="33" s="1"/>
  <c r="N20" i="26"/>
  <c r="E23" i="33"/>
  <c r="O20" i="26"/>
  <c r="L20" i="26"/>
  <c r="U20" i="26"/>
  <c r="K23" i="33" l="1"/>
  <c r="H23" i="33"/>
  <c r="J23" i="33"/>
  <c r="F10" i="71" l="1"/>
  <c r="E10" i="71"/>
  <c r="D10" i="71"/>
  <c r="C10" i="71"/>
  <c r="B10" i="71"/>
  <c r="K7" i="71"/>
  <c r="J7" i="71"/>
  <c r="I7" i="71"/>
  <c r="H7" i="71"/>
  <c r="F12" i="26"/>
  <c r="F17" i="33" s="1"/>
  <c r="U171" i="56"/>
  <c r="U157" i="56"/>
  <c r="U138" i="56"/>
  <c r="U124" i="56"/>
  <c r="U105" i="56"/>
  <c r="U91" i="56"/>
  <c r="U72" i="56"/>
  <c r="U58" i="56"/>
  <c r="U39" i="56"/>
  <c r="U25" i="56"/>
  <c r="V9" i="56"/>
  <c r="V10" i="56" s="1"/>
  <c r="V11" i="56" s="1"/>
  <c r="V12" i="56" s="1"/>
  <c r="V13" i="56" s="1"/>
  <c r="V14" i="56" s="1"/>
  <c r="V15" i="56" s="1"/>
  <c r="V16" i="56" s="1"/>
  <c r="V17" i="56" s="1"/>
  <c r="V18" i="56" s="1"/>
  <c r="V19" i="56" s="1"/>
  <c r="V20" i="56" s="1"/>
  <c r="V21" i="56" s="1"/>
  <c r="V22" i="56" s="1"/>
  <c r="V23" i="56" s="1"/>
  <c r="V24" i="56" s="1"/>
  <c r="V25" i="56" s="1"/>
  <c r="V26" i="56" s="1"/>
  <c r="V27" i="56" s="1"/>
  <c r="V28" i="56" s="1"/>
  <c r="V29" i="56" s="1"/>
  <c r="V30" i="56" s="1"/>
  <c r="V31" i="56" s="1"/>
  <c r="V32" i="56" s="1"/>
  <c r="V33" i="56" s="1"/>
  <c r="V34" i="56" s="1"/>
  <c r="V35" i="56" s="1"/>
  <c r="V36" i="56" s="1"/>
  <c r="V37" i="56" s="1"/>
  <c r="V38" i="56" s="1"/>
  <c r="V39" i="56" s="1"/>
  <c r="V40" i="56" s="1"/>
  <c r="V41" i="56" s="1"/>
  <c r="V42" i="56" s="1"/>
  <c r="V43" i="56" s="1"/>
  <c r="V44" i="56" s="1"/>
  <c r="V45" i="56" s="1"/>
  <c r="V46" i="56" s="1"/>
  <c r="V47" i="56" s="1"/>
  <c r="V48" i="56" s="1"/>
  <c r="V49" i="56" s="1"/>
  <c r="V50" i="56" s="1"/>
  <c r="V51" i="56" s="1"/>
  <c r="V52" i="56" s="1"/>
  <c r="V53" i="56" s="1"/>
  <c r="V54" i="56" s="1"/>
  <c r="V55" i="56" s="1"/>
  <c r="V56" i="56" s="1"/>
  <c r="V57" i="56" s="1"/>
  <c r="V58" i="56" s="1"/>
  <c r="V59" i="56" s="1"/>
  <c r="V60" i="56" s="1"/>
  <c r="V61" i="56" s="1"/>
  <c r="V62" i="56" s="1"/>
  <c r="V63" i="56" s="1"/>
  <c r="V64" i="56" s="1"/>
  <c r="V65" i="56" s="1"/>
  <c r="V66" i="56" s="1"/>
  <c r="V67" i="56" s="1"/>
  <c r="V68" i="56" s="1"/>
  <c r="V69" i="56" s="1"/>
  <c r="V70" i="56" s="1"/>
  <c r="V71" i="56" s="1"/>
  <c r="V72" i="56" s="1"/>
  <c r="U171" i="30"/>
  <c r="U157" i="30"/>
  <c r="U138" i="30"/>
  <c r="U124" i="30"/>
  <c r="U105" i="30"/>
  <c r="U91" i="30"/>
  <c r="U72" i="30"/>
  <c r="U58" i="30"/>
  <c r="U25" i="30"/>
  <c r="U39" i="30"/>
  <c r="D7" i="30"/>
  <c r="E7" i="30" s="1"/>
  <c r="F7" i="30" s="1"/>
  <c r="G7" i="30" s="1"/>
  <c r="H7" i="30" s="1"/>
  <c r="I7" i="30" s="1"/>
  <c r="J7" i="30" s="1"/>
  <c r="K7" i="30" s="1"/>
  <c r="L7" i="30" s="1"/>
  <c r="M7" i="30" s="1"/>
  <c r="N7" i="30" s="1"/>
  <c r="O7" i="30" s="1"/>
  <c r="P7" i="30" s="1"/>
  <c r="Q7" i="30" s="1"/>
  <c r="R7" i="30" s="1"/>
  <c r="S7" i="30" s="1"/>
  <c r="V9" i="30"/>
  <c r="V10" i="30" s="1"/>
  <c r="V11" i="30" s="1"/>
  <c r="V12" i="30" s="1"/>
  <c r="V13" i="30" s="1"/>
  <c r="V14" i="30" s="1"/>
  <c r="V15" i="30" s="1"/>
  <c r="V16" i="30" s="1"/>
  <c r="V17" i="30" s="1"/>
  <c r="V18" i="30" s="1"/>
  <c r="V19" i="30" s="1"/>
  <c r="V20" i="30" s="1"/>
  <c r="V21" i="30" s="1"/>
  <c r="V22" i="30" s="1"/>
  <c r="V23" i="30" s="1"/>
  <c r="V24" i="30" s="1"/>
  <c r="V25" i="30" s="1"/>
  <c r="V26" i="30" s="1"/>
  <c r="V27" i="30" s="1"/>
  <c r="V28" i="30" s="1"/>
  <c r="V29" i="30" s="1"/>
  <c r="V30" i="30" s="1"/>
  <c r="V31" i="30" s="1"/>
  <c r="V32" i="30" s="1"/>
  <c r="V33" i="30" s="1"/>
  <c r="V34" i="30" s="1"/>
  <c r="V35" i="30" s="1"/>
  <c r="V36" i="30" s="1"/>
  <c r="V37" i="30" s="1"/>
  <c r="V38" i="30" s="1"/>
  <c r="V39" i="30" s="1"/>
  <c r="V40" i="30" s="1"/>
  <c r="V41" i="30" s="1"/>
  <c r="V42" i="30" s="1"/>
  <c r="V43" i="30" s="1"/>
  <c r="V44" i="30" s="1"/>
  <c r="V45" i="30" s="1"/>
  <c r="V46" i="30" s="1"/>
  <c r="V47" i="30" s="1"/>
  <c r="V48" i="30" s="1"/>
  <c r="V49" i="30" s="1"/>
  <c r="V50" i="30" s="1"/>
  <c r="V51" i="30" s="1"/>
  <c r="V52" i="30" s="1"/>
  <c r="V53" i="30" s="1"/>
  <c r="V54" i="30" s="1"/>
  <c r="V55" i="30" s="1"/>
  <c r="V56" i="30" s="1"/>
  <c r="V57" i="30" s="1"/>
  <c r="V58" i="30" s="1"/>
  <c r="V59" i="30" s="1"/>
  <c r="V60" i="30" s="1"/>
  <c r="V61" i="30" s="1"/>
  <c r="V62" i="30" s="1"/>
  <c r="V63" i="30" s="1"/>
  <c r="V64" i="30" s="1"/>
  <c r="V65" i="30" s="1"/>
  <c r="V66" i="30" s="1"/>
  <c r="V67" i="30" s="1"/>
  <c r="V68" i="30" s="1"/>
  <c r="V69" i="30" s="1"/>
  <c r="V70" i="30" s="1"/>
  <c r="V71" i="30" s="1"/>
  <c r="V72" i="30" s="1"/>
  <c r="V73" i="30" s="1"/>
  <c r="V74" i="30" s="1"/>
  <c r="V75" i="30" s="1"/>
  <c r="V76" i="30" s="1"/>
  <c r="V77" i="30" s="1"/>
  <c r="V78" i="30" s="1"/>
  <c r="V79" i="30" s="1"/>
  <c r="V80" i="30" s="1"/>
  <c r="V81" i="30" s="1"/>
  <c r="V82" i="30" s="1"/>
  <c r="V83" i="30" s="1"/>
  <c r="V84" i="30" s="1"/>
  <c r="V85" i="30" s="1"/>
  <c r="V86" i="30" s="1"/>
  <c r="V87" i="30" s="1"/>
  <c r="V88" i="30" s="1"/>
  <c r="V89" i="30" s="1"/>
  <c r="V90" i="30" s="1"/>
  <c r="V91" i="30" s="1"/>
  <c r="V92" i="30" s="1"/>
  <c r="V93" i="30" s="1"/>
  <c r="V94" i="30" s="1"/>
  <c r="V95" i="30" s="1"/>
  <c r="V96" i="30" s="1"/>
  <c r="V97" i="30" s="1"/>
  <c r="V98" i="30" s="1"/>
  <c r="V99" i="30" s="1"/>
  <c r="V100" i="30" s="1"/>
  <c r="V101" i="30" s="1"/>
  <c r="V102" i="30" s="1"/>
  <c r="V103" i="30" s="1"/>
  <c r="V104" i="30" s="1"/>
  <c r="V105" i="30" s="1"/>
  <c r="V106" i="30" s="1"/>
  <c r="V107" i="30" s="1"/>
  <c r="V108" i="30" s="1"/>
  <c r="V109" i="30" s="1"/>
  <c r="V110" i="30" s="1"/>
  <c r="V111" i="30" s="1"/>
  <c r="V112" i="30" s="1"/>
  <c r="V113" i="30" s="1"/>
  <c r="V114" i="30" s="1"/>
  <c r="V115" i="30" s="1"/>
  <c r="V116" i="30" s="1"/>
  <c r="V117" i="30" s="1"/>
  <c r="V118" i="30" s="1"/>
  <c r="V119" i="30" s="1"/>
  <c r="V120" i="30" s="1"/>
  <c r="V121" i="30" s="1"/>
  <c r="V122" i="30" s="1"/>
  <c r="V123" i="30" s="1"/>
  <c r="V124" i="30" s="1"/>
  <c r="V125" i="30" s="1"/>
  <c r="V126" i="30" s="1"/>
  <c r="V127" i="30" s="1"/>
  <c r="V128" i="30" s="1"/>
  <c r="V129" i="30" s="1"/>
  <c r="V130" i="30" s="1"/>
  <c r="V131" i="30" s="1"/>
  <c r="V132" i="30" s="1"/>
  <c r="V133" i="30" s="1"/>
  <c r="V134" i="30" s="1"/>
  <c r="V135" i="30" s="1"/>
  <c r="V136" i="30" s="1"/>
  <c r="V137" i="30" s="1"/>
  <c r="V138" i="30" s="1"/>
  <c r="V139" i="30" s="1"/>
  <c r="V140" i="30" s="1"/>
  <c r="V141" i="30" s="1"/>
  <c r="V142" i="30" s="1"/>
  <c r="V143" i="30" s="1"/>
  <c r="V144" i="30" s="1"/>
  <c r="V145" i="30" s="1"/>
  <c r="V146" i="30" s="1"/>
  <c r="V147" i="30" s="1"/>
  <c r="V148" i="30" s="1"/>
  <c r="V149" i="30" s="1"/>
  <c r="V150" i="30" s="1"/>
  <c r="V151" i="30" s="1"/>
  <c r="V152" i="30" s="1"/>
  <c r="V153" i="30" s="1"/>
  <c r="V154" i="30" s="1"/>
  <c r="V155" i="30" s="1"/>
  <c r="V156" i="30" s="1"/>
  <c r="V157" i="30" s="1"/>
  <c r="V158" i="30" s="1"/>
  <c r="V159" i="30" s="1"/>
  <c r="V160" i="30" s="1"/>
  <c r="V161" i="30" s="1"/>
  <c r="V162" i="30" s="1"/>
  <c r="V163" i="30" s="1"/>
  <c r="V164" i="30" s="1"/>
  <c r="V165" i="30" s="1"/>
  <c r="V166" i="30" s="1"/>
  <c r="V167" i="30" s="1"/>
  <c r="V168" i="30" s="1"/>
  <c r="V169" i="30" s="1"/>
  <c r="V170" i="30" s="1"/>
  <c r="V171" i="30" s="1"/>
  <c r="G10" i="44"/>
  <c r="F10" i="44"/>
  <c r="E10" i="44"/>
  <c r="D10" i="44"/>
  <c r="C10" i="44"/>
  <c r="B24" i="33"/>
  <c r="K46" i="40"/>
  <c r="K26" i="40"/>
  <c r="J46" i="40"/>
  <c r="J26" i="40"/>
  <c r="I46" i="40"/>
  <c r="I26" i="40"/>
  <c r="H46" i="40"/>
  <c r="H26" i="40"/>
  <c r="G46" i="40"/>
  <c r="G26" i="40"/>
  <c r="F46" i="40"/>
  <c r="F26" i="40"/>
  <c r="E46" i="40"/>
  <c r="E26" i="40"/>
  <c r="Q5" i="56"/>
  <c r="M5" i="56"/>
  <c r="J5" i="56"/>
  <c r="F5" i="56"/>
  <c r="C5" i="56"/>
  <c r="Q227" i="38"/>
  <c r="Q221" i="38"/>
  <c r="Q219" i="38"/>
  <c r="Q217" i="38"/>
  <c r="Q213" i="38"/>
  <c r="Q211" i="38"/>
  <c r="Q209" i="38"/>
  <c r="Q207" i="38"/>
  <c r="T198" i="38"/>
  <c r="Q199" i="38"/>
  <c r="U227" i="38"/>
  <c r="T226" i="38"/>
  <c r="Q225" i="38"/>
  <c r="Q223" i="38"/>
  <c r="X221" i="38"/>
  <c r="X218" i="38"/>
  <c r="U217" i="38"/>
  <c r="R217" i="38"/>
  <c r="X210" i="38"/>
  <c r="S210" i="38"/>
  <c r="T206" i="38"/>
  <c r="L204" i="38"/>
  <c r="K204" i="38"/>
  <c r="J204" i="38"/>
  <c r="I204" i="38"/>
  <c r="H204" i="38"/>
  <c r="G204" i="38"/>
  <c r="F204" i="38"/>
  <c r="E204" i="38"/>
  <c r="D204" i="38"/>
  <c r="X199" i="38"/>
  <c r="T199" i="38"/>
  <c r="X198" i="38"/>
  <c r="S198" i="38"/>
  <c r="Q197" i="38"/>
  <c r="U195" i="38"/>
  <c r="Q195" i="38"/>
  <c r="U192" i="38"/>
  <c r="U191" i="38"/>
  <c r="X190" i="38"/>
  <c r="W190" i="38"/>
  <c r="V190" i="38"/>
  <c r="T190" i="38"/>
  <c r="S190" i="38"/>
  <c r="X137" i="38"/>
  <c r="W137" i="38"/>
  <c r="V137" i="38"/>
  <c r="U137" i="38"/>
  <c r="T137" i="38"/>
  <c r="S137" i="38"/>
  <c r="R137" i="38"/>
  <c r="Q137" i="38"/>
  <c r="X136" i="38"/>
  <c r="W136" i="38"/>
  <c r="V136" i="38"/>
  <c r="U136" i="38"/>
  <c r="T136" i="38"/>
  <c r="S136" i="38"/>
  <c r="R136" i="38"/>
  <c r="Q136" i="38"/>
  <c r="X135" i="38"/>
  <c r="W135" i="38"/>
  <c r="V135" i="38"/>
  <c r="U135" i="38"/>
  <c r="T135" i="38"/>
  <c r="S135" i="38"/>
  <c r="R135" i="38"/>
  <c r="Q135" i="38"/>
  <c r="X134" i="38"/>
  <c r="W134" i="38"/>
  <c r="V134" i="38"/>
  <c r="U134" i="38"/>
  <c r="T134" i="38"/>
  <c r="S134" i="38"/>
  <c r="R134" i="38"/>
  <c r="Q134" i="38"/>
  <c r="X133" i="38"/>
  <c r="W133" i="38"/>
  <c r="V133" i="38"/>
  <c r="U133" i="38"/>
  <c r="T133" i="38"/>
  <c r="S133" i="38"/>
  <c r="R133" i="38"/>
  <c r="Q133" i="38"/>
  <c r="X132" i="38"/>
  <c r="W132" i="38"/>
  <c r="V132" i="38"/>
  <c r="U132" i="38"/>
  <c r="T132" i="38"/>
  <c r="S132" i="38"/>
  <c r="R132" i="38"/>
  <c r="Q132" i="38"/>
  <c r="X131" i="38"/>
  <c r="W131" i="38"/>
  <c r="V131" i="38"/>
  <c r="U131" i="38"/>
  <c r="T131" i="38"/>
  <c r="S131" i="38"/>
  <c r="R131" i="38"/>
  <c r="Q131" i="38"/>
  <c r="L130" i="38"/>
  <c r="K130" i="38"/>
  <c r="J130" i="38"/>
  <c r="I130" i="38"/>
  <c r="H130" i="38"/>
  <c r="G130" i="38"/>
  <c r="F130" i="38"/>
  <c r="E130" i="38"/>
  <c r="D130" i="38"/>
  <c r="P130" i="38" s="1"/>
  <c r="X129" i="38"/>
  <c r="W129" i="38"/>
  <c r="V129" i="38"/>
  <c r="U129" i="38"/>
  <c r="T129" i="38"/>
  <c r="S129" i="38"/>
  <c r="R129" i="38"/>
  <c r="Q129" i="38"/>
  <c r="X128" i="38"/>
  <c r="W128" i="38"/>
  <c r="V128" i="38"/>
  <c r="U128" i="38"/>
  <c r="T128" i="38"/>
  <c r="S128" i="38"/>
  <c r="R128" i="38"/>
  <c r="Q128" i="38"/>
  <c r="X127" i="38"/>
  <c r="W127" i="38"/>
  <c r="V127" i="38"/>
  <c r="U127" i="38"/>
  <c r="T127" i="38"/>
  <c r="S127" i="38"/>
  <c r="R127" i="38"/>
  <c r="Q127" i="38"/>
  <c r="L125" i="38"/>
  <c r="W126" i="38"/>
  <c r="U126" i="38"/>
  <c r="S126" i="38"/>
  <c r="D125" i="38"/>
  <c r="P125" i="38" s="1"/>
  <c r="X123" i="38"/>
  <c r="W123" i="38"/>
  <c r="V123" i="38"/>
  <c r="U123" i="38"/>
  <c r="T123" i="38"/>
  <c r="S123" i="38"/>
  <c r="R123" i="38"/>
  <c r="Q123" i="38"/>
  <c r="L122" i="38"/>
  <c r="K122" i="38"/>
  <c r="J122" i="38"/>
  <c r="I122" i="38"/>
  <c r="H122" i="38"/>
  <c r="G122" i="38"/>
  <c r="F122" i="38"/>
  <c r="E122" i="38"/>
  <c r="D122" i="38"/>
  <c r="P122" i="38" s="1"/>
  <c r="X121" i="38"/>
  <c r="W121" i="38"/>
  <c r="V121" i="38"/>
  <c r="U121" i="38"/>
  <c r="T121" i="38"/>
  <c r="S121" i="38"/>
  <c r="R121" i="38"/>
  <c r="Q121" i="38"/>
  <c r="X120" i="38"/>
  <c r="W120" i="38"/>
  <c r="V120" i="38"/>
  <c r="U120" i="38"/>
  <c r="T120" i="38"/>
  <c r="S120" i="38"/>
  <c r="R120" i="38"/>
  <c r="Q120" i="38"/>
  <c r="X119" i="38"/>
  <c r="W119" i="38"/>
  <c r="V119" i="38"/>
  <c r="U119" i="38"/>
  <c r="T119" i="38"/>
  <c r="S119" i="38"/>
  <c r="R119" i="38"/>
  <c r="Q119" i="38"/>
  <c r="X118" i="38"/>
  <c r="W118" i="38"/>
  <c r="V118" i="38"/>
  <c r="U118" i="38"/>
  <c r="T118" i="38"/>
  <c r="S118" i="38"/>
  <c r="R118" i="38"/>
  <c r="Q118" i="38"/>
  <c r="X117" i="38"/>
  <c r="W117" i="38"/>
  <c r="V117" i="38"/>
  <c r="U117" i="38"/>
  <c r="T117" i="38"/>
  <c r="S117" i="38"/>
  <c r="R117" i="38"/>
  <c r="Q117" i="38"/>
  <c r="X116" i="38"/>
  <c r="W116" i="38"/>
  <c r="V116" i="38"/>
  <c r="U116" i="38"/>
  <c r="T116" i="38"/>
  <c r="S116" i="38"/>
  <c r="R116" i="38"/>
  <c r="Q116" i="38"/>
  <c r="L115" i="38"/>
  <c r="K115" i="38"/>
  <c r="J115" i="38"/>
  <c r="I115" i="38"/>
  <c r="H115" i="38"/>
  <c r="G115" i="38"/>
  <c r="F115" i="38"/>
  <c r="E115" i="38"/>
  <c r="D115" i="38"/>
  <c r="P115" i="38" s="1"/>
  <c r="L114" i="38"/>
  <c r="K114" i="38"/>
  <c r="J114" i="38"/>
  <c r="I114" i="38"/>
  <c r="H114" i="38"/>
  <c r="G114" i="38"/>
  <c r="F114" i="38"/>
  <c r="E114" i="38"/>
  <c r="D114" i="38"/>
  <c r="X110" i="38"/>
  <c r="W110" i="38"/>
  <c r="V110" i="38"/>
  <c r="U110" i="38"/>
  <c r="T110" i="38"/>
  <c r="S110" i="38"/>
  <c r="R110" i="38"/>
  <c r="Q110" i="38"/>
  <c r="X109" i="38"/>
  <c r="W109" i="38"/>
  <c r="V109" i="38"/>
  <c r="U109" i="38"/>
  <c r="T109" i="38"/>
  <c r="S109" i="38"/>
  <c r="R109" i="38"/>
  <c r="Q109" i="38"/>
  <c r="X108" i="38"/>
  <c r="W108" i="38"/>
  <c r="V108" i="38"/>
  <c r="U108" i="38"/>
  <c r="T108" i="38"/>
  <c r="S108" i="38"/>
  <c r="R108" i="38"/>
  <c r="Q108" i="38"/>
  <c r="X107" i="38"/>
  <c r="W107" i="38"/>
  <c r="V107" i="38"/>
  <c r="U107" i="38"/>
  <c r="T107" i="38"/>
  <c r="S107" i="38"/>
  <c r="R107" i="38"/>
  <c r="Q107" i="38"/>
  <c r="X106" i="38"/>
  <c r="W106" i="38"/>
  <c r="V106" i="38"/>
  <c r="U106" i="38"/>
  <c r="T106" i="38"/>
  <c r="S106" i="38"/>
  <c r="R106" i="38"/>
  <c r="Q106" i="38"/>
  <c r="X105" i="38"/>
  <c r="W105" i="38"/>
  <c r="V105" i="38"/>
  <c r="U105" i="38"/>
  <c r="T105" i="38"/>
  <c r="S105" i="38"/>
  <c r="R105" i="38"/>
  <c r="Q105" i="38"/>
  <c r="L104" i="38"/>
  <c r="K104" i="38"/>
  <c r="J104" i="38"/>
  <c r="I104" i="38"/>
  <c r="H104" i="38"/>
  <c r="G104" i="38"/>
  <c r="F104" i="38"/>
  <c r="E104" i="38"/>
  <c r="D104" i="38"/>
  <c r="P104" i="38" s="1"/>
  <c r="X103" i="38"/>
  <c r="W103" i="38"/>
  <c r="V103" i="38"/>
  <c r="U103" i="38"/>
  <c r="T103" i="38"/>
  <c r="S103" i="38"/>
  <c r="R103" i="38"/>
  <c r="Q103" i="38"/>
  <c r="X102" i="38"/>
  <c r="W102" i="38"/>
  <c r="V102" i="38"/>
  <c r="U102" i="38"/>
  <c r="T102" i="38"/>
  <c r="S102" i="38"/>
  <c r="R102" i="38"/>
  <c r="Q102" i="38"/>
  <c r="X101" i="38"/>
  <c r="W101" i="38"/>
  <c r="V101" i="38"/>
  <c r="U101" i="38"/>
  <c r="T101" i="38"/>
  <c r="S101" i="38"/>
  <c r="R101" i="38"/>
  <c r="Q101" i="38"/>
  <c r="X100" i="38"/>
  <c r="W100" i="38"/>
  <c r="V100" i="38"/>
  <c r="U100" i="38"/>
  <c r="T100" i="38"/>
  <c r="S100" i="38"/>
  <c r="R100" i="38"/>
  <c r="Q100" i="38"/>
  <c r="L99" i="38"/>
  <c r="K99" i="38"/>
  <c r="J99" i="38"/>
  <c r="I99" i="38"/>
  <c r="H99" i="38"/>
  <c r="G99" i="38"/>
  <c r="F99" i="38"/>
  <c r="E99" i="38"/>
  <c r="D99" i="38"/>
  <c r="P99" i="38" s="1"/>
  <c r="X92" i="38"/>
  <c r="W92" i="38"/>
  <c r="V92" i="38"/>
  <c r="U92" i="38"/>
  <c r="T92" i="38"/>
  <c r="S92" i="38"/>
  <c r="R92" i="38"/>
  <c r="Q92" i="38"/>
  <c r="X91" i="38"/>
  <c r="W91" i="38"/>
  <c r="V91" i="38"/>
  <c r="U91" i="38"/>
  <c r="T91" i="38"/>
  <c r="S91" i="38"/>
  <c r="R91" i="38"/>
  <c r="Q91" i="38"/>
  <c r="X90" i="38"/>
  <c r="W90" i="38"/>
  <c r="V90" i="38"/>
  <c r="U90" i="38"/>
  <c r="T90" i="38"/>
  <c r="S90" i="38"/>
  <c r="R90" i="38"/>
  <c r="Q90" i="38"/>
  <c r="X89" i="38"/>
  <c r="W89" i="38"/>
  <c r="V89" i="38"/>
  <c r="U89" i="38"/>
  <c r="T89" i="38"/>
  <c r="S89" i="38"/>
  <c r="R89" i="38"/>
  <c r="Q89" i="38"/>
  <c r="X88" i="38"/>
  <c r="W88" i="38"/>
  <c r="V88" i="38"/>
  <c r="U88" i="38"/>
  <c r="T88" i="38"/>
  <c r="S88" i="38"/>
  <c r="R88" i="38"/>
  <c r="Q88" i="38"/>
  <c r="X87" i="38"/>
  <c r="W87" i="38"/>
  <c r="V87" i="38"/>
  <c r="U87" i="38"/>
  <c r="T87" i="38"/>
  <c r="S87" i="38"/>
  <c r="R87" i="38"/>
  <c r="Q87" i="38"/>
  <c r="X86" i="38"/>
  <c r="W86" i="38"/>
  <c r="V86" i="38"/>
  <c r="U86" i="38"/>
  <c r="T86" i="38"/>
  <c r="S86" i="38"/>
  <c r="R86" i="38"/>
  <c r="Q86" i="38"/>
  <c r="L85" i="38"/>
  <c r="K85" i="38"/>
  <c r="J85" i="38"/>
  <c r="I85" i="38"/>
  <c r="H85" i="38"/>
  <c r="G85" i="38"/>
  <c r="F85" i="38"/>
  <c r="E85" i="38"/>
  <c r="D85" i="38"/>
  <c r="P85" i="38" s="1"/>
  <c r="X84" i="38"/>
  <c r="W84" i="38"/>
  <c r="V84" i="38"/>
  <c r="U84" i="38"/>
  <c r="T84" i="38"/>
  <c r="S84" i="38"/>
  <c r="R84" i="38"/>
  <c r="Q84" i="38"/>
  <c r="X83" i="38"/>
  <c r="W83" i="38"/>
  <c r="V83" i="38"/>
  <c r="U83" i="38"/>
  <c r="T83" i="38"/>
  <c r="S83" i="38"/>
  <c r="R83" i="38"/>
  <c r="Q83" i="38"/>
  <c r="X82" i="38"/>
  <c r="W82" i="38"/>
  <c r="V82" i="38"/>
  <c r="U82" i="38"/>
  <c r="T82" i="38"/>
  <c r="S82" i="38"/>
  <c r="R82" i="38"/>
  <c r="Q82" i="38"/>
  <c r="L80" i="38"/>
  <c r="X81" i="38"/>
  <c r="T81" i="38"/>
  <c r="D80" i="38"/>
  <c r="P80" i="38" s="1"/>
  <c r="X78" i="38"/>
  <c r="W78" i="38"/>
  <c r="V78" i="38"/>
  <c r="U78" i="38"/>
  <c r="T78" i="38"/>
  <c r="S78" i="38"/>
  <c r="R78" i="38"/>
  <c r="Q78" i="38"/>
  <c r="L77" i="38"/>
  <c r="K77" i="38"/>
  <c r="J77" i="38"/>
  <c r="I77" i="38"/>
  <c r="V77" i="38" s="1"/>
  <c r="H77" i="38"/>
  <c r="G77" i="38"/>
  <c r="F77" i="38"/>
  <c r="E77" i="38"/>
  <c r="D77" i="38"/>
  <c r="P77" i="38" s="1"/>
  <c r="X76" i="38"/>
  <c r="W76" i="38"/>
  <c r="V76" i="38"/>
  <c r="U76" i="38"/>
  <c r="T76" i="38"/>
  <c r="S76" i="38"/>
  <c r="R76" i="38"/>
  <c r="Q76" i="38"/>
  <c r="X75" i="38"/>
  <c r="W75" i="38"/>
  <c r="V75" i="38"/>
  <c r="U75" i="38"/>
  <c r="T75" i="38"/>
  <c r="S75" i="38"/>
  <c r="R75" i="38"/>
  <c r="Q75" i="38"/>
  <c r="X74" i="38"/>
  <c r="W74" i="38"/>
  <c r="V74" i="38"/>
  <c r="U74" i="38"/>
  <c r="T74" i="38"/>
  <c r="S74" i="38"/>
  <c r="R74" i="38"/>
  <c r="Q74" i="38"/>
  <c r="X73" i="38"/>
  <c r="W73" i="38"/>
  <c r="V73" i="38"/>
  <c r="U73" i="38"/>
  <c r="T73" i="38"/>
  <c r="S73" i="38"/>
  <c r="R73" i="38"/>
  <c r="Q73" i="38"/>
  <c r="X72" i="38"/>
  <c r="W72" i="38"/>
  <c r="V72" i="38"/>
  <c r="U72" i="38"/>
  <c r="T72" i="38"/>
  <c r="S72" i="38"/>
  <c r="R72" i="38"/>
  <c r="Q72" i="38"/>
  <c r="X71" i="38"/>
  <c r="W71" i="38"/>
  <c r="V71" i="38"/>
  <c r="U71" i="38"/>
  <c r="T71" i="38"/>
  <c r="S71" i="38"/>
  <c r="R71" i="38"/>
  <c r="Q71" i="38"/>
  <c r="L70" i="38"/>
  <c r="K70" i="38"/>
  <c r="J70" i="38"/>
  <c r="I70" i="38"/>
  <c r="H70" i="38"/>
  <c r="G70" i="38"/>
  <c r="F70" i="38"/>
  <c r="E70" i="38"/>
  <c r="D70" i="38"/>
  <c r="P70" i="38" s="1"/>
  <c r="L69" i="38"/>
  <c r="K69" i="38"/>
  <c r="J69" i="38"/>
  <c r="I69" i="38"/>
  <c r="H69" i="38"/>
  <c r="G69" i="38"/>
  <c r="F69" i="38"/>
  <c r="E69" i="38"/>
  <c r="D69" i="38"/>
  <c r="X65" i="38"/>
  <c r="W65" i="38"/>
  <c r="V65" i="38"/>
  <c r="U65" i="38"/>
  <c r="T65" i="38"/>
  <c r="S65" i="38"/>
  <c r="R65" i="38"/>
  <c r="Q65" i="38"/>
  <c r="X64" i="38"/>
  <c r="W64" i="38"/>
  <c r="V64" i="38"/>
  <c r="U64" i="38"/>
  <c r="T64" i="38"/>
  <c r="S64" i="38"/>
  <c r="R64" i="38"/>
  <c r="Q64" i="38"/>
  <c r="X63" i="38"/>
  <c r="W63" i="38"/>
  <c r="V63" i="38"/>
  <c r="U63" i="38"/>
  <c r="T63" i="38"/>
  <c r="S63" i="38"/>
  <c r="R63" i="38"/>
  <c r="Q63" i="38"/>
  <c r="X62" i="38"/>
  <c r="W62" i="38"/>
  <c r="V62" i="38"/>
  <c r="U62" i="38"/>
  <c r="T62" i="38"/>
  <c r="S62" i="38"/>
  <c r="R62" i="38"/>
  <c r="Q62" i="38"/>
  <c r="X61" i="38"/>
  <c r="W61" i="38"/>
  <c r="V61" i="38"/>
  <c r="U61" i="38"/>
  <c r="T61" i="38"/>
  <c r="S61" i="38"/>
  <c r="R61" i="38"/>
  <c r="Q61" i="38"/>
  <c r="X60" i="38"/>
  <c r="W60" i="38"/>
  <c r="V60" i="38"/>
  <c r="U60" i="38"/>
  <c r="T60" i="38"/>
  <c r="S60" i="38"/>
  <c r="R60" i="38"/>
  <c r="Q60" i="38"/>
  <c r="L59" i="38"/>
  <c r="K59" i="38"/>
  <c r="J59" i="38"/>
  <c r="I59" i="38"/>
  <c r="H59" i="38"/>
  <c r="G59" i="38"/>
  <c r="F59" i="38"/>
  <c r="E59" i="38"/>
  <c r="D59" i="38"/>
  <c r="P59" i="38" s="1"/>
  <c r="X58" i="38"/>
  <c r="W58" i="38"/>
  <c r="V58" i="38"/>
  <c r="U58" i="38"/>
  <c r="T58" i="38"/>
  <c r="S58" i="38"/>
  <c r="R58" i="38"/>
  <c r="Q58" i="38"/>
  <c r="X57" i="38"/>
  <c r="W57" i="38"/>
  <c r="V57" i="38"/>
  <c r="U57" i="38"/>
  <c r="T57" i="38"/>
  <c r="S57" i="38"/>
  <c r="R57" i="38"/>
  <c r="Q57" i="38"/>
  <c r="X56" i="38"/>
  <c r="W56" i="38"/>
  <c r="V56" i="38"/>
  <c r="U56" i="38"/>
  <c r="T56" i="38"/>
  <c r="S56" i="38"/>
  <c r="R56" i="38"/>
  <c r="Q56" i="38"/>
  <c r="X55" i="38"/>
  <c r="W55" i="38"/>
  <c r="V55" i="38"/>
  <c r="U55" i="38"/>
  <c r="T55" i="38"/>
  <c r="S55" i="38"/>
  <c r="R55" i="38"/>
  <c r="Q55" i="38"/>
  <c r="L54" i="38"/>
  <c r="K54" i="38"/>
  <c r="J54" i="38"/>
  <c r="I54" i="38"/>
  <c r="H54" i="38"/>
  <c r="G54" i="38"/>
  <c r="F54" i="38"/>
  <c r="E54" i="38"/>
  <c r="D54" i="38"/>
  <c r="P54" i="38" s="1"/>
  <c r="Q10" i="38"/>
  <c r="R10" i="38"/>
  <c r="S10" i="38"/>
  <c r="T10" i="38"/>
  <c r="Q11" i="38"/>
  <c r="R11" i="38"/>
  <c r="S11" i="38"/>
  <c r="T11" i="38"/>
  <c r="Q12" i="38"/>
  <c r="R12" i="38"/>
  <c r="S12" i="38"/>
  <c r="T12" i="38"/>
  <c r="Q13" i="38"/>
  <c r="R13" i="38"/>
  <c r="S13" i="38"/>
  <c r="T13" i="38"/>
  <c r="D14" i="38"/>
  <c r="P14" i="38" s="1"/>
  <c r="E14" i="38"/>
  <c r="F14" i="38"/>
  <c r="G14" i="38"/>
  <c r="H14" i="38"/>
  <c r="Q15" i="38"/>
  <c r="R15" i="38"/>
  <c r="S15" i="38"/>
  <c r="T15" i="38"/>
  <c r="Q16" i="38"/>
  <c r="R16" i="38"/>
  <c r="S16" i="38"/>
  <c r="T16" i="38"/>
  <c r="Q17" i="38"/>
  <c r="R17" i="38"/>
  <c r="S17" i="38"/>
  <c r="T17" i="38"/>
  <c r="Q18" i="38"/>
  <c r="R18" i="38"/>
  <c r="S18" i="38"/>
  <c r="T18" i="38"/>
  <c r="Q19" i="38"/>
  <c r="R19" i="38"/>
  <c r="S19" i="38"/>
  <c r="T19" i="38"/>
  <c r="Q20" i="38"/>
  <c r="R20" i="38"/>
  <c r="S20" i="38"/>
  <c r="T20" i="38"/>
  <c r="D25" i="38"/>
  <c r="P25" i="38" s="1"/>
  <c r="E25" i="38"/>
  <c r="F25" i="38"/>
  <c r="G25" i="38"/>
  <c r="H25" i="38"/>
  <c r="Q26" i="38"/>
  <c r="R26" i="38"/>
  <c r="S26" i="38"/>
  <c r="T26" i="38"/>
  <c r="S6" i="56"/>
  <c r="R6" i="56"/>
  <c r="Q6" i="56"/>
  <c r="P6" i="56"/>
  <c r="O6" i="56"/>
  <c r="N6" i="56"/>
  <c r="M6" i="56"/>
  <c r="L6" i="56"/>
  <c r="K6" i="56"/>
  <c r="J6" i="56"/>
  <c r="I6" i="56"/>
  <c r="H6" i="56"/>
  <c r="G6" i="56"/>
  <c r="F6" i="56"/>
  <c r="E6" i="56"/>
  <c r="D6" i="56"/>
  <c r="C6" i="56"/>
  <c r="P38" i="56"/>
  <c r="O38" i="56"/>
  <c r="N38" i="56"/>
  <c r="M38" i="56"/>
  <c r="L38" i="56"/>
  <c r="K38" i="56"/>
  <c r="J38" i="56"/>
  <c r="I38" i="56"/>
  <c r="H38" i="56"/>
  <c r="G38" i="56"/>
  <c r="F38" i="56"/>
  <c r="P37" i="56"/>
  <c r="O37" i="56"/>
  <c r="N37" i="56"/>
  <c r="M37" i="56"/>
  <c r="L37" i="56"/>
  <c r="K37" i="56"/>
  <c r="J37" i="56"/>
  <c r="I37" i="56"/>
  <c r="H37" i="56"/>
  <c r="G37" i="56"/>
  <c r="F37" i="56"/>
  <c r="P36" i="56"/>
  <c r="O36" i="56"/>
  <c r="N36" i="56"/>
  <c r="M36" i="56"/>
  <c r="L36" i="56"/>
  <c r="K36" i="56"/>
  <c r="J36" i="56"/>
  <c r="I36" i="56"/>
  <c r="H36" i="56"/>
  <c r="G36" i="56"/>
  <c r="F36" i="56"/>
  <c r="P35" i="56"/>
  <c r="O35" i="56"/>
  <c r="N35" i="56"/>
  <c r="M35" i="56"/>
  <c r="L35" i="56"/>
  <c r="K35" i="56"/>
  <c r="J35" i="56"/>
  <c r="I35" i="56"/>
  <c r="H35" i="56"/>
  <c r="G35" i="56"/>
  <c r="F35" i="56"/>
  <c r="P34" i="56"/>
  <c r="O34" i="56"/>
  <c r="N34" i="56"/>
  <c r="M34" i="56"/>
  <c r="L34" i="56"/>
  <c r="K34" i="56"/>
  <c r="J34" i="56"/>
  <c r="I34" i="56"/>
  <c r="H34" i="56"/>
  <c r="G34" i="56"/>
  <c r="F34" i="56"/>
  <c r="P33" i="56"/>
  <c r="O33" i="56"/>
  <c r="N33" i="56"/>
  <c r="M33" i="56"/>
  <c r="L33" i="56"/>
  <c r="K33" i="56"/>
  <c r="J33" i="56"/>
  <c r="I33" i="56"/>
  <c r="H33" i="56"/>
  <c r="G33" i="56"/>
  <c r="F33" i="56"/>
  <c r="P32" i="56"/>
  <c r="O32" i="56"/>
  <c r="N32" i="56"/>
  <c r="M32" i="56"/>
  <c r="L32" i="56"/>
  <c r="K32" i="56"/>
  <c r="J32" i="56"/>
  <c r="I32" i="56"/>
  <c r="H32" i="56"/>
  <c r="G32" i="56"/>
  <c r="F32" i="56"/>
  <c r="P31" i="56"/>
  <c r="O31" i="56"/>
  <c r="N31" i="56"/>
  <c r="M31" i="56"/>
  <c r="L31" i="56"/>
  <c r="K31" i="56"/>
  <c r="J31" i="56"/>
  <c r="I31" i="56"/>
  <c r="H31" i="56"/>
  <c r="G31" i="56"/>
  <c r="F31" i="56"/>
  <c r="P30" i="56"/>
  <c r="O30" i="56"/>
  <c r="N30" i="56"/>
  <c r="M30" i="56"/>
  <c r="L30" i="56"/>
  <c r="K30" i="56"/>
  <c r="J30" i="56"/>
  <c r="I30" i="56"/>
  <c r="H30" i="56"/>
  <c r="G30" i="56"/>
  <c r="F30" i="56"/>
  <c r="P29" i="56"/>
  <c r="O29" i="56"/>
  <c r="N29" i="56"/>
  <c r="M29" i="56"/>
  <c r="L29" i="56"/>
  <c r="K29" i="56"/>
  <c r="J29" i="56"/>
  <c r="I29" i="56"/>
  <c r="H29" i="56"/>
  <c r="G29" i="56"/>
  <c r="F29" i="56"/>
  <c r="P28" i="56"/>
  <c r="O28" i="56"/>
  <c r="N28" i="56"/>
  <c r="M28" i="56"/>
  <c r="L28" i="56"/>
  <c r="K28" i="56"/>
  <c r="J28" i="56"/>
  <c r="I28" i="56"/>
  <c r="H28" i="56"/>
  <c r="G28" i="56"/>
  <c r="F28" i="56"/>
  <c r="P27" i="56"/>
  <c r="O27" i="56"/>
  <c r="N27" i="56"/>
  <c r="M27" i="56"/>
  <c r="L27" i="56"/>
  <c r="K27" i="56"/>
  <c r="J27" i="56"/>
  <c r="I27" i="56"/>
  <c r="H27" i="56"/>
  <c r="G27" i="56"/>
  <c r="F27" i="56"/>
  <c r="P24" i="56"/>
  <c r="O24" i="56"/>
  <c r="N24" i="56"/>
  <c r="M24" i="56"/>
  <c r="L24" i="56"/>
  <c r="K24" i="56"/>
  <c r="J24" i="56"/>
  <c r="I24" i="56"/>
  <c r="H24" i="56"/>
  <c r="G24" i="56"/>
  <c r="F24" i="56"/>
  <c r="P23" i="56"/>
  <c r="O23" i="56"/>
  <c r="N23" i="56"/>
  <c r="M23" i="56"/>
  <c r="L23" i="56"/>
  <c r="K23" i="56"/>
  <c r="J23" i="56"/>
  <c r="I23" i="56"/>
  <c r="H23" i="56"/>
  <c r="G23" i="56"/>
  <c r="F23" i="56"/>
  <c r="P22" i="56"/>
  <c r="O22" i="56"/>
  <c r="N22" i="56"/>
  <c r="M22" i="56"/>
  <c r="L22" i="56"/>
  <c r="K22" i="56"/>
  <c r="J22" i="56"/>
  <c r="I22" i="56"/>
  <c r="H22" i="56"/>
  <c r="G22" i="56"/>
  <c r="F22" i="56"/>
  <c r="P21" i="56"/>
  <c r="O21" i="56"/>
  <c r="N21" i="56"/>
  <c r="M21" i="56"/>
  <c r="L21" i="56"/>
  <c r="K21" i="56"/>
  <c r="J21" i="56"/>
  <c r="I21" i="56"/>
  <c r="H21" i="56"/>
  <c r="G21" i="56"/>
  <c r="F21" i="56"/>
  <c r="P20" i="56"/>
  <c r="O20" i="56"/>
  <c r="N20" i="56"/>
  <c r="M20" i="56"/>
  <c r="L20" i="56"/>
  <c r="K20" i="56"/>
  <c r="J20" i="56"/>
  <c r="I20" i="56"/>
  <c r="H20" i="56"/>
  <c r="G20" i="56"/>
  <c r="F20" i="56"/>
  <c r="P19" i="56"/>
  <c r="O19" i="56"/>
  <c r="N19" i="56"/>
  <c r="M19" i="56"/>
  <c r="L19" i="56"/>
  <c r="K19" i="56"/>
  <c r="J19" i="56"/>
  <c r="I19" i="56"/>
  <c r="H19" i="56"/>
  <c r="G19" i="56"/>
  <c r="F19" i="56"/>
  <c r="P18" i="56"/>
  <c r="O18" i="56"/>
  <c r="N18" i="56"/>
  <c r="M18" i="56"/>
  <c r="L18" i="56"/>
  <c r="K18" i="56"/>
  <c r="J18" i="56"/>
  <c r="I18" i="56"/>
  <c r="H18" i="56"/>
  <c r="G18" i="56"/>
  <c r="F18" i="56"/>
  <c r="P17" i="56"/>
  <c r="O17" i="56"/>
  <c r="N17" i="56"/>
  <c r="M17" i="56"/>
  <c r="L17" i="56"/>
  <c r="K17" i="56"/>
  <c r="J17" i="56"/>
  <c r="I17" i="56"/>
  <c r="H17" i="56"/>
  <c r="G17" i="56"/>
  <c r="F17" i="56"/>
  <c r="P16" i="56"/>
  <c r="O16" i="56"/>
  <c r="N16" i="56"/>
  <c r="M16" i="56"/>
  <c r="L16" i="56"/>
  <c r="K16" i="56"/>
  <c r="J16" i="56"/>
  <c r="I16" i="56"/>
  <c r="H16" i="56"/>
  <c r="G16" i="56"/>
  <c r="F16" i="56"/>
  <c r="P15" i="56"/>
  <c r="O15" i="56"/>
  <c r="N15" i="56"/>
  <c r="M15" i="56"/>
  <c r="L15" i="56"/>
  <c r="K15" i="56"/>
  <c r="J15" i="56"/>
  <c r="I15" i="56"/>
  <c r="H15" i="56"/>
  <c r="G15" i="56"/>
  <c r="F15" i="56"/>
  <c r="P14" i="56"/>
  <c r="O14" i="56"/>
  <c r="N14" i="56"/>
  <c r="M14" i="56"/>
  <c r="L14" i="56"/>
  <c r="K14" i="56"/>
  <c r="J14" i="56"/>
  <c r="I14" i="56"/>
  <c r="H14" i="56"/>
  <c r="G14" i="56"/>
  <c r="F14" i="56"/>
  <c r="P13" i="56"/>
  <c r="O13" i="56"/>
  <c r="N13" i="56"/>
  <c r="M13" i="56"/>
  <c r="L13" i="56"/>
  <c r="K13" i="56"/>
  <c r="J13" i="56"/>
  <c r="I13" i="56"/>
  <c r="H13" i="56"/>
  <c r="G13" i="56"/>
  <c r="F13" i="56"/>
  <c r="P12" i="56"/>
  <c r="O12" i="56"/>
  <c r="N12" i="56"/>
  <c r="M12" i="56"/>
  <c r="L12" i="56"/>
  <c r="K12" i="56"/>
  <c r="J12" i="56"/>
  <c r="I12" i="56"/>
  <c r="H12" i="56"/>
  <c r="G12" i="56"/>
  <c r="F12" i="56"/>
  <c r="P11" i="56"/>
  <c r="O11" i="56"/>
  <c r="N11" i="56"/>
  <c r="M11" i="56"/>
  <c r="L11" i="56"/>
  <c r="K11" i="56"/>
  <c r="J11" i="56"/>
  <c r="I11" i="56"/>
  <c r="H11" i="56"/>
  <c r="G11" i="56"/>
  <c r="F11" i="56"/>
  <c r="P10" i="56"/>
  <c r="O10" i="56"/>
  <c r="N10" i="56"/>
  <c r="M10" i="56"/>
  <c r="L10" i="56"/>
  <c r="K10" i="56"/>
  <c r="J10" i="56"/>
  <c r="I10" i="56"/>
  <c r="H10" i="56"/>
  <c r="G10" i="56"/>
  <c r="F10" i="56"/>
  <c r="P9" i="56"/>
  <c r="O9" i="56"/>
  <c r="N9" i="56"/>
  <c r="M9" i="56"/>
  <c r="L9" i="56"/>
  <c r="K9" i="56"/>
  <c r="J9" i="56"/>
  <c r="I9" i="56"/>
  <c r="H9" i="56"/>
  <c r="G9" i="56"/>
  <c r="F9" i="56"/>
  <c r="P8" i="56"/>
  <c r="O8" i="56"/>
  <c r="N8" i="56"/>
  <c r="M8" i="56"/>
  <c r="L8" i="56"/>
  <c r="K8" i="56"/>
  <c r="J8" i="56"/>
  <c r="I8" i="56"/>
  <c r="H8" i="56"/>
  <c r="G8" i="56"/>
  <c r="F8" i="56"/>
  <c r="A4" i="33"/>
  <c r="A3" i="40"/>
  <c r="A3" i="39"/>
  <c r="A3" i="38"/>
  <c r="A3" i="56"/>
  <c r="A3" i="30"/>
  <c r="A3" i="14"/>
  <c r="K9" i="71"/>
  <c r="J9" i="71"/>
  <c r="I9" i="71"/>
  <c r="H9" i="71"/>
  <c r="K8" i="71"/>
  <c r="J8" i="71"/>
  <c r="I8" i="71"/>
  <c r="H8" i="71"/>
  <c r="Q59" i="38" l="1"/>
  <c r="K111" i="38"/>
  <c r="U85" i="38"/>
  <c r="V130" i="38"/>
  <c r="Q54" i="38"/>
  <c r="R104" i="38"/>
  <c r="S122" i="38"/>
  <c r="W122" i="38"/>
  <c r="Q122" i="38"/>
  <c r="U122" i="38"/>
  <c r="E205" i="38"/>
  <c r="G194" i="38"/>
  <c r="F205" i="38"/>
  <c r="H194" i="38"/>
  <c r="D194" i="38"/>
  <c r="P194" i="38" s="1"/>
  <c r="T54" i="38"/>
  <c r="X54" i="38"/>
  <c r="S59" i="38"/>
  <c r="W59" i="38"/>
  <c r="T77" i="38"/>
  <c r="X77" i="38"/>
  <c r="W85" i="38"/>
  <c r="I111" i="38"/>
  <c r="S115" i="38"/>
  <c r="W115" i="38"/>
  <c r="D124" i="38"/>
  <c r="P124" i="38" s="1"/>
  <c r="L124" i="38"/>
  <c r="T130" i="38"/>
  <c r="G205" i="38"/>
  <c r="E194" i="38"/>
  <c r="S85" i="38"/>
  <c r="V104" i="38"/>
  <c r="F24" i="33"/>
  <c r="L111" i="38"/>
  <c r="X111" i="38" s="1"/>
  <c r="T104" i="38"/>
  <c r="C24" i="33"/>
  <c r="E24" i="33"/>
  <c r="H205" i="38"/>
  <c r="D205" i="38"/>
  <c r="P205" i="38" s="1"/>
  <c r="F194" i="38"/>
  <c r="V54" i="38"/>
  <c r="U59" i="38"/>
  <c r="U99" i="38"/>
  <c r="W104" i="38"/>
  <c r="T115" i="38"/>
  <c r="X115" i="38"/>
  <c r="R59" i="38"/>
  <c r="V59" i="38"/>
  <c r="T70" i="38"/>
  <c r="X70" i="38"/>
  <c r="R77" i="38"/>
  <c r="W77" i="38"/>
  <c r="R81" i="38"/>
  <c r="V81" i="38"/>
  <c r="Q85" i="38"/>
  <c r="X85" i="38"/>
  <c r="S99" i="38"/>
  <c r="W99" i="38"/>
  <c r="E111" i="38"/>
  <c r="X104" i="38"/>
  <c r="Q115" i="38"/>
  <c r="T59" i="38"/>
  <c r="X59" i="38"/>
  <c r="R70" i="38"/>
  <c r="V70" i="38"/>
  <c r="Q77" i="38"/>
  <c r="U77" i="38"/>
  <c r="X130" i="38"/>
  <c r="V196" i="38"/>
  <c r="X191" i="38"/>
  <c r="U211" i="38"/>
  <c r="U218" i="38"/>
  <c r="W208" i="38"/>
  <c r="X211" i="38"/>
  <c r="W198" i="38"/>
  <c r="X200" i="38"/>
  <c r="W209" i="38"/>
  <c r="X213" i="38"/>
  <c r="U219" i="38"/>
  <c r="Q191" i="38"/>
  <c r="Q193" i="38"/>
  <c r="S192" i="38"/>
  <c r="S197" i="38"/>
  <c r="U197" i="38"/>
  <c r="W192" i="38"/>
  <c r="W197" i="38"/>
  <c r="S213" i="38"/>
  <c r="R221" i="38"/>
  <c r="R225" i="38"/>
  <c r="T223" i="38"/>
  <c r="U222" i="38"/>
  <c r="U226" i="38"/>
  <c r="W213" i="38"/>
  <c r="X227" i="38"/>
  <c r="R198" i="38"/>
  <c r="R193" i="38"/>
  <c r="T191" i="38"/>
  <c r="T200" i="38"/>
  <c r="V191" i="38"/>
  <c r="V200" i="38"/>
  <c r="S209" i="38"/>
  <c r="U207" i="38"/>
  <c r="X219" i="38"/>
  <c r="T196" i="38"/>
  <c r="R195" i="38"/>
  <c r="S199" i="38"/>
  <c r="T192" i="38"/>
  <c r="U190" i="38"/>
  <c r="U199" i="38"/>
  <c r="V192" i="38"/>
  <c r="W195" i="38"/>
  <c r="W199" i="38"/>
  <c r="X192" i="38"/>
  <c r="T222" i="38"/>
  <c r="T221" i="38"/>
  <c r="T225" i="38"/>
  <c r="V224" i="38"/>
  <c r="X222" i="38"/>
  <c r="X226" i="38"/>
  <c r="X225" i="38"/>
  <c r="R200" i="38"/>
  <c r="U198" i="38"/>
  <c r="W193" i="38"/>
  <c r="X196" i="38"/>
  <c r="V198" i="38"/>
  <c r="S208" i="38"/>
  <c r="T213" i="38"/>
  <c r="R190" i="38"/>
  <c r="R192" i="38"/>
  <c r="R191" i="38"/>
  <c r="S196" i="38"/>
  <c r="S200" i="38"/>
  <c r="T193" i="38"/>
  <c r="U196" i="38"/>
  <c r="U200" i="38"/>
  <c r="V193" i="38"/>
  <c r="W196" i="38"/>
  <c r="W200" i="38"/>
  <c r="X193" i="38"/>
  <c r="S211" i="38"/>
  <c r="T210" i="38"/>
  <c r="T218" i="38"/>
  <c r="T209" i="38"/>
  <c r="T217" i="38"/>
  <c r="X206" i="38"/>
  <c r="X209" i="38"/>
  <c r="X217" i="38"/>
  <c r="D79" i="38"/>
  <c r="P79" i="38" s="1"/>
  <c r="V85" i="38"/>
  <c r="U104" i="38"/>
  <c r="Q130" i="38"/>
  <c r="R130" i="38"/>
  <c r="R25" i="38"/>
  <c r="T14" i="38"/>
  <c r="D66" i="38"/>
  <c r="P66" i="38" s="1"/>
  <c r="U54" i="38"/>
  <c r="L66" i="38"/>
  <c r="S70" i="38"/>
  <c r="W70" i="38"/>
  <c r="S77" i="38"/>
  <c r="T85" i="38"/>
  <c r="S104" i="38"/>
  <c r="V115" i="38"/>
  <c r="D138" i="38"/>
  <c r="P138" i="38" s="1"/>
  <c r="R122" i="38"/>
  <c r="T122" i="38"/>
  <c r="V122" i="38"/>
  <c r="X122" i="38"/>
  <c r="S130" i="38"/>
  <c r="W130" i="38"/>
  <c r="W191" i="38"/>
  <c r="S195" i="38"/>
  <c r="R199" i="38"/>
  <c r="U223" i="38"/>
  <c r="T195" i="38"/>
  <c r="V197" i="38"/>
  <c r="X195" i="38"/>
  <c r="T25" i="38"/>
  <c r="S54" i="38"/>
  <c r="W54" i="38"/>
  <c r="D93" i="38"/>
  <c r="P93" i="38" s="1"/>
  <c r="U70" i="38"/>
  <c r="L93" i="38"/>
  <c r="S81" i="38"/>
  <c r="W81" i="38"/>
  <c r="R85" i="38"/>
  <c r="Q99" i="38"/>
  <c r="V99" i="38"/>
  <c r="D111" i="38"/>
  <c r="P111" i="38" s="1"/>
  <c r="Q104" i="38"/>
  <c r="U130" i="38"/>
  <c r="S191" i="38"/>
  <c r="S193" i="38"/>
  <c r="V199" i="38"/>
  <c r="T207" i="38"/>
  <c r="T197" i="38"/>
  <c r="U193" i="38"/>
  <c r="V195" i="38"/>
  <c r="X197" i="38"/>
  <c r="Q81" i="38"/>
  <c r="U81" i="38"/>
  <c r="L79" i="38"/>
  <c r="T99" i="38"/>
  <c r="X99" i="38"/>
  <c r="G111" i="38"/>
  <c r="U115" i="38"/>
  <c r="Q126" i="38"/>
  <c r="V126" i="38"/>
  <c r="R207" i="38"/>
  <c r="R209" i="38"/>
  <c r="R211" i="38"/>
  <c r="R213" i="38"/>
  <c r="S224" i="38"/>
  <c r="S217" i="38"/>
  <c r="S221" i="38"/>
  <c r="S225" i="38"/>
  <c r="V207" i="38"/>
  <c r="V211" i="38"/>
  <c r="V208" i="38"/>
  <c r="W224" i="38"/>
  <c r="W217" i="38"/>
  <c r="W221" i="38"/>
  <c r="W225" i="38"/>
  <c r="T126" i="38"/>
  <c r="X126" i="38"/>
  <c r="Q196" i="38"/>
  <c r="S206" i="38"/>
  <c r="S218" i="38"/>
  <c r="S222" i="38"/>
  <c r="S226" i="38"/>
  <c r="S207" i="38"/>
  <c r="T211" i="38"/>
  <c r="T219" i="38"/>
  <c r="T227" i="38"/>
  <c r="U208" i="38"/>
  <c r="U224" i="38"/>
  <c r="V209" i="38"/>
  <c r="V213" i="38"/>
  <c r="V217" i="38"/>
  <c r="W206" i="38"/>
  <c r="W210" i="38"/>
  <c r="W218" i="38"/>
  <c r="W222" i="38"/>
  <c r="W226" i="38"/>
  <c r="X207" i="38"/>
  <c r="W211" i="38"/>
  <c r="X223" i="38"/>
  <c r="X208" i="38"/>
  <c r="X224" i="38"/>
  <c r="H26" i="33"/>
  <c r="K10" i="71"/>
  <c r="H10" i="71"/>
  <c r="J10" i="71"/>
  <c r="I26" i="33"/>
  <c r="K26" i="33"/>
  <c r="V73" i="56"/>
  <c r="V74" i="56" s="1"/>
  <c r="V75" i="56" s="1"/>
  <c r="V76" i="56" s="1"/>
  <c r="V77" i="56" s="1"/>
  <c r="V78" i="56" s="1"/>
  <c r="V79" i="56" s="1"/>
  <c r="V80" i="56" s="1"/>
  <c r="V81" i="56" s="1"/>
  <c r="V82" i="56" s="1"/>
  <c r="V83" i="56" s="1"/>
  <c r="V84" i="56" s="1"/>
  <c r="V85" i="56" s="1"/>
  <c r="V86" i="56" s="1"/>
  <c r="V87" i="56" s="1"/>
  <c r="V88" i="56" s="1"/>
  <c r="V89" i="56" s="1"/>
  <c r="V90" i="56" s="1"/>
  <c r="V91" i="56" s="1"/>
  <c r="H25" i="33"/>
  <c r="J26" i="33"/>
  <c r="I25" i="33"/>
  <c r="K25" i="33"/>
  <c r="J25" i="33"/>
  <c r="D24" i="33"/>
  <c r="T208" i="38"/>
  <c r="S219" i="38"/>
  <c r="S223" i="38"/>
  <c r="U209" i="38"/>
  <c r="V206" i="38"/>
  <c r="V218" i="38"/>
  <c r="V226" i="38"/>
  <c r="W227" i="38"/>
  <c r="W207" i="38"/>
  <c r="R206" i="38"/>
  <c r="Q206" i="38"/>
  <c r="R208" i="38"/>
  <c r="Q208" i="38"/>
  <c r="R210" i="38"/>
  <c r="Q210" i="38"/>
  <c r="R218" i="38"/>
  <c r="Q218" i="38"/>
  <c r="R222" i="38"/>
  <c r="Q222" i="38"/>
  <c r="R224" i="38"/>
  <c r="Q224" i="38"/>
  <c r="R226" i="38"/>
  <c r="Q226" i="38"/>
  <c r="V221" i="38"/>
  <c r="U221" i="38"/>
  <c r="V225" i="38"/>
  <c r="U225" i="38"/>
  <c r="S227" i="38"/>
  <c r="U213" i="38"/>
  <c r="V210" i="38"/>
  <c r="V222" i="38"/>
  <c r="W219" i="38"/>
  <c r="W223" i="38"/>
  <c r="T224" i="38"/>
  <c r="U206" i="38"/>
  <c r="U210" i="38"/>
  <c r="R219" i="38"/>
  <c r="V219" i="38"/>
  <c r="R223" i="38"/>
  <c r="V223" i="38"/>
  <c r="R227" i="38"/>
  <c r="V227" i="38"/>
  <c r="R197" i="38"/>
  <c r="Q198" i="38"/>
  <c r="Q200" i="38"/>
  <c r="Q190" i="38"/>
  <c r="Q192" i="38"/>
  <c r="R196" i="38"/>
  <c r="L138" i="38"/>
  <c r="R99" i="38"/>
  <c r="R115" i="38"/>
  <c r="E125" i="38"/>
  <c r="Q125" i="38" s="1"/>
  <c r="G125" i="38"/>
  <c r="I125" i="38"/>
  <c r="K125" i="38"/>
  <c r="R126" i="38"/>
  <c r="F111" i="38"/>
  <c r="H111" i="38"/>
  <c r="J111" i="38"/>
  <c r="W111" i="38" s="1"/>
  <c r="F125" i="38"/>
  <c r="H125" i="38"/>
  <c r="H138" i="38" s="1"/>
  <c r="J125" i="38"/>
  <c r="J138" i="38" s="1"/>
  <c r="E66" i="38"/>
  <c r="G66" i="38"/>
  <c r="I66" i="38"/>
  <c r="K66" i="38"/>
  <c r="R54" i="38"/>
  <c r="E80" i="38"/>
  <c r="E93" i="38" s="1"/>
  <c r="G80" i="38"/>
  <c r="I80" i="38"/>
  <c r="K80" i="38"/>
  <c r="K93" i="38" s="1"/>
  <c r="F66" i="38"/>
  <c r="H66" i="38"/>
  <c r="J66" i="38"/>
  <c r="Q70" i="38"/>
  <c r="F80" i="38"/>
  <c r="F93" i="38" s="1"/>
  <c r="H80" i="38"/>
  <c r="J80" i="38"/>
  <c r="Q25" i="38"/>
  <c r="S25" i="38"/>
  <c r="S14" i="38"/>
  <c r="R14" i="38"/>
  <c r="Q14" i="38"/>
  <c r="I10" i="71"/>
  <c r="W66" i="38" l="1"/>
  <c r="Q205" i="38"/>
  <c r="S66" i="38"/>
  <c r="H24" i="33"/>
  <c r="R205" i="38"/>
  <c r="X66" i="38"/>
  <c r="Q194" i="38"/>
  <c r="K24" i="33"/>
  <c r="J24" i="33"/>
  <c r="U111" i="38"/>
  <c r="Q93" i="38"/>
  <c r="Q111" i="38"/>
  <c r="T111" i="38"/>
  <c r="T194" i="38"/>
  <c r="R194" i="38"/>
  <c r="R66" i="38"/>
  <c r="S205" i="38"/>
  <c r="T205" i="38"/>
  <c r="S194" i="38"/>
  <c r="U66" i="38"/>
  <c r="S111" i="38"/>
  <c r="X93" i="38"/>
  <c r="V92" i="56"/>
  <c r="V93" i="56" s="1"/>
  <c r="V94" i="56" s="1"/>
  <c r="V95" i="56" s="1"/>
  <c r="V96" i="56" s="1"/>
  <c r="V97" i="56" s="1"/>
  <c r="V98" i="56" s="1"/>
  <c r="V99" i="56" s="1"/>
  <c r="V100" i="56" s="1"/>
  <c r="V101" i="56" s="1"/>
  <c r="V102" i="56" s="1"/>
  <c r="V103" i="56" s="1"/>
  <c r="V104" i="56" s="1"/>
  <c r="V105" i="56" s="1"/>
  <c r="I24" i="33"/>
  <c r="S125" i="38"/>
  <c r="F124" i="38"/>
  <c r="W125" i="38"/>
  <c r="J124" i="38"/>
  <c r="I138" i="38"/>
  <c r="V138" i="38" s="1"/>
  <c r="V125" i="38"/>
  <c r="I124" i="38"/>
  <c r="V111" i="38"/>
  <c r="U125" i="38"/>
  <c r="H124" i="38"/>
  <c r="F138" i="38"/>
  <c r="G138" i="38"/>
  <c r="T138" i="38" s="1"/>
  <c r="T125" i="38"/>
  <c r="G124" i="38"/>
  <c r="E138" i="38"/>
  <c r="R125" i="38"/>
  <c r="E124" i="38"/>
  <c r="K138" i="38"/>
  <c r="X138" i="38" s="1"/>
  <c r="X125" i="38"/>
  <c r="K124" i="38"/>
  <c r="X124" i="38" s="1"/>
  <c r="R111" i="38"/>
  <c r="V80" i="38"/>
  <c r="I79" i="38"/>
  <c r="Q66" i="38"/>
  <c r="W80" i="38"/>
  <c r="J79" i="38"/>
  <c r="J93" i="38"/>
  <c r="W93" i="38" s="1"/>
  <c r="T80" i="38"/>
  <c r="G79" i="38"/>
  <c r="I93" i="38"/>
  <c r="V66" i="38"/>
  <c r="S80" i="38"/>
  <c r="F79" i="38"/>
  <c r="X80" i="38"/>
  <c r="K79" i="38"/>
  <c r="X79" i="38" s="1"/>
  <c r="R93" i="38"/>
  <c r="U80" i="38"/>
  <c r="H79" i="38"/>
  <c r="H93" i="38"/>
  <c r="Q80" i="38"/>
  <c r="R80" i="38"/>
  <c r="E79" i="38"/>
  <c r="G93" i="38"/>
  <c r="T66" i="38"/>
  <c r="F19" i="26"/>
  <c r="E19" i="26"/>
  <c r="E22" i="33" s="1"/>
  <c r="D19" i="26"/>
  <c r="C19" i="26"/>
  <c r="B19" i="26"/>
  <c r="K17" i="69"/>
  <c r="J17" i="69"/>
  <c r="U17" i="69" s="1"/>
  <c r="I17" i="69"/>
  <c r="H17" i="69"/>
  <c r="G17" i="69"/>
  <c r="E17" i="69"/>
  <c r="P17" i="69" s="1"/>
  <c r="D17" i="69"/>
  <c r="O17" i="69" s="1"/>
  <c r="B17" i="69"/>
  <c r="K10" i="69"/>
  <c r="J10" i="69"/>
  <c r="I10" i="69"/>
  <c r="T10" i="69" s="1"/>
  <c r="H10" i="69"/>
  <c r="S10" i="69" s="1"/>
  <c r="G10" i="69"/>
  <c r="E10" i="69"/>
  <c r="P10" i="69" s="1"/>
  <c r="D10" i="69"/>
  <c r="B10" i="69"/>
  <c r="A3" i="69"/>
  <c r="F20" i="33"/>
  <c r="E20" i="33"/>
  <c r="D20" i="33"/>
  <c r="C20" i="33"/>
  <c r="B20" i="33"/>
  <c r="F21" i="33"/>
  <c r="E21" i="33"/>
  <c r="C21" i="33"/>
  <c r="Y18" i="26"/>
  <c r="V18" i="26"/>
  <c r="E12" i="26"/>
  <c r="E17" i="33" s="1"/>
  <c r="K17" i="33" s="1"/>
  <c r="D12" i="26"/>
  <c r="D17" i="33" s="1"/>
  <c r="C12" i="26"/>
  <c r="C17" i="33" s="1"/>
  <c r="B12" i="26"/>
  <c r="B17" i="33" s="1"/>
  <c r="T17" i="69" l="1"/>
  <c r="R10" i="69"/>
  <c r="Q10" i="69"/>
  <c r="Q17" i="69"/>
  <c r="R17" i="69"/>
  <c r="U10" i="69"/>
  <c r="S17" i="69"/>
  <c r="S79" i="38"/>
  <c r="T93" i="38"/>
  <c r="S138" i="38"/>
  <c r="V124" i="38"/>
  <c r="T124" i="38"/>
  <c r="U93" i="38"/>
  <c r="V79" i="38"/>
  <c r="A21" i="33"/>
  <c r="S124" i="38"/>
  <c r="C22" i="33"/>
  <c r="C19" i="33" s="1"/>
  <c r="C22" i="26"/>
  <c r="D22" i="33"/>
  <c r="J22" i="33" s="1"/>
  <c r="D22" i="26"/>
  <c r="B22" i="33"/>
  <c r="B22" i="26"/>
  <c r="F22" i="33"/>
  <c r="F19" i="33" s="1"/>
  <c r="F22" i="26"/>
  <c r="E22" i="26"/>
  <c r="E19" i="33"/>
  <c r="H17" i="33"/>
  <c r="K20" i="33"/>
  <c r="I20" i="33"/>
  <c r="J17" i="33"/>
  <c r="K21" i="33"/>
  <c r="I17" i="33"/>
  <c r="H20" i="33"/>
  <c r="J20" i="33"/>
  <c r="N18" i="26"/>
  <c r="O18" i="26"/>
  <c r="U18" i="26"/>
  <c r="B21" i="33"/>
  <c r="H21" i="33" s="1"/>
  <c r="X18" i="26"/>
  <c r="W18" i="26"/>
  <c r="D21" i="33"/>
  <c r="J21" i="33" s="1"/>
  <c r="V106" i="56"/>
  <c r="V107" i="56" s="1"/>
  <c r="V108" i="56" s="1"/>
  <c r="V109" i="56" s="1"/>
  <c r="V110" i="56" s="1"/>
  <c r="V111" i="56" s="1"/>
  <c r="V112" i="56" s="1"/>
  <c r="V113" i="56" s="1"/>
  <c r="V114" i="56" s="1"/>
  <c r="V115" i="56" s="1"/>
  <c r="V116" i="56" s="1"/>
  <c r="V117" i="56" s="1"/>
  <c r="V118" i="56" s="1"/>
  <c r="V119" i="56" s="1"/>
  <c r="V120" i="56" s="1"/>
  <c r="V121" i="56" s="1"/>
  <c r="V122" i="56" s="1"/>
  <c r="V123" i="56" s="1"/>
  <c r="V124" i="56" s="1"/>
  <c r="M18" i="26"/>
  <c r="R124" i="38"/>
  <c r="Q124" i="38"/>
  <c r="R138" i="38"/>
  <c r="Q138" i="38"/>
  <c r="W124" i="38"/>
  <c r="W138" i="38"/>
  <c r="U124" i="38"/>
  <c r="U138" i="38"/>
  <c r="R79" i="38"/>
  <c r="Q79" i="38"/>
  <c r="U79" i="38"/>
  <c r="V93" i="38"/>
  <c r="W79" i="38"/>
  <c r="T79" i="38"/>
  <c r="S93" i="38"/>
  <c r="L18" i="26"/>
  <c r="C20" i="45"/>
  <c r="F9" i="26"/>
  <c r="F14" i="33" s="1"/>
  <c r="E9" i="26"/>
  <c r="E14" i="33" s="1"/>
  <c r="D9" i="26"/>
  <c r="D14" i="33" s="1"/>
  <c r="C9" i="26"/>
  <c r="C14" i="33" s="1"/>
  <c r="B9" i="26"/>
  <c r="B14" i="33" s="1"/>
  <c r="G32" i="44"/>
  <c r="G38" i="44" s="1"/>
  <c r="F32" i="44"/>
  <c r="F38" i="44" s="1"/>
  <c r="E32" i="44"/>
  <c r="E38" i="44" s="1"/>
  <c r="D32" i="44"/>
  <c r="D38" i="44" s="1"/>
  <c r="C32" i="44"/>
  <c r="C38" i="44" s="1"/>
  <c r="G30" i="44"/>
  <c r="G26" i="44" s="1"/>
  <c r="F30" i="44"/>
  <c r="F26" i="44" s="1"/>
  <c r="E30" i="44"/>
  <c r="D30" i="44"/>
  <c r="D26" i="44" s="1"/>
  <c r="C26" i="44"/>
  <c r="G13" i="44"/>
  <c r="G23" i="44" s="1"/>
  <c r="G24" i="44" s="1"/>
  <c r="F13" i="44"/>
  <c r="F23" i="44" s="1"/>
  <c r="F24" i="44" s="1"/>
  <c r="E13" i="44"/>
  <c r="E23" i="44" s="1"/>
  <c r="E24" i="44" s="1"/>
  <c r="D13" i="44"/>
  <c r="D23" i="44" s="1"/>
  <c r="D24" i="44" s="1"/>
  <c r="C13" i="44"/>
  <c r="C23" i="44" s="1"/>
  <c r="C24" i="44" s="1"/>
  <c r="F11" i="44"/>
  <c r="E11" i="44"/>
  <c r="A3" i="60"/>
  <c r="A3" i="45"/>
  <c r="A3" i="51"/>
  <c r="A3" i="52"/>
  <c r="A3" i="59"/>
  <c r="A3" i="44"/>
  <c r="A3" i="48"/>
  <c r="F8" i="26"/>
  <c r="F13" i="33" s="1"/>
  <c r="E8" i="26"/>
  <c r="E13" i="33" s="1"/>
  <c r="D8" i="26"/>
  <c r="D13" i="33" s="1"/>
  <c r="C8" i="26"/>
  <c r="C13" i="33" s="1"/>
  <c r="B8" i="26"/>
  <c r="B13" i="33" s="1"/>
  <c r="K9" i="37"/>
  <c r="J9" i="37"/>
  <c r="U9" i="37" s="1"/>
  <c r="I9" i="37"/>
  <c r="H9" i="37"/>
  <c r="S9" i="37" s="1"/>
  <c r="G9" i="37"/>
  <c r="E9" i="37"/>
  <c r="P9" i="37" s="1"/>
  <c r="D9" i="37"/>
  <c r="C9" i="37"/>
  <c r="A3" i="37"/>
  <c r="R9" i="37" l="1"/>
  <c r="Q9" i="37"/>
  <c r="T9" i="37"/>
  <c r="F33" i="44"/>
  <c r="F34" i="44" s="1"/>
  <c r="I14" i="33"/>
  <c r="K22" i="33"/>
  <c r="H22" i="33"/>
  <c r="K13" i="33"/>
  <c r="C33" i="44"/>
  <c r="C34" i="44" s="1"/>
  <c r="C36" i="44" s="1"/>
  <c r="C37" i="44" s="1"/>
  <c r="C39" i="44" s="1"/>
  <c r="C41" i="44" s="1"/>
  <c r="G33" i="44"/>
  <c r="G34" i="44" s="1"/>
  <c r="I22" i="33"/>
  <c r="K14" i="33"/>
  <c r="D19" i="33"/>
  <c r="B19" i="33"/>
  <c r="J14" i="33"/>
  <c r="H14" i="33"/>
  <c r="I13" i="33"/>
  <c r="J13" i="33"/>
  <c r="H13" i="33"/>
  <c r="K19" i="33"/>
  <c r="I21" i="33"/>
  <c r="V125" i="56"/>
  <c r="V126" i="56" s="1"/>
  <c r="V127" i="56" s="1"/>
  <c r="V128" i="56" s="1"/>
  <c r="V129" i="56" s="1"/>
  <c r="V130" i="56" s="1"/>
  <c r="V131" i="56" s="1"/>
  <c r="V132" i="56" s="1"/>
  <c r="V133" i="56" s="1"/>
  <c r="V134" i="56" s="1"/>
  <c r="V135" i="56" s="1"/>
  <c r="V136" i="56" s="1"/>
  <c r="V137" i="56" s="1"/>
  <c r="V138" i="56" s="1"/>
  <c r="E26" i="44"/>
  <c r="E33" i="44" s="1"/>
  <c r="E34" i="44" s="1"/>
  <c r="E36" i="44" s="1"/>
  <c r="E37" i="44" s="1"/>
  <c r="E39" i="44" s="1"/>
  <c r="G36" i="44"/>
  <c r="G37" i="44" s="1"/>
  <c r="G39" i="44" s="1"/>
  <c r="F36" i="44"/>
  <c r="F37" i="44" s="1"/>
  <c r="F39" i="44" s="1"/>
  <c r="C11" i="44"/>
  <c r="G11" i="44"/>
  <c r="D33" i="44"/>
  <c r="D11" i="44"/>
  <c r="F10" i="26" l="1"/>
  <c r="F15" i="33" s="1"/>
  <c r="G41" i="44"/>
  <c r="E10" i="26"/>
  <c r="E15" i="33" s="1"/>
  <c r="F41" i="44"/>
  <c r="D10" i="26"/>
  <c r="D15" i="33" s="1"/>
  <c r="E41" i="44"/>
  <c r="J19" i="33"/>
  <c r="H19" i="33"/>
  <c r="B10" i="26"/>
  <c r="B15" i="33" s="1"/>
  <c r="I19" i="33"/>
  <c r="V139" i="56"/>
  <c r="V140" i="56" s="1"/>
  <c r="V141" i="56" s="1"/>
  <c r="V142" i="56" s="1"/>
  <c r="V143" i="56" s="1"/>
  <c r="V144" i="56" s="1"/>
  <c r="V145" i="56" s="1"/>
  <c r="V146" i="56" s="1"/>
  <c r="V147" i="56" s="1"/>
  <c r="V148" i="56" s="1"/>
  <c r="V149" i="56" s="1"/>
  <c r="V150" i="56" s="1"/>
  <c r="V151" i="56" s="1"/>
  <c r="V152" i="56" s="1"/>
  <c r="V153" i="56" s="1"/>
  <c r="V154" i="56" s="1"/>
  <c r="V155" i="56" s="1"/>
  <c r="V156" i="56" s="1"/>
  <c r="V157" i="56" s="1"/>
  <c r="D34" i="44"/>
  <c r="D36" i="44" s="1"/>
  <c r="D37" i="44" s="1"/>
  <c r="D39" i="44" s="1"/>
  <c r="E40" i="44"/>
  <c r="G40" i="44"/>
  <c r="F40" i="44"/>
  <c r="C40" i="44"/>
  <c r="K15" i="33" l="1"/>
  <c r="J15" i="33"/>
  <c r="C10" i="26"/>
  <c r="C15" i="33" s="1"/>
  <c r="H15" i="33" s="1"/>
  <c r="D41" i="44"/>
  <c r="V158" i="56"/>
  <c r="V159" i="56" s="1"/>
  <c r="V160" i="56" s="1"/>
  <c r="V161" i="56" s="1"/>
  <c r="V162" i="56" s="1"/>
  <c r="V163" i="56" s="1"/>
  <c r="V164" i="56" s="1"/>
  <c r="V165" i="56" s="1"/>
  <c r="V166" i="56" s="1"/>
  <c r="V167" i="56" s="1"/>
  <c r="V168" i="56" s="1"/>
  <c r="V169" i="56" s="1"/>
  <c r="V170" i="56" s="1"/>
  <c r="V171" i="56" s="1"/>
  <c r="D40" i="44"/>
  <c r="I15" i="33" l="1"/>
  <c r="A13" i="26"/>
  <c r="A12" i="26"/>
  <c r="A11" i="26"/>
  <c r="A16" i="33" l="1"/>
  <c r="A17" i="33"/>
  <c r="A18" i="33"/>
  <c r="A3" i="26"/>
  <c r="A10" i="26" l="1"/>
  <c r="M9" i="26"/>
  <c r="O12" i="26"/>
  <c r="N12" i="26"/>
  <c r="M12" i="26"/>
  <c r="L12" i="26"/>
  <c r="O10" i="26"/>
  <c r="N10" i="26"/>
  <c r="M10" i="26"/>
  <c r="L10" i="26"/>
  <c r="A9" i="26"/>
  <c r="A8" i="26"/>
  <c r="A7" i="37" l="1"/>
  <c r="A5" i="37" s="1"/>
  <c r="A14" i="33"/>
  <c r="A15" i="33"/>
  <c r="A13" i="33"/>
  <c r="L9" i="26"/>
  <c r="O9" i="26"/>
  <c r="N9" i="26"/>
  <c r="A13" i="37" l="1"/>
  <c r="A11" i="37" s="1"/>
  <c r="A23" i="33"/>
  <c r="A22" i="33" l="1"/>
  <c r="C41" i="30" l="1"/>
  <c r="Q41" i="30" s="1"/>
  <c r="K54" i="40" l="1"/>
  <c r="J54" i="40"/>
  <c r="I54" i="40"/>
  <c r="H54" i="40"/>
  <c r="G54" i="40"/>
  <c r="F54" i="40"/>
  <c r="E54" i="40"/>
  <c r="D54" i="40"/>
  <c r="C54" i="40"/>
  <c r="K49" i="40"/>
  <c r="J49" i="40"/>
  <c r="I49" i="40"/>
  <c r="H49" i="40"/>
  <c r="G49" i="40"/>
  <c r="F49" i="40"/>
  <c r="E49" i="40"/>
  <c r="D49" i="40"/>
  <c r="C49" i="40"/>
  <c r="K22" i="39"/>
  <c r="J22" i="39"/>
  <c r="I22" i="39"/>
  <c r="H22" i="39"/>
  <c r="G22" i="39"/>
  <c r="F22" i="39"/>
  <c r="E22" i="39"/>
  <c r="D22" i="39"/>
  <c r="C22" i="39"/>
  <c r="K37" i="59" l="1"/>
  <c r="F13" i="26" s="1"/>
  <c r="J37" i="59"/>
  <c r="E13" i="26" s="1"/>
  <c r="I37" i="59"/>
  <c r="D13" i="26" s="1"/>
  <c r="H37" i="59"/>
  <c r="C13" i="26" s="1"/>
  <c r="G37" i="59"/>
  <c r="B13" i="26" s="1"/>
  <c r="F37" i="59"/>
  <c r="E37" i="59"/>
  <c r="D37" i="59"/>
  <c r="C37" i="59"/>
  <c r="I15" i="60"/>
  <c r="I14" i="60" s="1"/>
  <c r="I35" i="60" s="1"/>
  <c r="J15" i="60"/>
  <c r="J14" i="60" s="1"/>
  <c r="J35" i="60" s="1"/>
  <c r="K15" i="60"/>
  <c r="K14" i="60" s="1"/>
  <c r="K35" i="60" s="1"/>
  <c r="C34" i="60"/>
  <c r="D34" i="60"/>
  <c r="E34" i="60"/>
  <c r="F34" i="60"/>
  <c r="G34" i="60"/>
  <c r="K34" i="60"/>
  <c r="J34" i="60"/>
  <c r="I34" i="60"/>
  <c r="D37" i="60"/>
  <c r="E37" i="60"/>
  <c r="F37" i="60"/>
  <c r="G37" i="60"/>
  <c r="H37" i="60"/>
  <c r="I37" i="60"/>
  <c r="J37" i="60"/>
  <c r="K37" i="60"/>
  <c r="J36" i="60" l="1"/>
  <c r="B18" i="33"/>
  <c r="L13" i="26"/>
  <c r="U13" i="26"/>
  <c r="F18" i="33"/>
  <c r="Y13" i="26"/>
  <c r="C18" i="33"/>
  <c r="V13" i="26"/>
  <c r="M13" i="26"/>
  <c r="D18" i="33"/>
  <c r="W13" i="26"/>
  <c r="N13" i="26"/>
  <c r="E18" i="33"/>
  <c r="X13" i="26"/>
  <c r="O13" i="26"/>
  <c r="I36" i="60"/>
  <c r="K36" i="60"/>
  <c r="K18" i="33" l="1"/>
  <c r="I18" i="33"/>
  <c r="J18" i="33"/>
  <c r="H18" i="33"/>
  <c r="C25" i="30"/>
  <c r="C18" i="14" s="1"/>
  <c r="F25" i="30"/>
  <c r="C22" i="14" s="1"/>
  <c r="G25" i="30"/>
  <c r="C23" i="14" s="1"/>
  <c r="H25" i="30"/>
  <c r="I25" i="30"/>
  <c r="C25" i="14" s="1"/>
  <c r="K25" i="30"/>
  <c r="C28" i="14" s="1"/>
  <c r="O25" i="30"/>
  <c r="C33" i="14" s="1"/>
  <c r="P25" i="30"/>
  <c r="C34" i="14" s="1"/>
  <c r="F58" i="30"/>
  <c r="D22" i="14" s="1"/>
  <c r="G58" i="30"/>
  <c r="D23" i="14" s="1"/>
  <c r="H58" i="30"/>
  <c r="I58" i="30"/>
  <c r="D25" i="14" s="1"/>
  <c r="K58" i="30"/>
  <c r="D28" i="14" s="1"/>
  <c r="O58" i="30"/>
  <c r="D33" i="14" s="1"/>
  <c r="P58" i="30"/>
  <c r="D34" i="14" s="1"/>
  <c r="F91" i="30"/>
  <c r="E22" i="14" s="1"/>
  <c r="G91" i="30"/>
  <c r="E23" i="14" s="1"/>
  <c r="H91" i="30"/>
  <c r="I91" i="30"/>
  <c r="E25" i="14" s="1"/>
  <c r="K91" i="30"/>
  <c r="E28" i="14" s="1"/>
  <c r="O91" i="30"/>
  <c r="E33" i="14" s="1"/>
  <c r="P91" i="30"/>
  <c r="E34" i="14" s="1"/>
  <c r="F124" i="30"/>
  <c r="F22" i="14" s="1"/>
  <c r="G124" i="30"/>
  <c r="F23" i="14" s="1"/>
  <c r="H124" i="30"/>
  <c r="I124" i="30"/>
  <c r="F25" i="14" s="1"/>
  <c r="K124" i="30"/>
  <c r="F28" i="14" s="1"/>
  <c r="O124" i="30"/>
  <c r="F33" i="14" s="1"/>
  <c r="P124" i="30"/>
  <c r="F34" i="14" s="1"/>
  <c r="D25" i="30"/>
  <c r="C19" i="14" s="1"/>
  <c r="L25" i="30"/>
  <c r="C29" i="14" s="1"/>
  <c r="C42" i="30"/>
  <c r="C46" i="30"/>
  <c r="C47" i="30"/>
  <c r="C48" i="30"/>
  <c r="C49" i="30"/>
  <c r="C50" i="30"/>
  <c r="C51" i="30"/>
  <c r="C52" i="30"/>
  <c r="C53" i="30"/>
  <c r="C54" i="30"/>
  <c r="C55" i="30"/>
  <c r="C56" i="30"/>
  <c r="C57" i="30"/>
  <c r="L58" i="30"/>
  <c r="D29" i="14" s="1"/>
  <c r="C43" i="30"/>
  <c r="C44" i="30"/>
  <c r="C45" i="30"/>
  <c r="L91" i="30"/>
  <c r="E29" i="14" s="1"/>
  <c r="L124" i="30"/>
  <c r="F29" i="14" s="1"/>
  <c r="E25" i="30"/>
  <c r="C20" i="14" s="1"/>
  <c r="M25" i="30"/>
  <c r="C31" i="14" s="1"/>
  <c r="D41" i="30"/>
  <c r="R41" i="30" s="1"/>
  <c r="D42" i="30"/>
  <c r="D43" i="30"/>
  <c r="D44" i="30"/>
  <c r="D45" i="30"/>
  <c r="D46" i="30"/>
  <c r="D48" i="30"/>
  <c r="D49" i="30"/>
  <c r="D50" i="30"/>
  <c r="D51" i="30"/>
  <c r="D52" i="30"/>
  <c r="D53" i="30"/>
  <c r="D54" i="30"/>
  <c r="D55" i="30"/>
  <c r="D56" i="30"/>
  <c r="D57" i="30"/>
  <c r="M58" i="30"/>
  <c r="D31" i="14" s="1"/>
  <c r="D47" i="30"/>
  <c r="M91" i="30"/>
  <c r="E31" i="14" s="1"/>
  <c r="M124" i="30"/>
  <c r="F31" i="14" s="1"/>
  <c r="F157" i="30"/>
  <c r="G22" i="14" s="1"/>
  <c r="G157" i="30"/>
  <c r="G23" i="14" s="1"/>
  <c r="H157" i="30"/>
  <c r="I157" i="30"/>
  <c r="G25" i="14" s="1"/>
  <c r="K157" i="30"/>
  <c r="G28" i="14" s="1"/>
  <c r="O157" i="30"/>
  <c r="G33" i="14" s="1"/>
  <c r="P157" i="30"/>
  <c r="G34" i="14" s="1"/>
  <c r="L157" i="30"/>
  <c r="G29" i="14" s="1"/>
  <c r="M157" i="30"/>
  <c r="G31" i="14" s="1"/>
  <c r="C39" i="30"/>
  <c r="F39" i="30"/>
  <c r="C50" i="14" s="1"/>
  <c r="G39" i="30"/>
  <c r="C51" i="14" s="1"/>
  <c r="H39" i="30"/>
  <c r="C52" i="14" s="1"/>
  <c r="I39" i="30"/>
  <c r="C53" i="14" s="1"/>
  <c r="K39" i="30"/>
  <c r="C56" i="14" s="1"/>
  <c r="O39" i="30"/>
  <c r="C61" i="14" s="1"/>
  <c r="P39" i="30"/>
  <c r="C62" i="14" s="1"/>
  <c r="F72" i="30"/>
  <c r="D50" i="14" s="1"/>
  <c r="G72" i="30"/>
  <c r="D51" i="14" s="1"/>
  <c r="H72" i="30"/>
  <c r="D52" i="14" s="1"/>
  <c r="I72" i="30"/>
  <c r="D53" i="14" s="1"/>
  <c r="K72" i="30"/>
  <c r="D56" i="14" s="1"/>
  <c r="O72" i="30"/>
  <c r="D61" i="14" s="1"/>
  <c r="P72" i="30"/>
  <c r="D62" i="14" s="1"/>
  <c r="F105" i="30"/>
  <c r="E50" i="14" s="1"/>
  <c r="G105" i="30"/>
  <c r="E51" i="14" s="1"/>
  <c r="H105" i="30"/>
  <c r="E52" i="14" s="1"/>
  <c r="I105" i="30"/>
  <c r="E53" i="14" s="1"/>
  <c r="K105" i="30"/>
  <c r="E56" i="14" s="1"/>
  <c r="O105" i="30"/>
  <c r="E61" i="14" s="1"/>
  <c r="P105" i="30"/>
  <c r="E62" i="14" s="1"/>
  <c r="F138" i="30"/>
  <c r="F50" i="14" s="1"/>
  <c r="G138" i="30"/>
  <c r="F51" i="14" s="1"/>
  <c r="H138" i="30"/>
  <c r="F52" i="14" s="1"/>
  <c r="I138" i="30"/>
  <c r="F53" i="14" s="1"/>
  <c r="K138" i="30"/>
  <c r="F56" i="14" s="1"/>
  <c r="O138" i="30"/>
  <c r="F61" i="14" s="1"/>
  <c r="P138" i="30"/>
  <c r="F62" i="14" s="1"/>
  <c r="D39" i="30"/>
  <c r="C47" i="14" s="1"/>
  <c r="L39" i="30"/>
  <c r="C57" i="14" s="1"/>
  <c r="C60" i="30"/>
  <c r="C61" i="30"/>
  <c r="C62" i="30"/>
  <c r="C64" i="30"/>
  <c r="C65" i="30"/>
  <c r="C66" i="30"/>
  <c r="C67" i="30"/>
  <c r="C68" i="30"/>
  <c r="C70" i="30"/>
  <c r="C71" i="30"/>
  <c r="L72" i="30"/>
  <c r="D57" i="14" s="1"/>
  <c r="C69" i="30"/>
  <c r="L105" i="30"/>
  <c r="E57" i="14" s="1"/>
  <c r="L138" i="30"/>
  <c r="F57" i="14" s="1"/>
  <c r="E39" i="30"/>
  <c r="C48" i="14" s="1"/>
  <c r="M39" i="30"/>
  <c r="D60" i="30"/>
  <c r="R60" i="30" s="1"/>
  <c r="D61" i="30"/>
  <c r="D62" i="30"/>
  <c r="D63" i="30"/>
  <c r="D64" i="30"/>
  <c r="D65" i="30"/>
  <c r="D66" i="30"/>
  <c r="D67" i="30"/>
  <c r="D68" i="30"/>
  <c r="D69" i="30"/>
  <c r="D70" i="30"/>
  <c r="D71" i="30"/>
  <c r="M72" i="30"/>
  <c r="D59" i="14" s="1"/>
  <c r="M105" i="30"/>
  <c r="E59" i="14" s="1"/>
  <c r="M138" i="30"/>
  <c r="F59" i="14" s="1"/>
  <c r="F171" i="30"/>
  <c r="G50" i="14" s="1"/>
  <c r="G171" i="30"/>
  <c r="G51" i="14" s="1"/>
  <c r="H171" i="30"/>
  <c r="G52" i="14" s="1"/>
  <c r="I171" i="30"/>
  <c r="G53" i="14" s="1"/>
  <c r="K171" i="30"/>
  <c r="G56" i="14" s="1"/>
  <c r="O171" i="30"/>
  <c r="G61" i="14" s="1"/>
  <c r="P171" i="30"/>
  <c r="G62" i="14" s="1"/>
  <c r="L171" i="30"/>
  <c r="G57" i="14" s="1"/>
  <c r="M171" i="30"/>
  <c r="G59" i="14" s="1"/>
  <c r="F58" i="56"/>
  <c r="H22" i="14" s="1"/>
  <c r="G58" i="56"/>
  <c r="H23" i="14" s="1"/>
  <c r="H58" i="56"/>
  <c r="H24" i="14" s="1"/>
  <c r="I58" i="56"/>
  <c r="H25" i="14" s="1"/>
  <c r="K58" i="56"/>
  <c r="H28" i="14" s="1"/>
  <c r="O58" i="56"/>
  <c r="H33" i="14" s="1"/>
  <c r="P58" i="56"/>
  <c r="H34" i="14" s="1"/>
  <c r="L58" i="56"/>
  <c r="H29" i="14" s="1"/>
  <c r="M58" i="56"/>
  <c r="H31" i="14" s="1"/>
  <c r="F72" i="56"/>
  <c r="H50" i="14" s="1"/>
  <c r="G72" i="56"/>
  <c r="H51" i="14" s="1"/>
  <c r="H72" i="56"/>
  <c r="H52" i="14" s="1"/>
  <c r="I72" i="56"/>
  <c r="H53" i="14" s="1"/>
  <c r="K72" i="56"/>
  <c r="H56" i="14" s="1"/>
  <c r="O72" i="56"/>
  <c r="H61" i="14" s="1"/>
  <c r="P72" i="56"/>
  <c r="H62" i="14" s="1"/>
  <c r="L72" i="56"/>
  <c r="H57" i="14" s="1"/>
  <c r="M72" i="56"/>
  <c r="H59" i="14" s="1"/>
  <c r="F91" i="56"/>
  <c r="I22" i="14" s="1"/>
  <c r="G91" i="56"/>
  <c r="I23" i="14" s="1"/>
  <c r="H91" i="56"/>
  <c r="I24" i="14" s="1"/>
  <c r="I91" i="56"/>
  <c r="I25" i="14" s="1"/>
  <c r="K91" i="56"/>
  <c r="I28" i="14" s="1"/>
  <c r="O91" i="56"/>
  <c r="I33" i="14" s="1"/>
  <c r="P91" i="56"/>
  <c r="I34" i="14" s="1"/>
  <c r="L91" i="56"/>
  <c r="I29" i="14" s="1"/>
  <c r="M91" i="56"/>
  <c r="I31" i="14" s="1"/>
  <c r="F105" i="56"/>
  <c r="I50" i="14" s="1"/>
  <c r="G105" i="56"/>
  <c r="I51" i="14" s="1"/>
  <c r="H105" i="56"/>
  <c r="I52" i="14" s="1"/>
  <c r="I105" i="56"/>
  <c r="I53" i="14" s="1"/>
  <c r="K105" i="56"/>
  <c r="I56" i="14" s="1"/>
  <c r="O105" i="56"/>
  <c r="I61" i="14" s="1"/>
  <c r="P105" i="56"/>
  <c r="I62" i="14" s="1"/>
  <c r="L105" i="56"/>
  <c r="I57" i="14" s="1"/>
  <c r="M105" i="56"/>
  <c r="I59" i="14" s="1"/>
  <c r="F124" i="56"/>
  <c r="J22" i="14" s="1"/>
  <c r="G124" i="56"/>
  <c r="J23" i="14" s="1"/>
  <c r="H124" i="56"/>
  <c r="J24" i="14" s="1"/>
  <c r="I124" i="56"/>
  <c r="J25" i="14" s="1"/>
  <c r="K124" i="56"/>
  <c r="J28" i="14" s="1"/>
  <c r="O124" i="56"/>
  <c r="J33" i="14" s="1"/>
  <c r="P124" i="56"/>
  <c r="J34" i="14" s="1"/>
  <c r="L124" i="56"/>
  <c r="J29" i="14" s="1"/>
  <c r="M124" i="56"/>
  <c r="J31" i="14" s="1"/>
  <c r="F138" i="56"/>
  <c r="J50" i="14" s="1"/>
  <c r="G138" i="56"/>
  <c r="J51" i="14" s="1"/>
  <c r="H138" i="56"/>
  <c r="J52" i="14" s="1"/>
  <c r="I138" i="56"/>
  <c r="J53" i="14" s="1"/>
  <c r="K138" i="56"/>
  <c r="J56" i="14" s="1"/>
  <c r="O138" i="56"/>
  <c r="J61" i="14" s="1"/>
  <c r="P138" i="56"/>
  <c r="J62" i="14" s="1"/>
  <c r="L138" i="56"/>
  <c r="J57" i="14" s="1"/>
  <c r="M138" i="56"/>
  <c r="J59" i="14" s="1"/>
  <c r="F157" i="56"/>
  <c r="K22" i="14" s="1"/>
  <c r="G157" i="56"/>
  <c r="K23" i="14" s="1"/>
  <c r="H157" i="56"/>
  <c r="K24" i="14" s="1"/>
  <c r="I157" i="56"/>
  <c r="K25" i="14" s="1"/>
  <c r="K157" i="56"/>
  <c r="K28" i="14" s="1"/>
  <c r="O157" i="56"/>
  <c r="K33" i="14" s="1"/>
  <c r="P157" i="56"/>
  <c r="K34" i="14" s="1"/>
  <c r="L157" i="56"/>
  <c r="K29" i="14" s="1"/>
  <c r="M157" i="56"/>
  <c r="K31" i="14" s="1"/>
  <c r="F171" i="56"/>
  <c r="K50" i="14" s="1"/>
  <c r="G171" i="56"/>
  <c r="K51" i="14" s="1"/>
  <c r="H171" i="56"/>
  <c r="K52" i="14" s="1"/>
  <c r="I171" i="56"/>
  <c r="K53" i="14" s="1"/>
  <c r="K171" i="56"/>
  <c r="K56" i="14" s="1"/>
  <c r="O171" i="56"/>
  <c r="K61" i="14" s="1"/>
  <c r="P171" i="56"/>
  <c r="K62" i="14" s="1"/>
  <c r="L171" i="56"/>
  <c r="K57" i="14" s="1"/>
  <c r="M171" i="56"/>
  <c r="K59" i="14" s="1"/>
  <c r="B30" i="59"/>
  <c r="K46" i="60"/>
  <c r="J46" i="60"/>
  <c r="I46" i="60"/>
  <c r="H46" i="60"/>
  <c r="G46" i="60"/>
  <c r="F46" i="60"/>
  <c r="E46" i="60"/>
  <c r="D46" i="60"/>
  <c r="C46" i="60"/>
  <c r="K38" i="60"/>
  <c r="J38" i="60"/>
  <c r="C37" i="60"/>
  <c r="I38" i="60"/>
  <c r="H34" i="60"/>
  <c r="J22" i="60"/>
  <c r="J23" i="60" s="1"/>
  <c r="F22" i="60"/>
  <c r="F23" i="60" s="1"/>
  <c r="K22" i="60"/>
  <c r="K23" i="60" s="1"/>
  <c r="I22" i="60"/>
  <c r="I23" i="60" s="1"/>
  <c r="H22" i="60"/>
  <c r="H23" i="60" s="1"/>
  <c r="G22" i="60"/>
  <c r="G23" i="60" s="1"/>
  <c r="E22" i="60"/>
  <c r="E23" i="60" s="1"/>
  <c r="D22" i="60"/>
  <c r="D23" i="60" s="1"/>
  <c r="C22" i="60"/>
  <c r="C23" i="60" s="1"/>
  <c r="H15" i="60"/>
  <c r="H14" i="60" s="1"/>
  <c r="H35" i="60" s="1"/>
  <c r="G15" i="60"/>
  <c r="G14" i="60" s="1"/>
  <c r="G35" i="60" s="1"/>
  <c r="G36" i="60" s="1"/>
  <c r="G38" i="60" s="1"/>
  <c r="F15" i="60"/>
  <c r="F14" i="60" s="1"/>
  <c r="F35" i="60" s="1"/>
  <c r="F36" i="60" s="1"/>
  <c r="F38" i="60" s="1"/>
  <c r="E15" i="60"/>
  <c r="E14" i="60" s="1"/>
  <c r="E35" i="60" s="1"/>
  <c r="E36" i="60" s="1"/>
  <c r="E38" i="60" s="1"/>
  <c r="D15" i="60"/>
  <c r="D14" i="60" s="1"/>
  <c r="D35" i="60" s="1"/>
  <c r="D36" i="60" s="1"/>
  <c r="D38" i="60" s="1"/>
  <c r="C15" i="60"/>
  <c r="C14" i="60" s="1"/>
  <c r="C35" i="60" s="1"/>
  <c r="C36" i="60" s="1"/>
  <c r="C38" i="60" s="1"/>
  <c r="H10" i="60"/>
  <c r="H11" i="60" s="1"/>
  <c r="D10" i="60"/>
  <c r="D11" i="60" s="1"/>
  <c r="K10" i="60"/>
  <c r="K11" i="60" s="1"/>
  <c r="J10" i="60"/>
  <c r="J11" i="60" s="1"/>
  <c r="I10" i="60"/>
  <c r="I11" i="60" s="1"/>
  <c r="G10" i="60"/>
  <c r="G11" i="60" s="1"/>
  <c r="F10" i="60"/>
  <c r="F11" i="60" s="1"/>
  <c r="E10" i="60"/>
  <c r="E11" i="60" s="1"/>
  <c r="C10" i="60"/>
  <c r="C11" i="60" s="1"/>
  <c r="J15" i="26"/>
  <c r="S37" i="59"/>
  <c r="N171" i="56"/>
  <c r="K60" i="14" s="1"/>
  <c r="J171" i="56"/>
  <c r="K55" i="14" s="1"/>
  <c r="N157" i="56"/>
  <c r="K32" i="14" s="1"/>
  <c r="J157" i="56"/>
  <c r="K27" i="14" s="1"/>
  <c r="N138" i="56"/>
  <c r="J60" i="14" s="1"/>
  <c r="J138" i="56"/>
  <c r="J55" i="14" s="1"/>
  <c r="N124" i="56"/>
  <c r="J32" i="14" s="1"/>
  <c r="J124" i="56"/>
  <c r="J27" i="14" s="1"/>
  <c r="N105" i="56"/>
  <c r="I60" i="14" s="1"/>
  <c r="J105" i="56"/>
  <c r="I55" i="14" s="1"/>
  <c r="N91" i="56"/>
  <c r="I32" i="14" s="1"/>
  <c r="J91" i="56"/>
  <c r="I27" i="14" s="1"/>
  <c r="N72" i="56"/>
  <c r="H60" i="14" s="1"/>
  <c r="J72" i="56"/>
  <c r="H55" i="14" s="1"/>
  <c r="N58" i="56"/>
  <c r="H32" i="14" s="1"/>
  <c r="J58" i="56"/>
  <c r="H27" i="14" s="1"/>
  <c r="B38" i="56"/>
  <c r="B37" i="56"/>
  <c r="B36" i="56"/>
  <c r="B35" i="56"/>
  <c r="B34" i="56"/>
  <c r="B24" i="56"/>
  <c r="B23" i="56"/>
  <c r="B22" i="56"/>
  <c r="B21" i="56"/>
  <c r="B20" i="56"/>
  <c r="B104" i="30"/>
  <c r="B137" i="30" s="1"/>
  <c r="B170" i="30" s="1"/>
  <c r="B103" i="30"/>
  <c r="B136" i="30" s="1"/>
  <c r="B169" i="30" s="1"/>
  <c r="B102" i="30"/>
  <c r="B135" i="30" s="1"/>
  <c r="B168" i="30" s="1"/>
  <c r="B101" i="30"/>
  <c r="B134" i="30" s="1"/>
  <c r="B167" i="30" s="1"/>
  <c r="B100" i="30"/>
  <c r="B133" i="30" s="1"/>
  <c r="B166" i="30" s="1"/>
  <c r="B90" i="30"/>
  <c r="B123" i="30" s="1"/>
  <c r="B156" i="30" s="1"/>
  <c r="B89" i="30"/>
  <c r="B122" i="30" s="1"/>
  <c r="B155" i="30" s="1"/>
  <c r="B88" i="30"/>
  <c r="B121" i="30" s="1"/>
  <c r="B154" i="30" s="1"/>
  <c r="B87" i="30"/>
  <c r="B120" i="30" s="1"/>
  <c r="B153" i="30" s="1"/>
  <c r="B86" i="30"/>
  <c r="B119" i="30" s="1"/>
  <c r="B152" i="30" s="1"/>
  <c r="N171" i="30"/>
  <c r="J171" i="30"/>
  <c r="G55" i="14" s="1"/>
  <c r="N157" i="30"/>
  <c r="J157" i="30"/>
  <c r="G27" i="14" s="1"/>
  <c r="N138" i="30"/>
  <c r="J138" i="30"/>
  <c r="F55" i="14" s="1"/>
  <c r="N124" i="30"/>
  <c r="J124" i="30"/>
  <c r="F27" i="14" s="1"/>
  <c r="E42" i="30"/>
  <c r="S42" i="30" s="1"/>
  <c r="E43" i="30"/>
  <c r="E44" i="30"/>
  <c r="E45" i="30"/>
  <c r="E46" i="30"/>
  <c r="E47" i="30"/>
  <c r="E48" i="30"/>
  <c r="E49" i="30"/>
  <c r="E50" i="30"/>
  <c r="E51" i="30"/>
  <c r="E53" i="30"/>
  <c r="E54" i="30"/>
  <c r="E55" i="30"/>
  <c r="E56" i="30"/>
  <c r="N39" i="30"/>
  <c r="J39" i="30"/>
  <c r="C55" i="14" s="1"/>
  <c r="N25" i="30"/>
  <c r="C32" i="14" s="1"/>
  <c r="J25" i="30"/>
  <c r="C27" i="14" s="1"/>
  <c r="E71" i="30"/>
  <c r="E70" i="30"/>
  <c r="E69" i="30"/>
  <c r="E57" i="30"/>
  <c r="M8" i="26"/>
  <c r="L8" i="26"/>
  <c r="T36" i="59"/>
  <c r="T35" i="59"/>
  <c r="T34" i="59"/>
  <c r="S36" i="59"/>
  <c r="S35" i="59"/>
  <c r="S34" i="59"/>
  <c r="R36" i="59"/>
  <c r="R35" i="59"/>
  <c r="R34" i="59"/>
  <c r="Q36" i="59"/>
  <c r="Q35" i="59"/>
  <c r="Q34" i="59"/>
  <c r="P36" i="59"/>
  <c r="P35" i="59"/>
  <c r="P34" i="59"/>
  <c r="O36" i="59"/>
  <c r="O35" i="59"/>
  <c r="O34" i="59"/>
  <c r="N36" i="59"/>
  <c r="N35" i="59"/>
  <c r="N34" i="59"/>
  <c r="M36" i="59"/>
  <c r="M35" i="59"/>
  <c r="P37" i="59"/>
  <c r="N37" i="59"/>
  <c r="T37" i="59"/>
  <c r="O37" i="59"/>
  <c r="Q37" i="59"/>
  <c r="M37" i="59"/>
  <c r="Y22" i="26"/>
  <c r="X22" i="26"/>
  <c r="W22" i="26"/>
  <c r="M22" i="26"/>
  <c r="U22" i="26"/>
  <c r="Y19" i="26"/>
  <c r="X19" i="26"/>
  <c r="W19" i="26"/>
  <c r="V19" i="26"/>
  <c r="U19" i="26"/>
  <c r="O19" i="26"/>
  <c r="N19" i="26"/>
  <c r="M19" i="26"/>
  <c r="L19" i="26"/>
  <c r="Y17" i="26"/>
  <c r="X17" i="26"/>
  <c r="W17" i="26"/>
  <c r="V17" i="26"/>
  <c r="U17" i="26"/>
  <c r="O17" i="26"/>
  <c r="N17" i="26"/>
  <c r="M17" i="26"/>
  <c r="L17" i="26"/>
  <c r="Y12" i="26"/>
  <c r="X12" i="26"/>
  <c r="W12" i="26"/>
  <c r="V12" i="26"/>
  <c r="U12" i="26"/>
  <c r="Y10" i="26"/>
  <c r="X10" i="26"/>
  <c r="W10" i="26"/>
  <c r="V10" i="26"/>
  <c r="U10" i="26"/>
  <c r="Y9" i="26"/>
  <c r="X9" i="26"/>
  <c r="W9" i="26"/>
  <c r="V9" i="26"/>
  <c r="U9" i="26"/>
  <c r="Y8" i="26"/>
  <c r="X8" i="26"/>
  <c r="W8" i="26"/>
  <c r="V8" i="26"/>
  <c r="U8" i="26"/>
  <c r="O8" i="26"/>
  <c r="N8" i="26"/>
  <c r="N22" i="26"/>
  <c r="X47" i="38"/>
  <c r="X46" i="38"/>
  <c r="X45" i="38"/>
  <c r="X44" i="38"/>
  <c r="X43" i="38"/>
  <c r="X42" i="38"/>
  <c r="X41" i="38"/>
  <c r="X39" i="38"/>
  <c r="X38" i="38"/>
  <c r="X37" i="38"/>
  <c r="X33" i="38"/>
  <c r="X31" i="38"/>
  <c r="X30" i="38"/>
  <c r="X29" i="38"/>
  <c r="X28" i="38"/>
  <c r="X27" i="38"/>
  <c r="X26" i="38"/>
  <c r="W47" i="38"/>
  <c r="W46" i="38"/>
  <c r="W45" i="38"/>
  <c r="W44" i="38"/>
  <c r="W43" i="38"/>
  <c r="W42" i="38"/>
  <c r="W41" i="38"/>
  <c r="W39" i="38"/>
  <c r="W38" i="38"/>
  <c r="W37" i="38"/>
  <c r="W33" i="38"/>
  <c r="W31" i="38"/>
  <c r="W30" i="38"/>
  <c r="W29" i="38"/>
  <c r="W28" i="38"/>
  <c r="W27" i="38"/>
  <c r="W26" i="38"/>
  <c r="V47" i="38"/>
  <c r="V46" i="38"/>
  <c r="V45" i="38"/>
  <c r="V44" i="38"/>
  <c r="V43" i="38"/>
  <c r="V42" i="38"/>
  <c r="V41" i="38"/>
  <c r="V39" i="38"/>
  <c r="V38" i="38"/>
  <c r="V37" i="38"/>
  <c r="V33" i="38"/>
  <c r="V31" i="38"/>
  <c r="V30" i="38"/>
  <c r="V29" i="38"/>
  <c r="V28" i="38"/>
  <c r="V27" i="38"/>
  <c r="V26" i="38"/>
  <c r="U47" i="38"/>
  <c r="U46" i="38"/>
  <c r="U45" i="38"/>
  <c r="U44" i="38"/>
  <c r="U43" i="38"/>
  <c r="U42" i="38"/>
  <c r="U41" i="38"/>
  <c r="U39" i="38"/>
  <c r="U38" i="38"/>
  <c r="U37" i="38"/>
  <c r="U33" i="38"/>
  <c r="U31" i="38"/>
  <c r="U30" i="38"/>
  <c r="U29" i="38"/>
  <c r="U28" i="38"/>
  <c r="U27" i="38"/>
  <c r="U26" i="38"/>
  <c r="T47" i="38"/>
  <c r="T46" i="38"/>
  <c r="T45" i="38"/>
  <c r="T44" i="38"/>
  <c r="T43" i="38"/>
  <c r="T42" i="38"/>
  <c r="T41" i="38"/>
  <c r="T39" i="38"/>
  <c r="T38" i="38"/>
  <c r="T37" i="38"/>
  <c r="T33" i="38"/>
  <c r="T31" i="38"/>
  <c r="T30" i="38"/>
  <c r="T29" i="38"/>
  <c r="T28" i="38"/>
  <c r="T27" i="38"/>
  <c r="X20" i="38"/>
  <c r="X19" i="38"/>
  <c r="X18" i="38"/>
  <c r="X17" i="38"/>
  <c r="X16" i="38"/>
  <c r="X15" i="38"/>
  <c r="X13" i="38"/>
  <c r="X12" i="38"/>
  <c r="X11" i="38"/>
  <c r="X10" i="38"/>
  <c r="W20" i="38"/>
  <c r="W19" i="38"/>
  <c r="W18" i="38"/>
  <c r="W17" i="38"/>
  <c r="W16" i="38"/>
  <c r="W15" i="38"/>
  <c r="W13" i="38"/>
  <c r="W12" i="38"/>
  <c r="W11" i="38"/>
  <c r="W10" i="38"/>
  <c r="V20" i="38"/>
  <c r="V19" i="38"/>
  <c r="V18" i="38"/>
  <c r="V17" i="38"/>
  <c r="V16" i="38"/>
  <c r="V15" i="38"/>
  <c r="V13" i="38"/>
  <c r="V12" i="38"/>
  <c r="V11" i="38"/>
  <c r="V10" i="38"/>
  <c r="U20" i="38"/>
  <c r="U19" i="38"/>
  <c r="U18" i="38"/>
  <c r="U17" i="38"/>
  <c r="U16" i="38"/>
  <c r="U15" i="38"/>
  <c r="U13" i="38"/>
  <c r="U12" i="38"/>
  <c r="U11" i="38"/>
  <c r="U10" i="38"/>
  <c r="S47" i="38"/>
  <c r="S46" i="38"/>
  <c r="S45" i="38"/>
  <c r="S44" i="38"/>
  <c r="S43" i="38"/>
  <c r="S42" i="38"/>
  <c r="S41" i="38"/>
  <c r="S39" i="38"/>
  <c r="S38" i="38"/>
  <c r="S37" i="38"/>
  <c r="S33" i="38"/>
  <c r="S31" i="38"/>
  <c r="S30" i="38"/>
  <c r="S29" i="38"/>
  <c r="S28" i="38"/>
  <c r="S27" i="38"/>
  <c r="R47" i="38"/>
  <c r="R46" i="38"/>
  <c r="R45" i="38"/>
  <c r="R44" i="38"/>
  <c r="R43" i="38"/>
  <c r="R42" i="38"/>
  <c r="R41" i="38"/>
  <c r="R39" i="38"/>
  <c r="R38" i="38"/>
  <c r="R37" i="38"/>
  <c r="R33" i="38"/>
  <c r="R31" i="38"/>
  <c r="R30" i="38"/>
  <c r="R29" i="38"/>
  <c r="R28" i="38"/>
  <c r="R27" i="38"/>
  <c r="Q47" i="38"/>
  <c r="Q46" i="38"/>
  <c r="Q45" i="38"/>
  <c r="Q44" i="38"/>
  <c r="Q43" i="38"/>
  <c r="Q42" i="38"/>
  <c r="Q41" i="38"/>
  <c r="Q39" i="38"/>
  <c r="Q38" i="38"/>
  <c r="Q37" i="38"/>
  <c r="Q33" i="38"/>
  <c r="Q31" i="38"/>
  <c r="Q30" i="38"/>
  <c r="Q29" i="38"/>
  <c r="Q28" i="38"/>
  <c r="Q27" i="38"/>
  <c r="D9" i="38"/>
  <c r="E9" i="38"/>
  <c r="E189" i="38" s="1"/>
  <c r="F9" i="38"/>
  <c r="F189" i="38" s="1"/>
  <c r="G9" i="38"/>
  <c r="G189" i="38" s="1"/>
  <c r="H9" i="38"/>
  <c r="H189" i="38" s="1"/>
  <c r="I9" i="38"/>
  <c r="I189" i="38" s="1"/>
  <c r="J9" i="38"/>
  <c r="J189" i="38" s="1"/>
  <c r="K9" i="38"/>
  <c r="K189" i="38" s="1"/>
  <c r="K55" i="40"/>
  <c r="R46" i="40"/>
  <c r="J55" i="40"/>
  <c r="H55" i="40"/>
  <c r="F55" i="40"/>
  <c r="E55" i="40"/>
  <c r="D46" i="40"/>
  <c r="O46" i="40" s="1"/>
  <c r="C46" i="40"/>
  <c r="I50" i="40"/>
  <c r="F50" i="40"/>
  <c r="E50" i="40"/>
  <c r="D26" i="40"/>
  <c r="D50" i="40" s="1"/>
  <c r="C50" i="40"/>
  <c r="N10" i="40"/>
  <c r="O10" i="40"/>
  <c r="P10" i="40"/>
  <c r="Q10" i="40"/>
  <c r="R10" i="40"/>
  <c r="S10" i="40"/>
  <c r="T10" i="40"/>
  <c r="U10" i="40"/>
  <c r="N11" i="40"/>
  <c r="O11" i="40"/>
  <c r="P11" i="40"/>
  <c r="Q11" i="40"/>
  <c r="R11" i="40"/>
  <c r="S11" i="40"/>
  <c r="T11" i="40"/>
  <c r="U11" i="40"/>
  <c r="N12" i="40"/>
  <c r="O12" i="40"/>
  <c r="P12" i="40"/>
  <c r="Q12" i="40"/>
  <c r="R12" i="40"/>
  <c r="S12" i="40"/>
  <c r="T12" i="40"/>
  <c r="U12" i="40"/>
  <c r="N13" i="40"/>
  <c r="O13" i="40"/>
  <c r="P13" i="40"/>
  <c r="Q13" i="40"/>
  <c r="R13" i="40"/>
  <c r="S13" i="40"/>
  <c r="T13" i="40"/>
  <c r="U13" i="40"/>
  <c r="N14" i="40"/>
  <c r="O14" i="40"/>
  <c r="P14" i="40"/>
  <c r="Q14" i="40"/>
  <c r="R14" i="40"/>
  <c r="S14" i="40"/>
  <c r="T14" i="40"/>
  <c r="U14" i="40"/>
  <c r="N15" i="40"/>
  <c r="O15" i="40"/>
  <c r="P15" i="40"/>
  <c r="Q15" i="40"/>
  <c r="R15" i="40"/>
  <c r="S15" i="40"/>
  <c r="T15" i="40"/>
  <c r="U15" i="40"/>
  <c r="N16" i="40"/>
  <c r="O16" i="40"/>
  <c r="P16" i="40"/>
  <c r="Q16" i="40"/>
  <c r="R16" i="40"/>
  <c r="S16" i="40"/>
  <c r="T16" i="40"/>
  <c r="U16" i="40"/>
  <c r="N20" i="40"/>
  <c r="O20" i="40"/>
  <c r="P20" i="40"/>
  <c r="Q20" i="40"/>
  <c r="R20" i="40"/>
  <c r="S20" i="40"/>
  <c r="T20" i="40"/>
  <c r="U20" i="40"/>
  <c r="N21" i="40"/>
  <c r="O21" i="40"/>
  <c r="P21" i="40"/>
  <c r="Q21" i="40"/>
  <c r="R21" i="40"/>
  <c r="S21" i="40"/>
  <c r="T21" i="40"/>
  <c r="U21" i="40"/>
  <c r="N22" i="40"/>
  <c r="O22" i="40"/>
  <c r="P22" i="40"/>
  <c r="Q22" i="40"/>
  <c r="R22" i="40"/>
  <c r="S22" i="40"/>
  <c r="T22" i="40"/>
  <c r="U22" i="40"/>
  <c r="N23" i="40"/>
  <c r="O23" i="40"/>
  <c r="P23" i="40"/>
  <c r="Q23" i="40"/>
  <c r="R23" i="40"/>
  <c r="S23" i="40"/>
  <c r="T23" i="40"/>
  <c r="U23" i="40"/>
  <c r="N24" i="40"/>
  <c r="O24" i="40"/>
  <c r="P24" i="40"/>
  <c r="Q24" i="40"/>
  <c r="R24" i="40"/>
  <c r="S24" i="40"/>
  <c r="T24" i="40"/>
  <c r="U24" i="40"/>
  <c r="N25" i="40"/>
  <c r="O25" i="40"/>
  <c r="P25" i="40"/>
  <c r="Q25" i="40"/>
  <c r="R25" i="40"/>
  <c r="S25" i="40"/>
  <c r="T25" i="40"/>
  <c r="U25" i="40"/>
  <c r="N27" i="40"/>
  <c r="O27" i="40"/>
  <c r="P27" i="40"/>
  <c r="Q27" i="40"/>
  <c r="R27" i="40"/>
  <c r="S27" i="40"/>
  <c r="T27" i="40"/>
  <c r="U27" i="40"/>
  <c r="N28" i="40"/>
  <c r="O28" i="40"/>
  <c r="P28" i="40"/>
  <c r="Q28" i="40"/>
  <c r="R28" i="40"/>
  <c r="S28" i="40"/>
  <c r="T28" i="40"/>
  <c r="U28" i="40"/>
  <c r="N29" i="40"/>
  <c r="O29" i="40"/>
  <c r="P29" i="40"/>
  <c r="Q29" i="40"/>
  <c r="R29" i="40"/>
  <c r="S29" i="40"/>
  <c r="T29" i="40"/>
  <c r="U29" i="40"/>
  <c r="N30" i="40"/>
  <c r="O30" i="40"/>
  <c r="P30" i="40"/>
  <c r="Q30" i="40"/>
  <c r="R30" i="40"/>
  <c r="S30" i="40"/>
  <c r="T30" i="40"/>
  <c r="U30" i="40"/>
  <c r="N31" i="40"/>
  <c r="O31" i="40"/>
  <c r="P31" i="40"/>
  <c r="Q31" i="40"/>
  <c r="R31" i="40"/>
  <c r="S31" i="40"/>
  <c r="T31" i="40"/>
  <c r="U31" i="40"/>
  <c r="N32" i="40"/>
  <c r="O32" i="40"/>
  <c r="P32" i="40"/>
  <c r="Q32" i="40"/>
  <c r="R32" i="40"/>
  <c r="S32" i="40"/>
  <c r="T32" i="40"/>
  <c r="U32" i="40"/>
  <c r="N33" i="40"/>
  <c r="O33" i="40"/>
  <c r="P33" i="40"/>
  <c r="Q33" i="40"/>
  <c r="R33" i="40"/>
  <c r="S33" i="40"/>
  <c r="T33" i="40"/>
  <c r="U33" i="40"/>
  <c r="N34" i="40"/>
  <c r="O34" i="40"/>
  <c r="P34" i="40"/>
  <c r="Q34" i="40"/>
  <c r="R34" i="40"/>
  <c r="S34" i="40"/>
  <c r="T34" i="40"/>
  <c r="U34" i="40"/>
  <c r="N35" i="40"/>
  <c r="O35" i="40"/>
  <c r="P35" i="40"/>
  <c r="Q35" i="40"/>
  <c r="R35" i="40"/>
  <c r="S35" i="40"/>
  <c r="T35" i="40"/>
  <c r="U35" i="40"/>
  <c r="N36" i="40"/>
  <c r="O36" i="40"/>
  <c r="P36" i="40"/>
  <c r="Q36" i="40"/>
  <c r="R36" i="40"/>
  <c r="S36" i="40"/>
  <c r="T36" i="40"/>
  <c r="U36" i="40"/>
  <c r="N40" i="40"/>
  <c r="O40" i="40"/>
  <c r="P40" i="40"/>
  <c r="Q40" i="40"/>
  <c r="R40" i="40"/>
  <c r="S40" i="40"/>
  <c r="T40" i="40"/>
  <c r="U40" i="40"/>
  <c r="N41" i="40"/>
  <c r="O41" i="40"/>
  <c r="P41" i="40"/>
  <c r="Q41" i="40"/>
  <c r="R41" i="40"/>
  <c r="S41" i="40"/>
  <c r="T41" i="40"/>
  <c r="U41" i="40"/>
  <c r="N42" i="40"/>
  <c r="O42" i="40"/>
  <c r="P42" i="40"/>
  <c r="Q42" i="40"/>
  <c r="R42" i="40"/>
  <c r="S42" i="40"/>
  <c r="T42" i="40"/>
  <c r="U42" i="40"/>
  <c r="N43" i="40"/>
  <c r="O43" i="40"/>
  <c r="P43" i="40"/>
  <c r="Q43" i="40"/>
  <c r="R43" i="40"/>
  <c r="S43" i="40"/>
  <c r="T43" i="40"/>
  <c r="U43" i="40"/>
  <c r="N44" i="40"/>
  <c r="O44" i="40"/>
  <c r="P44" i="40"/>
  <c r="Q44" i="40"/>
  <c r="R44" i="40"/>
  <c r="S44" i="40"/>
  <c r="T44" i="40"/>
  <c r="U44" i="40"/>
  <c r="N45" i="40"/>
  <c r="O45" i="40"/>
  <c r="P45" i="40"/>
  <c r="Q45" i="40"/>
  <c r="R45" i="40"/>
  <c r="S45" i="40"/>
  <c r="T45" i="40"/>
  <c r="U45" i="40"/>
  <c r="U9" i="40"/>
  <c r="T9" i="40"/>
  <c r="S9" i="40"/>
  <c r="R9" i="40"/>
  <c r="Q9" i="40"/>
  <c r="P9" i="40"/>
  <c r="O9" i="40"/>
  <c r="N9" i="40"/>
  <c r="U8" i="40"/>
  <c r="T8" i="40"/>
  <c r="S8" i="40"/>
  <c r="R8" i="40"/>
  <c r="Q8" i="40"/>
  <c r="P8" i="40"/>
  <c r="O8" i="40"/>
  <c r="N8" i="40"/>
  <c r="K20" i="39"/>
  <c r="G20" i="39"/>
  <c r="G16" i="39"/>
  <c r="N19" i="39"/>
  <c r="N18" i="39"/>
  <c r="N17" i="39"/>
  <c r="N15" i="39"/>
  <c r="N14" i="39"/>
  <c r="N13" i="39"/>
  <c r="N12" i="39"/>
  <c r="N11" i="39"/>
  <c r="N10" i="39"/>
  <c r="N9" i="39"/>
  <c r="N8" i="39"/>
  <c r="O19" i="39"/>
  <c r="O18" i="39"/>
  <c r="O17" i="39"/>
  <c r="O15" i="39"/>
  <c r="O14" i="39"/>
  <c r="O13" i="39"/>
  <c r="O12" i="39"/>
  <c r="O11" i="39"/>
  <c r="O10" i="39"/>
  <c r="O9" i="39"/>
  <c r="O8" i="39"/>
  <c r="P19" i="39"/>
  <c r="P18" i="39"/>
  <c r="P17" i="39"/>
  <c r="P15" i="39"/>
  <c r="P14" i="39"/>
  <c r="P13" i="39"/>
  <c r="P12" i="39"/>
  <c r="P11" i="39"/>
  <c r="P10" i="39"/>
  <c r="P9" i="39"/>
  <c r="P8" i="39"/>
  <c r="P7" i="39"/>
  <c r="Q19" i="39"/>
  <c r="Q18" i="39"/>
  <c r="Q17" i="39"/>
  <c r="Q15" i="39"/>
  <c r="Q14" i="39"/>
  <c r="Q13" i="39"/>
  <c r="Q12" i="39"/>
  <c r="Q11" i="39"/>
  <c r="Q10" i="39"/>
  <c r="Q9" i="39"/>
  <c r="Q8" i="39"/>
  <c r="Q7" i="39"/>
  <c r="R19" i="39"/>
  <c r="R18" i="39"/>
  <c r="R17" i="39"/>
  <c r="R15" i="39"/>
  <c r="R14" i="39"/>
  <c r="R13" i="39"/>
  <c r="R12" i="39"/>
  <c r="R11" i="39"/>
  <c r="R10" i="39"/>
  <c r="R9" i="39"/>
  <c r="R8" i="39"/>
  <c r="R7" i="39"/>
  <c r="S19" i="39"/>
  <c r="S18" i="39"/>
  <c r="S17" i="39"/>
  <c r="S15" i="39"/>
  <c r="S14" i="39"/>
  <c r="S13" i="39"/>
  <c r="S12" i="39"/>
  <c r="S11" i="39"/>
  <c r="S10" i="39"/>
  <c r="S9" i="39"/>
  <c r="S8" i="39"/>
  <c r="S7" i="39"/>
  <c r="K16" i="39"/>
  <c r="U19" i="39"/>
  <c r="U18" i="39"/>
  <c r="U17" i="39"/>
  <c r="U15" i="39"/>
  <c r="U14" i="39"/>
  <c r="U13" i="39"/>
  <c r="U12" i="39"/>
  <c r="U11" i="39"/>
  <c r="U10" i="39"/>
  <c r="U9" i="39"/>
  <c r="U8" i="39"/>
  <c r="U7" i="39"/>
  <c r="T19" i="39"/>
  <c r="T18" i="39"/>
  <c r="T17" i="39"/>
  <c r="T15" i="39"/>
  <c r="T14" i="39"/>
  <c r="T13" i="39"/>
  <c r="T12" i="39"/>
  <c r="T11" i="39"/>
  <c r="T10" i="39"/>
  <c r="T9" i="39"/>
  <c r="T8" i="39"/>
  <c r="T7" i="39"/>
  <c r="N7" i="39"/>
  <c r="H16" i="39"/>
  <c r="I16" i="39"/>
  <c r="J16" i="39"/>
  <c r="H20" i="39"/>
  <c r="I20" i="39"/>
  <c r="J20" i="39"/>
  <c r="L9" i="38"/>
  <c r="L189" i="38" s="1"/>
  <c r="I14" i="38"/>
  <c r="I194" i="38" s="1"/>
  <c r="J14" i="38"/>
  <c r="J194" i="38" s="1"/>
  <c r="K14" i="38"/>
  <c r="K194" i="38" s="1"/>
  <c r="L14" i="38"/>
  <c r="L194" i="38" s="1"/>
  <c r="I25" i="38"/>
  <c r="I205" i="38" s="1"/>
  <c r="J25" i="38"/>
  <c r="J205" i="38" s="1"/>
  <c r="K25" i="38"/>
  <c r="K205" i="38" s="1"/>
  <c r="L25" i="38"/>
  <c r="L205" i="38" s="1"/>
  <c r="I32" i="38"/>
  <c r="I212" i="38" s="1"/>
  <c r="J32" i="38"/>
  <c r="J212" i="38" s="1"/>
  <c r="K32" i="38"/>
  <c r="K212" i="38" s="1"/>
  <c r="L32" i="38"/>
  <c r="L212" i="38" s="1"/>
  <c r="I40" i="38"/>
  <c r="I220" i="38" s="1"/>
  <c r="J40" i="38"/>
  <c r="J220" i="38" s="1"/>
  <c r="K40" i="38"/>
  <c r="K220" i="38" s="1"/>
  <c r="L40" i="38"/>
  <c r="L220" i="38" s="1"/>
  <c r="H32" i="38"/>
  <c r="H212" i="38" s="1"/>
  <c r="H40" i="38"/>
  <c r="H220" i="38" s="1"/>
  <c r="K20" i="45"/>
  <c r="F11" i="26" s="1"/>
  <c r="Y11" i="26" s="1"/>
  <c r="J20" i="45"/>
  <c r="I20" i="45"/>
  <c r="H20" i="45"/>
  <c r="U11" i="26"/>
  <c r="F20" i="45"/>
  <c r="D20" i="45"/>
  <c r="S26" i="40"/>
  <c r="I47" i="40"/>
  <c r="U46" i="40"/>
  <c r="Q26" i="40"/>
  <c r="Q46" i="40"/>
  <c r="F20" i="39"/>
  <c r="E20" i="39"/>
  <c r="D20" i="39"/>
  <c r="C20" i="39"/>
  <c r="M20" i="39" s="1"/>
  <c r="F16" i="39"/>
  <c r="E16" i="39"/>
  <c r="D16" i="39"/>
  <c r="C16" i="39"/>
  <c r="M16" i="39" s="1"/>
  <c r="G40" i="38"/>
  <c r="G220" i="38" s="1"/>
  <c r="F40" i="38"/>
  <c r="F220" i="38" s="1"/>
  <c r="E40" i="38"/>
  <c r="E220" i="38" s="1"/>
  <c r="D40" i="38"/>
  <c r="P40" i="38" s="1"/>
  <c r="G32" i="38"/>
  <c r="G212" i="38" s="1"/>
  <c r="F32" i="38"/>
  <c r="F212" i="38" s="1"/>
  <c r="E32" i="38"/>
  <c r="E212" i="38" s="1"/>
  <c r="D32" i="38"/>
  <c r="N105" i="30"/>
  <c r="J105" i="30"/>
  <c r="E55" i="14" s="1"/>
  <c r="N91" i="30"/>
  <c r="J91" i="30"/>
  <c r="E27" i="14" s="1"/>
  <c r="N72" i="30"/>
  <c r="J72" i="30"/>
  <c r="D55" i="14" s="1"/>
  <c r="N58" i="30"/>
  <c r="J58" i="30"/>
  <c r="D27" i="14" s="1"/>
  <c r="E68" i="30"/>
  <c r="E67" i="30"/>
  <c r="E66" i="30"/>
  <c r="E65" i="30"/>
  <c r="E64" i="30"/>
  <c r="E63" i="30"/>
  <c r="E62" i="30"/>
  <c r="S62" i="30" s="1"/>
  <c r="E61" i="30"/>
  <c r="E60" i="30"/>
  <c r="S60" i="30" s="1"/>
  <c r="E41" i="30"/>
  <c r="E11" i="26" l="1"/>
  <c r="U20" i="45"/>
  <c r="C11" i="26"/>
  <c r="V11" i="26" s="1"/>
  <c r="S20" i="45"/>
  <c r="R20" i="45"/>
  <c r="Q20" i="45"/>
  <c r="D11" i="26"/>
  <c r="W11" i="26" s="1"/>
  <c r="T20" i="45"/>
  <c r="D212" i="38"/>
  <c r="P212" i="38" s="1"/>
  <c r="P32" i="38"/>
  <c r="D189" i="38"/>
  <c r="P189" i="38" s="1"/>
  <c r="P9" i="38"/>
  <c r="C55" i="40"/>
  <c r="M46" i="40"/>
  <c r="C21" i="39"/>
  <c r="E21" i="39"/>
  <c r="E23" i="39" s="1"/>
  <c r="Q16" i="39"/>
  <c r="Q20" i="39"/>
  <c r="J84" i="14"/>
  <c r="S41" i="30"/>
  <c r="E74" i="30" s="1"/>
  <c r="S74" i="30" s="1"/>
  <c r="S63" i="30"/>
  <c r="E96" i="30" s="1"/>
  <c r="S67" i="30"/>
  <c r="E100" i="30" s="1"/>
  <c r="Q67" i="30"/>
  <c r="C100" i="30" s="1"/>
  <c r="Q62" i="30"/>
  <c r="C95" i="30" s="1"/>
  <c r="E99" i="30"/>
  <c r="S66" i="30"/>
  <c r="R16" i="39"/>
  <c r="E102" i="30"/>
  <c r="S69" i="30"/>
  <c r="S55" i="30"/>
  <c r="E88" i="30" s="1"/>
  <c r="S88" i="30" s="1"/>
  <c r="E121" i="30" s="1"/>
  <c r="S121" i="30" s="1"/>
  <c r="S50" i="30"/>
  <c r="E83" i="30" s="1"/>
  <c r="S83" i="30" s="1"/>
  <c r="E116" i="30" s="1"/>
  <c r="S116" i="30" s="1"/>
  <c r="S46" i="30"/>
  <c r="E79" i="30" s="1"/>
  <c r="S79" i="30" s="1"/>
  <c r="E112" i="30" s="1"/>
  <c r="S112" i="30" s="1"/>
  <c r="D104" i="30"/>
  <c r="R71" i="30"/>
  <c r="R67" i="30"/>
  <c r="D100" i="30" s="1"/>
  <c r="R63" i="30"/>
  <c r="D96" i="30" s="1"/>
  <c r="Q69" i="30"/>
  <c r="C102" i="30" s="1"/>
  <c r="Q68" i="30"/>
  <c r="C101" i="30" s="1"/>
  <c r="Q64" i="30"/>
  <c r="C97" i="30" s="1"/>
  <c r="R57" i="30"/>
  <c r="D90" i="30" s="1"/>
  <c r="R90" i="30" s="1"/>
  <c r="D123" i="30" s="1"/>
  <c r="R123" i="30" s="1"/>
  <c r="R53" i="30"/>
  <c r="D86" i="30" s="1"/>
  <c r="R86" i="30" s="1"/>
  <c r="D119" i="30" s="1"/>
  <c r="R119" i="30" s="1"/>
  <c r="D82" i="30"/>
  <c r="R82" i="30" s="1"/>
  <c r="D115" i="30" s="1"/>
  <c r="R115" i="30" s="1"/>
  <c r="R49" i="30"/>
  <c r="R44" i="30"/>
  <c r="D77" i="30" s="1"/>
  <c r="R77" i="30" s="1"/>
  <c r="D110" i="30" s="1"/>
  <c r="R110" i="30" s="1"/>
  <c r="Q45" i="30"/>
  <c r="C78" i="30" s="1"/>
  <c r="Q78" i="30" s="1"/>
  <c r="C111" i="30" s="1"/>
  <c r="Q57" i="30"/>
  <c r="C90" i="30" s="1"/>
  <c r="Q90" i="30" s="1"/>
  <c r="C123" i="30" s="1"/>
  <c r="Q123" i="30" s="1"/>
  <c r="Q53" i="30"/>
  <c r="C86" i="30" s="1"/>
  <c r="Q86" i="30" s="1"/>
  <c r="C119" i="30" s="1"/>
  <c r="Q119" i="30" s="1"/>
  <c r="Q49" i="30"/>
  <c r="C82" i="30" s="1"/>
  <c r="Q82" i="30" s="1"/>
  <c r="C115" i="30" s="1"/>
  <c r="Q115" i="30" s="1"/>
  <c r="Q42" i="30"/>
  <c r="C75" i="30" s="1"/>
  <c r="Q75" i="30" s="1"/>
  <c r="C108" i="30" s="1"/>
  <c r="Q108" i="30" s="1"/>
  <c r="R56" i="30"/>
  <c r="D89" i="30" s="1"/>
  <c r="R89" i="30" s="1"/>
  <c r="D122" i="30" s="1"/>
  <c r="R122" i="30" s="1"/>
  <c r="R52" i="30"/>
  <c r="D85" i="30" s="1"/>
  <c r="R85" i="30" s="1"/>
  <c r="D118" i="30" s="1"/>
  <c r="R118" i="30" s="1"/>
  <c r="R48" i="30"/>
  <c r="D81" i="30" s="1"/>
  <c r="R81" i="30" s="1"/>
  <c r="D114" i="30" s="1"/>
  <c r="R114" i="30" s="1"/>
  <c r="R43" i="30"/>
  <c r="D76" i="30" s="1"/>
  <c r="R76" i="30" s="1"/>
  <c r="D109" i="30" s="1"/>
  <c r="R109" i="30" s="1"/>
  <c r="S64" i="30"/>
  <c r="E97" i="30" s="1"/>
  <c r="S71" i="30"/>
  <c r="E104" i="30" s="1"/>
  <c r="E81" i="30"/>
  <c r="S81" i="30" s="1"/>
  <c r="E114" i="30" s="1"/>
  <c r="S114" i="30" s="1"/>
  <c r="S48" i="30"/>
  <c r="S44" i="30"/>
  <c r="E77" i="30" s="1"/>
  <c r="S77" i="30" s="1"/>
  <c r="E110" i="30" s="1"/>
  <c r="S110" i="30" s="1"/>
  <c r="R69" i="30"/>
  <c r="D102" i="30" s="1"/>
  <c r="R65" i="30"/>
  <c r="D98" i="30" s="1"/>
  <c r="R61" i="30"/>
  <c r="D94" i="30" s="1"/>
  <c r="Q71" i="30"/>
  <c r="C104" i="30" s="1"/>
  <c r="C99" i="30"/>
  <c r="Q66" i="30"/>
  <c r="Q61" i="30"/>
  <c r="C94" i="30" s="1"/>
  <c r="R47" i="30"/>
  <c r="D80" i="30" s="1"/>
  <c r="R80" i="30" s="1"/>
  <c r="D113" i="30" s="1"/>
  <c r="R113" i="30" s="1"/>
  <c r="R55" i="30"/>
  <c r="D88" i="30" s="1"/>
  <c r="R88" i="30" s="1"/>
  <c r="D121" i="30" s="1"/>
  <c r="R121" i="30" s="1"/>
  <c r="R51" i="30"/>
  <c r="D84" i="30" s="1"/>
  <c r="R84" i="30" s="1"/>
  <c r="D117" i="30" s="1"/>
  <c r="R117" i="30" s="1"/>
  <c r="R46" i="30"/>
  <c r="D79" i="30" s="1"/>
  <c r="R79" i="30" s="1"/>
  <c r="D112" i="30" s="1"/>
  <c r="R112" i="30" s="1"/>
  <c r="D75" i="30"/>
  <c r="R75" i="30" s="1"/>
  <c r="R42" i="30"/>
  <c r="Q43" i="30"/>
  <c r="C76" i="30" s="1"/>
  <c r="Q76" i="30" s="1"/>
  <c r="C109" i="30" s="1"/>
  <c r="Q109" i="30" s="1"/>
  <c r="Q55" i="30"/>
  <c r="C88" i="30" s="1"/>
  <c r="Q88" i="30" s="1"/>
  <c r="C121" i="30" s="1"/>
  <c r="Q121" i="30" s="1"/>
  <c r="Q51" i="30"/>
  <c r="C84" i="30" s="1"/>
  <c r="Q84" i="30" s="1"/>
  <c r="C117" i="30" s="1"/>
  <c r="Q117" i="30" s="1"/>
  <c r="C80" i="30"/>
  <c r="Q80" i="30" s="1"/>
  <c r="C113" i="30" s="1"/>
  <c r="Q113" i="30" s="1"/>
  <c r="Q47" i="30"/>
  <c r="S70" i="30"/>
  <c r="E103" i="30" s="1"/>
  <c r="S54" i="30"/>
  <c r="E87" i="30" s="1"/>
  <c r="S87" i="30" s="1"/>
  <c r="E120" i="30" s="1"/>
  <c r="S120" i="30" s="1"/>
  <c r="S49" i="30"/>
  <c r="E82" i="30" s="1"/>
  <c r="S82" i="30" s="1"/>
  <c r="E115" i="30" s="1"/>
  <c r="S115" i="30" s="1"/>
  <c r="S45" i="30"/>
  <c r="E78" i="30" s="1"/>
  <c r="S78" i="30" s="1"/>
  <c r="E111" i="30" s="1"/>
  <c r="R70" i="30"/>
  <c r="D103" i="30" s="1"/>
  <c r="D99" i="30"/>
  <c r="R66" i="30"/>
  <c r="R62" i="30"/>
  <c r="D95" i="30" s="1"/>
  <c r="Q44" i="30"/>
  <c r="C77" i="30" s="1"/>
  <c r="Q77" i="30" s="1"/>
  <c r="C110" i="30" s="1"/>
  <c r="Q110" i="30" s="1"/>
  <c r="Q56" i="30"/>
  <c r="C89" i="30" s="1"/>
  <c r="Q89" i="30" s="1"/>
  <c r="C122" i="30" s="1"/>
  <c r="Q122" i="30" s="1"/>
  <c r="Q52" i="30"/>
  <c r="C85" i="30" s="1"/>
  <c r="Q85" i="30" s="1"/>
  <c r="C118" i="30" s="1"/>
  <c r="Q118" i="30" s="1"/>
  <c r="Q48" i="30"/>
  <c r="C81" i="30" s="1"/>
  <c r="Q81" i="30" s="1"/>
  <c r="C114" i="30" s="1"/>
  <c r="Q114" i="30" s="1"/>
  <c r="S68" i="30"/>
  <c r="E101" i="30" s="1"/>
  <c r="S53" i="30"/>
  <c r="E86" i="30" s="1"/>
  <c r="S86" i="30" s="1"/>
  <c r="E119" i="30" s="1"/>
  <c r="S119" i="30" s="1"/>
  <c r="S61" i="30"/>
  <c r="E94" i="30" s="1"/>
  <c r="E98" i="30"/>
  <c r="S65" i="30"/>
  <c r="S57" i="30"/>
  <c r="E90" i="30" s="1"/>
  <c r="S90" i="30" s="1"/>
  <c r="E123" i="30" s="1"/>
  <c r="S123" i="30" s="1"/>
  <c r="S56" i="30"/>
  <c r="E89" i="30" s="1"/>
  <c r="S89" i="30" s="1"/>
  <c r="E122" i="30" s="1"/>
  <c r="S122" i="30" s="1"/>
  <c r="E84" i="30"/>
  <c r="S84" i="30" s="1"/>
  <c r="E117" i="30" s="1"/>
  <c r="S117" i="30" s="1"/>
  <c r="S51" i="30"/>
  <c r="S47" i="30"/>
  <c r="E80" i="30" s="1"/>
  <c r="S80" i="30" s="1"/>
  <c r="E113" i="30" s="1"/>
  <c r="S113" i="30" s="1"/>
  <c r="S43" i="30"/>
  <c r="E76" i="30" s="1"/>
  <c r="S76" i="30" s="1"/>
  <c r="E109" i="30" s="1"/>
  <c r="S109" i="30" s="1"/>
  <c r="R68" i="30"/>
  <c r="D101" i="30" s="1"/>
  <c r="R64" i="30"/>
  <c r="D97" i="30" s="1"/>
  <c r="C103" i="30"/>
  <c r="Q70" i="30"/>
  <c r="Q65" i="30"/>
  <c r="C98" i="30" s="1"/>
  <c r="Q60" i="30"/>
  <c r="C93" i="30" s="1"/>
  <c r="R54" i="30"/>
  <c r="D87" i="30" s="1"/>
  <c r="R87" i="30" s="1"/>
  <c r="D120" i="30" s="1"/>
  <c r="R120" i="30" s="1"/>
  <c r="R50" i="30"/>
  <c r="D83" i="30" s="1"/>
  <c r="R83" i="30" s="1"/>
  <c r="D116" i="30" s="1"/>
  <c r="R116" i="30" s="1"/>
  <c r="R45" i="30"/>
  <c r="D78" i="30" s="1"/>
  <c r="R78" i="30" s="1"/>
  <c r="D111" i="30" s="1"/>
  <c r="C87" i="30"/>
  <c r="Q87" i="30" s="1"/>
  <c r="Q54" i="30"/>
  <c r="Q50" i="30"/>
  <c r="C83" i="30" s="1"/>
  <c r="Q83" i="30" s="1"/>
  <c r="C116" i="30" s="1"/>
  <c r="Q116" i="30" s="1"/>
  <c r="Q46" i="30"/>
  <c r="C79" i="30" s="1"/>
  <c r="Q79" i="30" s="1"/>
  <c r="C112" i="30" s="1"/>
  <c r="Q112" i="30" s="1"/>
  <c r="D108" i="30"/>
  <c r="R108" i="30" s="1"/>
  <c r="E85" i="14"/>
  <c r="C120" i="30"/>
  <c r="Q120" i="30" s="1"/>
  <c r="J88" i="14"/>
  <c r="K88" i="14"/>
  <c r="J26" i="14"/>
  <c r="T57" i="14"/>
  <c r="T53" i="14"/>
  <c r="S53" i="14"/>
  <c r="R61" i="14"/>
  <c r="R51" i="14"/>
  <c r="Q57" i="14"/>
  <c r="Q53" i="14"/>
  <c r="N57" i="14"/>
  <c r="G35" i="38"/>
  <c r="G215" i="38" s="1"/>
  <c r="I21" i="39"/>
  <c r="I23" i="39" s="1"/>
  <c r="T52" i="14"/>
  <c r="S62" i="14"/>
  <c r="R56" i="14"/>
  <c r="Q62" i="14"/>
  <c r="F21" i="39"/>
  <c r="F23" i="39" s="1"/>
  <c r="K84" i="14"/>
  <c r="T84" i="14" s="1"/>
  <c r="J79" i="14"/>
  <c r="J80" i="14"/>
  <c r="O56" i="14"/>
  <c r="N53" i="14"/>
  <c r="M62" i="14"/>
  <c r="M52" i="14"/>
  <c r="E89" i="14"/>
  <c r="D84" i="14"/>
  <c r="C81" i="14"/>
  <c r="D220" i="38"/>
  <c r="W9" i="38"/>
  <c r="S220" i="38"/>
  <c r="X212" i="38"/>
  <c r="V220" i="38"/>
  <c r="X194" i="38"/>
  <c r="P20" i="39"/>
  <c r="R212" i="38"/>
  <c r="D35" i="38"/>
  <c r="U212" i="38"/>
  <c r="I35" i="38"/>
  <c r="I215" i="38" s="1"/>
  <c r="I228" i="38" s="1"/>
  <c r="T32" i="38"/>
  <c r="R36" i="38"/>
  <c r="U40" i="38"/>
  <c r="T220" i="38"/>
  <c r="K35" i="38"/>
  <c r="K215" i="38" s="1"/>
  <c r="X25" i="38"/>
  <c r="V14" i="38"/>
  <c r="V189" i="38"/>
  <c r="I201" i="38"/>
  <c r="E21" i="38"/>
  <c r="Q212" i="38"/>
  <c r="V36" i="38"/>
  <c r="H35" i="38"/>
  <c r="H215" i="38" s="1"/>
  <c r="W220" i="38"/>
  <c r="J35" i="38"/>
  <c r="J215" i="38" s="1"/>
  <c r="J228" i="38" s="1"/>
  <c r="V212" i="38"/>
  <c r="W212" i="38"/>
  <c r="L201" i="38"/>
  <c r="H21" i="38"/>
  <c r="D21" i="38"/>
  <c r="P21" i="38" s="1"/>
  <c r="V205" i="38"/>
  <c r="U205" i="38"/>
  <c r="X189" i="38"/>
  <c r="K201" i="38"/>
  <c r="G21" i="38"/>
  <c r="E35" i="38"/>
  <c r="E215" i="38" s="1"/>
  <c r="R220" i="38"/>
  <c r="X220" i="38"/>
  <c r="L35" i="38"/>
  <c r="L215" i="38" s="1"/>
  <c r="W194" i="38"/>
  <c r="J201" i="38"/>
  <c r="W189" i="38"/>
  <c r="F21" i="38"/>
  <c r="K30" i="14"/>
  <c r="K87" i="14"/>
  <c r="K21" i="14"/>
  <c r="K78" i="14"/>
  <c r="I21" i="14"/>
  <c r="I78" i="14"/>
  <c r="H54" i="14"/>
  <c r="R55" i="14"/>
  <c r="K54" i="14"/>
  <c r="K81" i="14"/>
  <c r="J89" i="14"/>
  <c r="I85" i="14"/>
  <c r="H58" i="14"/>
  <c r="R59" i="14"/>
  <c r="H78" i="14"/>
  <c r="H49" i="14"/>
  <c r="R50" i="14"/>
  <c r="H79" i="14"/>
  <c r="H88" i="14"/>
  <c r="R60" i="14"/>
  <c r="I88" i="14"/>
  <c r="S60" i="14"/>
  <c r="T60" i="14"/>
  <c r="T61" i="14"/>
  <c r="T51" i="14"/>
  <c r="K90" i="14"/>
  <c r="K80" i="14"/>
  <c r="S57" i="14"/>
  <c r="J30" i="14"/>
  <c r="J87" i="14"/>
  <c r="J21" i="14"/>
  <c r="T22" i="14"/>
  <c r="I89" i="14"/>
  <c r="S61" i="14"/>
  <c r="I79" i="14"/>
  <c r="S51" i="14"/>
  <c r="I90" i="14"/>
  <c r="R57" i="14"/>
  <c r="R53" i="14"/>
  <c r="H30" i="14"/>
  <c r="H87" i="14"/>
  <c r="H26" i="14"/>
  <c r="H84" i="14"/>
  <c r="H21" i="14"/>
  <c r="Q61" i="14"/>
  <c r="I30" i="14"/>
  <c r="I54" i="14"/>
  <c r="S55" i="14"/>
  <c r="J83" i="14"/>
  <c r="J54" i="14"/>
  <c r="T55" i="14"/>
  <c r="K85" i="14"/>
  <c r="J58" i="14"/>
  <c r="T59" i="14"/>
  <c r="J78" i="14"/>
  <c r="J49" i="14"/>
  <c r="T50" i="14"/>
  <c r="I80" i="14"/>
  <c r="S52" i="14"/>
  <c r="I81" i="14"/>
  <c r="H89" i="14"/>
  <c r="R89" i="14" s="1"/>
  <c r="H83" i="14"/>
  <c r="I26" i="14"/>
  <c r="I83" i="14"/>
  <c r="K26" i="14"/>
  <c r="K83" i="14"/>
  <c r="K58" i="14"/>
  <c r="T56" i="14"/>
  <c r="K49" i="14"/>
  <c r="K89" i="14"/>
  <c r="K79" i="14"/>
  <c r="J90" i="14"/>
  <c r="T62" i="14"/>
  <c r="J85" i="14"/>
  <c r="J81" i="14"/>
  <c r="I87" i="14"/>
  <c r="I58" i="14"/>
  <c r="S59" i="14"/>
  <c r="I84" i="14"/>
  <c r="S56" i="14"/>
  <c r="I49" i="14"/>
  <c r="S50" i="14"/>
  <c r="H90" i="14"/>
  <c r="R62" i="14"/>
  <c r="H80" i="14"/>
  <c r="R52" i="14"/>
  <c r="H85" i="14"/>
  <c r="H81" i="14"/>
  <c r="Q56" i="14"/>
  <c r="Q50" i="14"/>
  <c r="F24" i="14"/>
  <c r="F26" i="74"/>
  <c r="F27" i="74" s="1"/>
  <c r="G24" i="14"/>
  <c r="G80" i="14" s="1"/>
  <c r="G26" i="74"/>
  <c r="G27" i="74" s="1"/>
  <c r="D24" i="14"/>
  <c r="D21" i="14" s="1"/>
  <c r="D26" i="74"/>
  <c r="D27" i="74" s="1"/>
  <c r="P55" i="14"/>
  <c r="C24" i="14"/>
  <c r="C36" i="14" s="1"/>
  <c r="C26" i="74"/>
  <c r="C27" i="74" s="1"/>
  <c r="E24" i="14"/>
  <c r="E80" i="14" s="1"/>
  <c r="E26" i="74"/>
  <c r="E27" i="74" s="1"/>
  <c r="F89" i="14"/>
  <c r="E84" i="14"/>
  <c r="D81" i="14"/>
  <c r="F83" i="14"/>
  <c r="P53" i="14"/>
  <c r="O52" i="14"/>
  <c r="N61" i="14"/>
  <c r="N51" i="14"/>
  <c r="G90" i="14"/>
  <c r="D85" i="14"/>
  <c r="F79" i="14"/>
  <c r="C90" i="14"/>
  <c r="P62" i="14"/>
  <c r="O61" i="14"/>
  <c r="O51" i="14"/>
  <c r="N56" i="14"/>
  <c r="M53" i="14"/>
  <c r="C59" i="14"/>
  <c r="C87" i="14" s="1"/>
  <c r="C65" i="14"/>
  <c r="E90" i="14"/>
  <c r="O62" i="14"/>
  <c r="C84" i="14"/>
  <c r="M56" i="14"/>
  <c r="M50" i="14"/>
  <c r="C49" i="14"/>
  <c r="F90" i="14"/>
  <c r="E79" i="14"/>
  <c r="D78" i="14"/>
  <c r="C74" i="14"/>
  <c r="D60" i="14"/>
  <c r="E60" i="14"/>
  <c r="Q55" i="14"/>
  <c r="G54" i="14"/>
  <c r="P59" i="14"/>
  <c r="C66" i="14"/>
  <c r="F49" i="14"/>
  <c r="N50" i="14"/>
  <c r="D49" i="14"/>
  <c r="C45" i="14"/>
  <c r="G89" i="14"/>
  <c r="G79" i="14"/>
  <c r="D26" i="14"/>
  <c r="D83" i="14"/>
  <c r="E83" i="14"/>
  <c r="E26" i="14"/>
  <c r="C54" i="14"/>
  <c r="M55" i="14"/>
  <c r="F60" i="14"/>
  <c r="G60" i="14"/>
  <c r="Q60" i="14" s="1"/>
  <c r="E87" i="14"/>
  <c r="O59" i="14"/>
  <c r="F54" i="14"/>
  <c r="P57" i="14"/>
  <c r="P61" i="14"/>
  <c r="E78" i="14"/>
  <c r="O50" i="14"/>
  <c r="E49" i="14"/>
  <c r="G87" i="14"/>
  <c r="G84" i="14"/>
  <c r="G78" i="14"/>
  <c r="C38" i="14"/>
  <c r="C76" i="14"/>
  <c r="C85" i="14"/>
  <c r="F78" i="14"/>
  <c r="D90" i="14"/>
  <c r="C89" i="14"/>
  <c r="N55" i="14"/>
  <c r="D54" i="14"/>
  <c r="O55" i="14"/>
  <c r="E54" i="14"/>
  <c r="C83" i="14"/>
  <c r="C26" i="14"/>
  <c r="F32" i="14"/>
  <c r="G32" i="14"/>
  <c r="Q59" i="14"/>
  <c r="D32" i="14"/>
  <c r="E32" i="14"/>
  <c r="E30" i="14" s="1"/>
  <c r="C60" i="14"/>
  <c r="G26" i="14"/>
  <c r="G83" i="14"/>
  <c r="P51" i="14"/>
  <c r="Q51" i="14"/>
  <c r="D87" i="14"/>
  <c r="N59" i="14"/>
  <c r="O57" i="14"/>
  <c r="M57" i="14"/>
  <c r="F84" i="14"/>
  <c r="P56" i="14"/>
  <c r="P50" i="14"/>
  <c r="E81" i="14"/>
  <c r="O53" i="14"/>
  <c r="N62" i="14"/>
  <c r="N52" i="14"/>
  <c r="M61" i="14"/>
  <c r="C79" i="14"/>
  <c r="M51" i="14"/>
  <c r="G85" i="14"/>
  <c r="G81" i="14"/>
  <c r="F87" i="14"/>
  <c r="F26" i="14"/>
  <c r="F85" i="14"/>
  <c r="C37" i="14"/>
  <c r="C75" i="14"/>
  <c r="F81" i="14"/>
  <c r="D89" i="14"/>
  <c r="D79" i="14"/>
  <c r="C78" i="14"/>
  <c r="H36" i="60"/>
  <c r="H38" i="60" s="1"/>
  <c r="E16" i="33"/>
  <c r="O11" i="26"/>
  <c r="E15" i="26"/>
  <c r="E24" i="26" s="1"/>
  <c r="C16" i="33"/>
  <c r="M11" i="26"/>
  <c r="C15" i="26"/>
  <c r="C24" i="26" s="1"/>
  <c r="V24" i="26" s="1"/>
  <c r="B16" i="33"/>
  <c r="L11" i="26"/>
  <c r="B15" i="26"/>
  <c r="B24" i="26" s="1"/>
  <c r="U24" i="26" s="1"/>
  <c r="F16" i="33"/>
  <c r="F12" i="33" s="1"/>
  <c r="F11" i="33" s="1"/>
  <c r="F15" i="26"/>
  <c r="X11" i="26"/>
  <c r="G49" i="14"/>
  <c r="Q52" i="14"/>
  <c r="P52" i="14"/>
  <c r="P16" i="39"/>
  <c r="O20" i="39"/>
  <c r="S20" i="39"/>
  <c r="K21" i="39"/>
  <c r="K23" i="39" s="1"/>
  <c r="T16" i="39"/>
  <c r="W36" i="38"/>
  <c r="N26" i="40"/>
  <c r="K50" i="40"/>
  <c r="K47" i="40"/>
  <c r="U9" i="38"/>
  <c r="R32" i="38"/>
  <c r="U16" i="39"/>
  <c r="S46" i="40"/>
  <c r="W32" i="38"/>
  <c r="G55" i="40"/>
  <c r="G47" i="40"/>
  <c r="O16" i="39"/>
  <c r="U20" i="39"/>
  <c r="J21" i="39"/>
  <c r="H47" i="40"/>
  <c r="S47" i="40" s="1"/>
  <c r="H50" i="40"/>
  <c r="T9" i="38"/>
  <c r="R40" i="38"/>
  <c r="F47" i="40"/>
  <c r="P46" i="40"/>
  <c r="X9" i="38"/>
  <c r="R20" i="39"/>
  <c r="H21" i="39"/>
  <c r="C47" i="40"/>
  <c r="M47" i="40" s="1"/>
  <c r="K39" i="56"/>
  <c r="V32" i="38"/>
  <c r="U25" i="38"/>
  <c r="T20" i="39"/>
  <c r="J47" i="40"/>
  <c r="J50" i="40"/>
  <c r="T46" i="40"/>
  <c r="I55" i="40"/>
  <c r="J21" i="38"/>
  <c r="S9" i="38"/>
  <c r="L25" i="56"/>
  <c r="X32" i="38"/>
  <c r="R26" i="40"/>
  <c r="G50" i="40"/>
  <c r="C17" i="14"/>
  <c r="N46" i="40"/>
  <c r="D55" i="40"/>
  <c r="D47" i="40"/>
  <c r="P26" i="40"/>
  <c r="E47" i="40"/>
  <c r="T26" i="40"/>
  <c r="O26" i="40"/>
  <c r="U26" i="40"/>
  <c r="N20" i="39"/>
  <c r="T40" i="38"/>
  <c r="V9" i="38"/>
  <c r="X14" i="38"/>
  <c r="Q9" i="38"/>
  <c r="V40" i="38"/>
  <c r="X36" i="38"/>
  <c r="L21" i="38"/>
  <c r="S36" i="38"/>
  <c r="X40" i="38"/>
  <c r="K21" i="38"/>
  <c r="I21" i="38"/>
  <c r="R9" i="38"/>
  <c r="D34" i="38"/>
  <c r="S32" i="38"/>
  <c r="T36" i="38"/>
  <c r="S40" i="38"/>
  <c r="Q40" i="38"/>
  <c r="Q32" i="38"/>
  <c r="F35" i="38"/>
  <c r="F215" i="38" s="1"/>
  <c r="U36" i="38"/>
  <c r="W25" i="38"/>
  <c r="U32" i="38"/>
  <c r="W14" i="38"/>
  <c r="W40" i="38"/>
  <c r="V25" i="38"/>
  <c r="U14" i="38"/>
  <c r="Q36" i="38"/>
  <c r="D21" i="39"/>
  <c r="D23" i="39" s="1"/>
  <c r="N16" i="39"/>
  <c r="G21" i="39"/>
  <c r="G23" i="39" s="1"/>
  <c r="S16" i="39"/>
  <c r="D58" i="30"/>
  <c r="L39" i="56"/>
  <c r="D72" i="30"/>
  <c r="E52" i="30"/>
  <c r="S25" i="30"/>
  <c r="E93" i="30"/>
  <c r="S93" i="30" s="1"/>
  <c r="E72" i="30"/>
  <c r="S39" i="30"/>
  <c r="E75" i="30"/>
  <c r="S75" i="30" s="1"/>
  <c r="I25" i="56"/>
  <c r="M25" i="56"/>
  <c r="H25" i="56"/>
  <c r="G39" i="56"/>
  <c r="F39" i="56"/>
  <c r="K25" i="56"/>
  <c r="J25" i="56"/>
  <c r="R25" i="30"/>
  <c r="Q25" i="30"/>
  <c r="M27" i="14"/>
  <c r="M29" i="14"/>
  <c r="G25" i="56"/>
  <c r="R39" i="30"/>
  <c r="H39" i="56"/>
  <c r="M39" i="56"/>
  <c r="J39" i="56"/>
  <c r="I39" i="56"/>
  <c r="Q39" i="30"/>
  <c r="T28" i="14"/>
  <c r="T31" i="14"/>
  <c r="T25" i="14"/>
  <c r="T23" i="14"/>
  <c r="T32" i="14"/>
  <c r="T27" i="14"/>
  <c r="T24" i="14"/>
  <c r="S27" i="14"/>
  <c r="S32" i="14"/>
  <c r="S22" i="14"/>
  <c r="S24" i="14"/>
  <c r="S31" i="14"/>
  <c r="S23" i="14"/>
  <c r="S25" i="14"/>
  <c r="S28" i="14"/>
  <c r="R32" i="14"/>
  <c r="R24" i="14"/>
  <c r="R29" i="14"/>
  <c r="R27" i="14"/>
  <c r="R22" i="14"/>
  <c r="R28" i="14"/>
  <c r="R31" i="14"/>
  <c r="R25" i="14"/>
  <c r="R23" i="14"/>
  <c r="Q25" i="14"/>
  <c r="Q31" i="14"/>
  <c r="Q23" i="14"/>
  <c r="Q28" i="14"/>
  <c r="F25" i="56"/>
  <c r="Q27" i="14"/>
  <c r="Q29" i="14"/>
  <c r="Q22" i="14"/>
  <c r="P27" i="14"/>
  <c r="P23" i="14"/>
  <c r="P22" i="14"/>
  <c r="P25" i="14"/>
  <c r="P28" i="14"/>
  <c r="P29" i="14"/>
  <c r="O28" i="14"/>
  <c r="O22" i="14"/>
  <c r="O23" i="14"/>
  <c r="O25" i="14"/>
  <c r="O31" i="14"/>
  <c r="O29" i="14"/>
  <c r="E95" i="30"/>
  <c r="N31" i="14"/>
  <c r="N22" i="14"/>
  <c r="M22" i="14"/>
  <c r="N27" i="14"/>
  <c r="D93" i="30"/>
  <c r="R93" i="30" s="1"/>
  <c r="N28" i="14"/>
  <c r="N29" i="14"/>
  <c r="C63" i="30"/>
  <c r="Q63" i="30" s="1"/>
  <c r="R37" i="59"/>
  <c r="L22" i="26"/>
  <c r="O22" i="26"/>
  <c r="V22" i="26"/>
  <c r="D15" i="26" l="1"/>
  <c r="D24" i="26" s="1"/>
  <c r="N11" i="26"/>
  <c r="D16" i="33"/>
  <c r="Q220" i="38"/>
  <c r="P220" i="38"/>
  <c r="D214" i="38"/>
  <c r="P214" i="38" s="1"/>
  <c r="P34" i="38"/>
  <c r="D215" i="38"/>
  <c r="P215" i="38" s="1"/>
  <c r="P35" i="38"/>
  <c r="C23" i="39"/>
  <c r="M21" i="39"/>
  <c r="O79" i="14"/>
  <c r="R81" i="14"/>
  <c r="R72" i="30"/>
  <c r="P54" i="14"/>
  <c r="P85" i="14"/>
  <c r="R58" i="30"/>
  <c r="P47" i="40"/>
  <c r="P21" i="39"/>
  <c r="I34" i="38"/>
  <c r="I214" i="38" s="1"/>
  <c r="G48" i="38"/>
  <c r="N84" i="14"/>
  <c r="S84" i="14"/>
  <c r="T26" i="14"/>
  <c r="M81" i="14"/>
  <c r="M24" i="26"/>
  <c r="S103" i="30"/>
  <c r="E136" i="30" s="1"/>
  <c r="R100" i="30"/>
  <c r="D133" i="30" s="1"/>
  <c r="S100" i="30"/>
  <c r="E133" i="30" s="1"/>
  <c r="R98" i="30"/>
  <c r="D131" i="30" s="1"/>
  <c r="Q102" i="30"/>
  <c r="C135" i="30" s="1"/>
  <c r="Q95" i="30"/>
  <c r="C128" i="30" s="1"/>
  <c r="R97" i="30"/>
  <c r="D130" i="30" s="1"/>
  <c r="S101" i="30"/>
  <c r="E134" i="30" s="1"/>
  <c r="R103" i="30"/>
  <c r="D136" i="30" s="1"/>
  <c r="Q104" i="30"/>
  <c r="C137" i="30" s="1"/>
  <c r="Q97" i="30"/>
  <c r="C130" i="30" s="1"/>
  <c r="C131" i="30"/>
  <c r="Q98" i="30"/>
  <c r="S94" i="30"/>
  <c r="E127" i="30" s="1"/>
  <c r="R95" i="30"/>
  <c r="D128" i="30" s="1"/>
  <c r="Q94" i="30"/>
  <c r="C127" i="30" s="1"/>
  <c r="E137" i="30"/>
  <c r="S104" i="30"/>
  <c r="Q103" i="30"/>
  <c r="C136" i="30" s="1"/>
  <c r="S98" i="30"/>
  <c r="E131" i="30" s="1"/>
  <c r="R96" i="30"/>
  <c r="D129" i="30" s="1"/>
  <c r="S102" i="30"/>
  <c r="E135" i="30" s="1"/>
  <c r="S96" i="30"/>
  <c r="E129" i="30" s="1"/>
  <c r="N24" i="26"/>
  <c r="W24" i="26"/>
  <c r="S95" i="30"/>
  <c r="E128" i="30" s="1"/>
  <c r="S52" i="30"/>
  <c r="E85" i="30" s="1"/>
  <c r="S85" i="30" s="1"/>
  <c r="E118" i="30" s="1"/>
  <c r="S118" i="30" s="1"/>
  <c r="U35" i="38"/>
  <c r="Y15" i="26"/>
  <c r="F24" i="26"/>
  <c r="Y24" i="26" s="1"/>
  <c r="R21" i="38"/>
  <c r="Q100" i="30"/>
  <c r="C133" i="30" s="1"/>
  <c r="D48" i="38"/>
  <c r="P48" i="38" s="1"/>
  <c r="Q21" i="38"/>
  <c r="Q93" i="30"/>
  <c r="C126" i="30" s="1"/>
  <c r="R101" i="30"/>
  <c r="D134" i="30" s="1"/>
  <c r="R99" i="30"/>
  <c r="D132" i="30" s="1"/>
  <c r="Q99" i="30"/>
  <c r="C132" i="30" s="1"/>
  <c r="R94" i="30"/>
  <c r="D127" i="30" s="1"/>
  <c r="R102" i="30"/>
  <c r="D135" i="30" s="1"/>
  <c r="S97" i="30"/>
  <c r="E130" i="30" s="1"/>
  <c r="Q101" i="30"/>
  <c r="C134" i="30" s="1"/>
  <c r="R104" i="30"/>
  <c r="D137" i="30" s="1"/>
  <c r="S99" i="30"/>
  <c r="E132" i="30" s="1"/>
  <c r="H48" i="38"/>
  <c r="J48" i="38"/>
  <c r="E48" i="38"/>
  <c r="J34" i="38"/>
  <c r="J214" i="38" s="1"/>
  <c r="I48" i="38"/>
  <c r="V35" i="38"/>
  <c r="G34" i="38"/>
  <c r="G214" i="38" s="1"/>
  <c r="N89" i="14"/>
  <c r="N85" i="14"/>
  <c r="C143" i="30"/>
  <c r="Q143" i="30" s="1"/>
  <c r="S111" i="30"/>
  <c r="E144" i="30" s="1"/>
  <c r="S144" i="30" s="1"/>
  <c r="C150" i="30"/>
  <c r="Q150" i="30" s="1"/>
  <c r="D145" i="30"/>
  <c r="R145" i="30" s="1"/>
  <c r="E145" i="30"/>
  <c r="S145" i="30" s="1"/>
  <c r="C151" i="30"/>
  <c r="Q151" i="30" s="1"/>
  <c r="D147" i="30"/>
  <c r="R147" i="30" s="1"/>
  <c r="E146" i="30"/>
  <c r="S146" i="30" s="1"/>
  <c r="C141" i="30"/>
  <c r="Q141" i="30" s="1"/>
  <c r="Q111" i="30"/>
  <c r="C144" i="30" s="1"/>
  <c r="Q144" i="30" s="1"/>
  <c r="D156" i="30"/>
  <c r="R156" i="30" s="1"/>
  <c r="R111" i="30"/>
  <c r="D144" i="30" s="1"/>
  <c r="R144" i="30" s="1"/>
  <c r="E148" i="30"/>
  <c r="S148" i="30" s="1"/>
  <c r="C154" i="30"/>
  <c r="Q154" i="30" s="1"/>
  <c r="D150" i="30"/>
  <c r="R150" i="30" s="1"/>
  <c r="E149" i="30"/>
  <c r="S149" i="30" s="1"/>
  <c r="C155" i="30"/>
  <c r="Q155" i="30" s="1"/>
  <c r="D151" i="30"/>
  <c r="R151" i="30" s="1"/>
  <c r="E150" i="30"/>
  <c r="S150" i="30" s="1"/>
  <c r="C148" i="30"/>
  <c r="Q148" i="30" s="1"/>
  <c r="D143" i="30"/>
  <c r="R143" i="30" s="1"/>
  <c r="E143" i="30"/>
  <c r="S143" i="30" s="1"/>
  <c r="D149" i="30"/>
  <c r="R149" i="30" s="1"/>
  <c r="E153" i="30"/>
  <c r="S153" i="30" s="1"/>
  <c r="C142" i="30"/>
  <c r="Q142" i="30" s="1"/>
  <c r="D154" i="30"/>
  <c r="R154" i="30" s="1"/>
  <c r="E154" i="30"/>
  <c r="S154" i="30" s="1"/>
  <c r="D155" i="30"/>
  <c r="R155" i="30" s="1"/>
  <c r="E155" i="30"/>
  <c r="S155" i="30" s="1"/>
  <c r="C152" i="30"/>
  <c r="Q152" i="30" s="1"/>
  <c r="D148" i="30"/>
  <c r="R148" i="30" s="1"/>
  <c r="E147" i="30"/>
  <c r="S147" i="30" s="1"/>
  <c r="D153" i="30"/>
  <c r="R153" i="30" s="1"/>
  <c r="C146" i="30"/>
  <c r="Q146" i="30" s="1"/>
  <c r="D141" i="30"/>
  <c r="R141" i="30" s="1"/>
  <c r="D146" i="30"/>
  <c r="R146" i="30" s="1"/>
  <c r="C147" i="30"/>
  <c r="Q147" i="30" s="1"/>
  <c r="D142" i="30"/>
  <c r="R142" i="30" s="1"/>
  <c r="E142" i="30"/>
  <c r="S142" i="30" s="1"/>
  <c r="E156" i="30"/>
  <c r="S156" i="30" s="1"/>
  <c r="C156" i="30"/>
  <c r="Q156" i="30" s="1"/>
  <c r="D152" i="30"/>
  <c r="R152" i="30" s="1"/>
  <c r="E152" i="30"/>
  <c r="S152" i="30" s="1"/>
  <c r="C145" i="30"/>
  <c r="Q145" i="30" s="1"/>
  <c r="C153" i="30"/>
  <c r="Q153" i="30" s="1"/>
  <c r="E108" i="30"/>
  <c r="S108" i="30" s="1"/>
  <c r="T88" i="14"/>
  <c r="P24" i="14"/>
  <c r="R90" i="14"/>
  <c r="T58" i="14"/>
  <c r="S26" i="14"/>
  <c r="T80" i="14"/>
  <c r="C149" i="30"/>
  <c r="Q149" i="30" s="1"/>
  <c r="Q24" i="14"/>
  <c r="G21" i="14"/>
  <c r="Q21" i="14" s="1"/>
  <c r="Q78" i="14"/>
  <c r="O83" i="14"/>
  <c r="O89" i="14"/>
  <c r="Q79" i="14"/>
  <c r="T79" i="14"/>
  <c r="S79" i="14"/>
  <c r="M85" i="14"/>
  <c r="S88" i="14"/>
  <c r="P79" i="14"/>
  <c r="M24" i="14"/>
  <c r="Q85" i="14"/>
  <c r="O24" i="14"/>
  <c r="P87" i="14"/>
  <c r="O84" i="14"/>
  <c r="Q89" i="14"/>
  <c r="N79" i="14"/>
  <c r="Q54" i="14"/>
  <c r="F80" i="14"/>
  <c r="O80" i="14" s="1"/>
  <c r="Q90" i="14"/>
  <c r="J82" i="14"/>
  <c r="T89" i="14"/>
  <c r="S80" i="14"/>
  <c r="R26" i="14"/>
  <c r="R79" i="14"/>
  <c r="D80" i="14"/>
  <c r="N80" i="14" s="1"/>
  <c r="F21" i="14"/>
  <c r="S89" i="14"/>
  <c r="M26" i="14"/>
  <c r="M84" i="14"/>
  <c r="R21" i="14"/>
  <c r="L24" i="26"/>
  <c r="U47" i="40"/>
  <c r="Q47" i="40"/>
  <c r="T81" i="14"/>
  <c r="T85" i="14"/>
  <c r="R49" i="14"/>
  <c r="S85" i="14"/>
  <c r="K77" i="14"/>
  <c r="W35" i="38"/>
  <c r="K34" i="38"/>
  <c r="K214" i="38" s="1"/>
  <c r="T21" i="38"/>
  <c r="X35" i="38"/>
  <c r="U21" i="38"/>
  <c r="K48" i="38"/>
  <c r="L228" i="38"/>
  <c r="S215" i="38"/>
  <c r="U220" i="38"/>
  <c r="W201" i="38"/>
  <c r="S212" i="38"/>
  <c r="W216" i="38"/>
  <c r="U215" i="38"/>
  <c r="W215" i="38"/>
  <c r="X216" i="38"/>
  <c r="S216" i="38"/>
  <c r="R47" i="40"/>
  <c r="L34" i="38"/>
  <c r="L214" i="38" s="1"/>
  <c r="E34" i="38"/>
  <c r="E214" i="38" s="1"/>
  <c r="S21" i="38"/>
  <c r="D201" i="38"/>
  <c r="P201" i="38" s="1"/>
  <c r="Q189" i="38"/>
  <c r="E201" i="38"/>
  <c r="R189" i="38"/>
  <c r="W205" i="38"/>
  <c r="X205" i="38"/>
  <c r="K228" i="38"/>
  <c r="W228" i="38" s="1"/>
  <c r="G228" i="38"/>
  <c r="T212" i="38"/>
  <c r="V216" i="38"/>
  <c r="Q35" i="38"/>
  <c r="T35" i="38"/>
  <c r="Q216" i="38"/>
  <c r="R216" i="38"/>
  <c r="T189" i="38"/>
  <c r="G201" i="38"/>
  <c r="V228" i="38"/>
  <c r="T216" i="38"/>
  <c r="U216" i="38"/>
  <c r="T215" i="38"/>
  <c r="V215" i="38"/>
  <c r="Q215" i="38"/>
  <c r="R215" i="38"/>
  <c r="H201" i="38"/>
  <c r="U189" i="38"/>
  <c r="V201" i="38"/>
  <c r="V194" i="38"/>
  <c r="U194" i="38"/>
  <c r="H228" i="38"/>
  <c r="E228" i="38"/>
  <c r="H34" i="38"/>
  <c r="H214" i="38" s="1"/>
  <c r="L48" i="38"/>
  <c r="S189" i="38"/>
  <c r="F201" i="38"/>
  <c r="F228" i="38"/>
  <c r="X201" i="38"/>
  <c r="X215" i="38"/>
  <c r="R87" i="14"/>
  <c r="S87" i="14"/>
  <c r="I82" i="14"/>
  <c r="S83" i="14"/>
  <c r="Q26" i="14"/>
  <c r="R85" i="14"/>
  <c r="S81" i="14"/>
  <c r="J77" i="14"/>
  <c r="T78" i="14"/>
  <c r="S54" i="14"/>
  <c r="H82" i="14"/>
  <c r="R84" i="14"/>
  <c r="R88" i="14"/>
  <c r="H77" i="14"/>
  <c r="R78" i="14"/>
  <c r="R54" i="14"/>
  <c r="T21" i="14"/>
  <c r="Q81" i="14"/>
  <c r="K82" i="14"/>
  <c r="J86" i="14"/>
  <c r="T87" i="14"/>
  <c r="T90" i="14"/>
  <c r="I77" i="14"/>
  <c r="S78" i="14"/>
  <c r="K86" i="14"/>
  <c r="R83" i="14"/>
  <c r="R80" i="14"/>
  <c r="S49" i="14"/>
  <c r="T49" i="14"/>
  <c r="S58" i="14"/>
  <c r="T83" i="14"/>
  <c r="H86" i="14"/>
  <c r="I86" i="14"/>
  <c r="S90" i="14"/>
  <c r="R58" i="14"/>
  <c r="T54" i="14"/>
  <c r="S21" i="14"/>
  <c r="G58" i="14"/>
  <c r="Q58" i="14" s="1"/>
  <c r="G88" i="14"/>
  <c r="Q88" i="14" s="1"/>
  <c r="P60" i="14"/>
  <c r="E21" i="14"/>
  <c r="N21" i="14" s="1"/>
  <c r="C73" i="14"/>
  <c r="D58" i="14"/>
  <c r="O32" i="14"/>
  <c r="C80" i="14"/>
  <c r="N49" i="14"/>
  <c r="N24" i="14"/>
  <c r="C21" i="14"/>
  <c r="M21" i="14" s="1"/>
  <c r="C82" i="14"/>
  <c r="O81" i="14"/>
  <c r="N87" i="14"/>
  <c r="N54" i="14"/>
  <c r="N90" i="14"/>
  <c r="O49" i="14"/>
  <c r="E82" i="14"/>
  <c r="O54" i="14"/>
  <c r="C88" i="14"/>
  <c r="C86" i="14" s="1"/>
  <c r="M60" i="14"/>
  <c r="F82" i="14"/>
  <c r="E88" i="14"/>
  <c r="E86" i="14" s="1"/>
  <c r="F88" i="14"/>
  <c r="M89" i="14"/>
  <c r="P84" i="14"/>
  <c r="Q84" i="14"/>
  <c r="M83" i="14"/>
  <c r="N83" i="14"/>
  <c r="D82" i="14"/>
  <c r="M90" i="14"/>
  <c r="P89" i="14"/>
  <c r="M87" i="14"/>
  <c r="C64" i="14"/>
  <c r="C63" i="14" s="1"/>
  <c r="F30" i="14"/>
  <c r="M49" i="14"/>
  <c r="C58" i="14"/>
  <c r="M59" i="14"/>
  <c r="M79" i="14"/>
  <c r="Q83" i="14"/>
  <c r="G82" i="14"/>
  <c r="D30" i="14"/>
  <c r="D88" i="14"/>
  <c r="D20" i="14"/>
  <c r="C94" i="14"/>
  <c r="Q87" i="14"/>
  <c r="N26" i="14"/>
  <c r="O26" i="14"/>
  <c r="D48" i="14"/>
  <c r="P32" i="14"/>
  <c r="Q32" i="14"/>
  <c r="D19" i="14"/>
  <c r="M19" i="14" s="1"/>
  <c r="C93" i="14"/>
  <c r="P78" i="14"/>
  <c r="O87" i="14"/>
  <c r="F58" i="14"/>
  <c r="O60" i="14"/>
  <c r="D18" i="14"/>
  <c r="O90" i="14"/>
  <c r="P90" i="14"/>
  <c r="D47" i="14"/>
  <c r="N32" i="14"/>
  <c r="M78" i="14"/>
  <c r="P81" i="14"/>
  <c r="P26" i="14"/>
  <c r="P83" i="14"/>
  <c r="G30" i="14"/>
  <c r="E77" i="14"/>
  <c r="O78" i="14"/>
  <c r="E58" i="14"/>
  <c r="M54" i="14"/>
  <c r="N81" i="14"/>
  <c r="N60" i="14"/>
  <c r="N78" i="14"/>
  <c r="O85" i="14"/>
  <c r="L15" i="26"/>
  <c r="I16" i="33"/>
  <c r="C12" i="33"/>
  <c r="J16" i="33"/>
  <c r="D12" i="33"/>
  <c r="O15" i="26"/>
  <c r="X15" i="26"/>
  <c r="H16" i="33"/>
  <c r="B12" i="33"/>
  <c r="B11" i="33" s="1"/>
  <c r="M15" i="26"/>
  <c r="V15" i="26"/>
  <c r="W15" i="26"/>
  <c r="N15" i="26"/>
  <c r="K16" i="33"/>
  <c r="E12" i="33"/>
  <c r="Q49" i="14"/>
  <c r="P49" i="14"/>
  <c r="Q80" i="14"/>
  <c r="G77" i="14"/>
  <c r="N47" i="40"/>
  <c r="X21" i="38"/>
  <c r="W21" i="38"/>
  <c r="D74" i="30"/>
  <c r="R74" i="30" s="1"/>
  <c r="E105" i="30"/>
  <c r="M31" i="14"/>
  <c r="S58" i="30"/>
  <c r="E58" i="30"/>
  <c r="M23" i="14"/>
  <c r="M25" i="14"/>
  <c r="T29" i="14"/>
  <c r="V21" i="38"/>
  <c r="S21" i="39"/>
  <c r="H23" i="39"/>
  <c r="J23" i="39"/>
  <c r="T21" i="39"/>
  <c r="S72" i="30"/>
  <c r="S29" i="14"/>
  <c r="R35" i="38"/>
  <c r="O47" i="40"/>
  <c r="T47" i="40"/>
  <c r="U21" i="39"/>
  <c r="N25" i="14"/>
  <c r="T48" i="38"/>
  <c r="S35" i="38"/>
  <c r="F34" i="38"/>
  <c r="F214" i="38" s="1"/>
  <c r="F48" i="38"/>
  <c r="R21" i="39"/>
  <c r="O21" i="39"/>
  <c r="N21" i="39"/>
  <c r="Q21" i="39"/>
  <c r="N23" i="14"/>
  <c r="P31" i="14"/>
  <c r="C30" i="14"/>
  <c r="C58" i="30"/>
  <c r="M32" i="14"/>
  <c r="M28" i="14"/>
  <c r="O27" i="14"/>
  <c r="M33" i="14"/>
  <c r="D105" i="30"/>
  <c r="M34" i="14"/>
  <c r="E107" i="30"/>
  <c r="S107" i="30" s="1"/>
  <c r="E126" i="30"/>
  <c r="S126" i="30" s="1"/>
  <c r="C72" i="30"/>
  <c r="X24" i="26"/>
  <c r="D228" i="38" l="1"/>
  <c r="P228" i="38" s="1"/>
  <c r="Q48" i="38"/>
  <c r="R82" i="14"/>
  <c r="V34" i="38"/>
  <c r="V48" i="38"/>
  <c r="W48" i="38"/>
  <c r="O24" i="26"/>
  <c r="Q134" i="30"/>
  <c r="C167" i="30" s="1"/>
  <c r="Q132" i="30"/>
  <c r="C165" i="30" s="1"/>
  <c r="R129" i="30"/>
  <c r="D162" i="30" s="1"/>
  <c r="Q130" i="30"/>
  <c r="C163" i="30" s="1"/>
  <c r="S133" i="30"/>
  <c r="E166" i="30" s="1"/>
  <c r="S130" i="30"/>
  <c r="E163" i="30" s="1"/>
  <c r="R132" i="30"/>
  <c r="D165" i="30" s="1"/>
  <c r="S129" i="30"/>
  <c r="E162" i="30" s="1"/>
  <c r="S127" i="30"/>
  <c r="E160" i="30" s="1"/>
  <c r="Q135" i="30"/>
  <c r="C168" i="30" s="1"/>
  <c r="S132" i="30"/>
  <c r="E165" i="30" s="1"/>
  <c r="R135" i="30"/>
  <c r="D168" i="30" s="1"/>
  <c r="R134" i="30"/>
  <c r="D167" i="30" s="1"/>
  <c r="S128" i="30"/>
  <c r="E161" i="30" s="1"/>
  <c r="Q127" i="30"/>
  <c r="C160" i="30" s="1"/>
  <c r="R130" i="30"/>
  <c r="D163" i="30" s="1"/>
  <c r="R137" i="30"/>
  <c r="D170" i="30" s="1"/>
  <c r="R127" i="30"/>
  <c r="D160" i="30" s="1"/>
  <c r="Q126" i="30"/>
  <c r="C159" i="30" s="1"/>
  <c r="Q133" i="30"/>
  <c r="C166" i="30" s="1"/>
  <c r="Q136" i="30"/>
  <c r="C169" i="30" s="1"/>
  <c r="D169" i="30"/>
  <c r="R136" i="30"/>
  <c r="S136" i="30"/>
  <c r="E169" i="30" s="1"/>
  <c r="S131" i="30"/>
  <c r="E164" i="30" s="1"/>
  <c r="R128" i="30"/>
  <c r="D161" i="30" s="1"/>
  <c r="Q137" i="30"/>
  <c r="C170" i="30" s="1"/>
  <c r="Q128" i="30"/>
  <c r="C161" i="30" s="1"/>
  <c r="R131" i="30"/>
  <c r="D164" i="30" s="1"/>
  <c r="S105" i="30"/>
  <c r="E91" i="30"/>
  <c r="E168" i="30"/>
  <c r="S135" i="30"/>
  <c r="S137" i="30"/>
  <c r="E170" i="30" s="1"/>
  <c r="Q131" i="30"/>
  <c r="C164" i="30" s="1"/>
  <c r="S134" i="30"/>
  <c r="E167" i="30" s="1"/>
  <c r="R133" i="30"/>
  <c r="D166" i="30" s="1"/>
  <c r="U48" i="38"/>
  <c r="X48" i="38"/>
  <c r="U34" i="38"/>
  <c r="E151" i="30"/>
  <c r="S151" i="30" s="1"/>
  <c r="Q13" i="56"/>
  <c r="C46" i="56" s="1"/>
  <c r="Q46" i="56" s="1"/>
  <c r="C79" i="56" s="1"/>
  <c r="Q79" i="56" s="1"/>
  <c r="C112" i="56" s="1"/>
  <c r="Q112" i="56" s="1"/>
  <c r="C145" i="56" s="1"/>
  <c r="Q145" i="56" s="1"/>
  <c r="C13" i="56"/>
  <c r="S24" i="56"/>
  <c r="E57" i="56" s="1"/>
  <c r="S57" i="56" s="1"/>
  <c r="E90" i="56" s="1"/>
  <c r="S90" i="56" s="1"/>
  <c r="E24" i="56"/>
  <c r="R14" i="56"/>
  <c r="D47" i="56" s="1"/>
  <c r="R47" i="56" s="1"/>
  <c r="D80" i="56" s="1"/>
  <c r="R80" i="56" s="1"/>
  <c r="D113" i="56" s="1"/>
  <c r="R113" i="56" s="1"/>
  <c r="D146" i="56" s="1"/>
  <c r="R146" i="56" s="1"/>
  <c r="D14" i="56"/>
  <c r="S15" i="56"/>
  <c r="E48" i="56" s="1"/>
  <c r="S48" i="56" s="1"/>
  <c r="E81" i="56" s="1"/>
  <c r="S81" i="56" s="1"/>
  <c r="E114" i="56" s="1"/>
  <c r="S114" i="56" s="1"/>
  <c r="E147" i="56" s="1"/>
  <c r="S147" i="56" s="1"/>
  <c r="E15" i="56"/>
  <c r="D23" i="56"/>
  <c r="R23" i="56"/>
  <c r="D56" i="56" s="1"/>
  <c r="R56" i="56" s="1"/>
  <c r="D89" i="56" s="1"/>
  <c r="R89" i="56" s="1"/>
  <c r="D122" i="56" s="1"/>
  <c r="R122" i="56" s="1"/>
  <c r="D155" i="56" s="1"/>
  <c r="R155" i="56" s="1"/>
  <c r="S21" i="56"/>
  <c r="E54" i="56" s="1"/>
  <c r="S54" i="56" s="1"/>
  <c r="E87" i="56" s="1"/>
  <c r="S87" i="56" s="1"/>
  <c r="E120" i="56" s="1"/>
  <c r="S120" i="56" s="1"/>
  <c r="E153" i="56" s="1"/>
  <c r="S153" i="56" s="1"/>
  <c r="E21" i="56"/>
  <c r="Q16" i="56"/>
  <c r="C49" i="56" s="1"/>
  <c r="Q49" i="56" s="1"/>
  <c r="C82" i="56" s="1"/>
  <c r="Q82" i="56" s="1"/>
  <c r="C115" i="56" s="1"/>
  <c r="Q115" i="56" s="1"/>
  <c r="C148" i="56" s="1"/>
  <c r="Q148" i="56" s="1"/>
  <c r="C16" i="56"/>
  <c r="S17" i="56"/>
  <c r="E50" i="56" s="1"/>
  <c r="S50" i="56" s="1"/>
  <c r="E83" i="56" s="1"/>
  <c r="S83" i="56" s="1"/>
  <c r="E116" i="56" s="1"/>
  <c r="S116" i="56" s="1"/>
  <c r="E149" i="56" s="1"/>
  <c r="S149" i="56" s="1"/>
  <c r="E17" i="56"/>
  <c r="R12" i="56"/>
  <c r="D45" i="56" s="1"/>
  <c r="R45" i="56" s="1"/>
  <c r="D78" i="56" s="1"/>
  <c r="R78" i="56" s="1"/>
  <c r="D111" i="56" s="1"/>
  <c r="R111" i="56" s="1"/>
  <c r="D144" i="56" s="1"/>
  <c r="R144" i="56" s="1"/>
  <c r="D12" i="56"/>
  <c r="S14" i="56"/>
  <c r="E47" i="56" s="1"/>
  <c r="S47" i="56" s="1"/>
  <c r="E80" i="56" s="1"/>
  <c r="S80" i="56" s="1"/>
  <c r="E113" i="56" s="1"/>
  <c r="S113" i="56" s="1"/>
  <c r="E146" i="56" s="1"/>
  <c r="S146" i="56" s="1"/>
  <c r="E14" i="56"/>
  <c r="R13" i="56"/>
  <c r="D46" i="56" s="1"/>
  <c r="R46" i="56" s="1"/>
  <c r="D79" i="56" s="1"/>
  <c r="R79" i="56" s="1"/>
  <c r="D112" i="56" s="1"/>
  <c r="R112" i="56" s="1"/>
  <c r="D145" i="56" s="1"/>
  <c r="R145" i="56" s="1"/>
  <c r="D13" i="56"/>
  <c r="S20" i="56"/>
  <c r="E53" i="56" s="1"/>
  <c r="S53" i="56" s="1"/>
  <c r="E86" i="56" s="1"/>
  <c r="S86" i="56" s="1"/>
  <c r="E119" i="56" s="1"/>
  <c r="S119" i="56" s="1"/>
  <c r="E152" i="56" s="1"/>
  <c r="S152" i="56" s="1"/>
  <c r="E20" i="56"/>
  <c r="S10" i="56"/>
  <c r="E43" i="56" s="1"/>
  <c r="S43" i="56" s="1"/>
  <c r="E76" i="56" s="1"/>
  <c r="S76" i="56" s="1"/>
  <c r="E109" i="56" s="1"/>
  <c r="S109" i="56" s="1"/>
  <c r="E142" i="56" s="1"/>
  <c r="S142" i="56" s="1"/>
  <c r="E10" i="56"/>
  <c r="R9" i="56"/>
  <c r="D42" i="56" s="1"/>
  <c r="R42" i="56" s="1"/>
  <c r="D75" i="56" s="1"/>
  <c r="R75" i="56" s="1"/>
  <c r="D108" i="56" s="1"/>
  <c r="R108" i="56" s="1"/>
  <c r="D141" i="56" s="1"/>
  <c r="R141" i="56" s="1"/>
  <c r="D9" i="56"/>
  <c r="R16" i="56"/>
  <c r="D49" i="56" s="1"/>
  <c r="R49" i="56" s="1"/>
  <c r="D82" i="56" s="1"/>
  <c r="R82" i="56" s="1"/>
  <c r="D115" i="56" s="1"/>
  <c r="R115" i="56" s="1"/>
  <c r="D148" i="56" s="1"/>
  <c r="R148" i="56" s="1"/>
  <c r="D16" i="56"/>
  <c r="S22" i="56"/>
  <c r="E55" i="56" s="1"/>
  <c r="S55" i="56" s="1"/>
  <c r="E88" i="56" s="1"/>
  <c r="S88" i="56" s="1"/>
  <c r="E121" i="56" s="1"/>
  <c r="S121" i="56" s="1"/>
  <c r="E154" i="56" s="1"/>
  <c r="S154" i="56" s="1"/>
  <c r="E22" i="56"/>
  <c r="R17" i="56"/>
  <c r="D50" i="56" s="1"/>
  <c r="R50" i="56" s="1"/>
  <c r="D83" i="56" s="1"/>
  <c r="R83" i="56" s="1"/>
  <c r="D116" i="56" s="1"/>
  <c r="R116" i="56" s="1"/>
  <c r="D149" i="56" s="1"/>
  <c r="R149" i="56" s="1"/>
  <c r="D17" i="56"/>
  <c r="S18" i="56"/>
  <c r="E51" i="56" s="1"/>
  <c r="S51" i="56" s="1"/>
  <c r="E84" i="56" s="1"/>
  <c r="S84" i="56" s="1"/>
  <c r="E117" i="56" s="1"/>
  <c r="S117" i="56" s="1"/>
  <c r="E150" i="56" s="1"/>
  <c r="S150" i="56" s="1"/>
  <c r="E18" i="56"/>
  <c r="R18" i="56"/>
  <c r="D51" i="56" s="1"/>
  <c r="R51" i="56" s="1"/>
  <c r="D84" i="56" s="1"/>
  <c r="R84" i="56" s="1"/>
  <c r="D117" i="56" s="1"/>
  <c r="R117" i="56" s="1"/>
  <c r="D150" i="56" s="1"/>
  <c r="R150" i="56" s="1"/>
  <c r="D18" i="56"/>
  <c r="R24" i="56"/>
  <c r="D57" i="56" s="1"/>
  <c r="R57" i="56" s="1"/>
  <c r="D90" i="56" s="1"/>
  <c r="R90" i="56" s="1"/>
  <c r="D123" i="56" s="1"/>
  <c r="R123" i="56" s="1"/>
  <c r="D156" i="56" s="1"/>
  <c r="R156" i="56" s="1"/>
  <c r="D24" i="56"/>
  <c r="R15" i="56"/>
  <c r="D48" i="56" s="1"/>
  <c r="R48" i="56" s="1"/>
  <c r="D81" i="56" s="1"/>
  <c r="R81" i="56" s="1"/>
  <c r="D114" i="56" s="1"/>
  <c r="R114" i="56" s="1"/>
  <c r="D147" i="56" s="1"/>
  <c r="R147" i="56" s="1"/>
  <c r="D15" i="56"/>
  <c r="C18" i="56"/>
  <c r="Q18" i="56"/>
  <c r="C51" i="56" s="1"/>
  <c r="Q51" i="56" s="1"/>
  <c r="C84" i="56" s="1"/>
  <c r="Q84" i="56" s="1"/>
  <c r="C117" i="56" s="1"/>
  <c r="Q117" i="56" s="1"/>
  <c r="C150" i="56" s="1"/>
  <c r="Q150" i="56" s="1"/>
  <c r="Q17" i="56"/>
  <c r="C50" i="56" s="1"/>
  <c r="Q50" i="56" s="1"/>
  <c r="C83" i="56" s="1"/>
  <c r="Q83" i="56" s="1"/>
  <c r="C116" i="56" s="1"/>
  <c r="Q116" i="56" s="1"/>
  <c r="C149" i="56" s="1"/>
  <c r="Q149" i="56" s="1"/>
  <c r="C17" i="56"/>
  <c r="E141" i="30"/>
  <c r="S141" i="30" s="1"/>
  <c r="R20" i="56"/>
  <c r="D53" i="56" s="1"/>
  <c r="R53" i="56" s="1"/>
  <c r="D86" i="56" s="1"/>
  <c r="R86" i="56" s="1"/>
  <c r="D20" i="56"/>
  <c r="D10" i="56"/>
  <c r="R10" i="56"/>
  <c r="D43" i="56" s="1"/>
  <c r="R43" i="56" s="1"/>
  <c r="D76" i="56" s="1"/>
  <c r="R76" i="56" s="1"/>
  <c r="D109" i="56" s="1"/>
  <c r="R109" i="56" s="1"/>
  <c r="D142" i="56" s="1"/>
  <c r="R142" i="56" s="1"/>
  <c r="Q14" i="56"/>
  <c r="C47" i="56" s="1"/>
  <c r="Q47" i="56" s="1"/>
  <c r="C80" i="56" s="1"/>
  <c r="Q80" i="56" s="1"/>
  <c r="C113" i="56" s="1"/>
  <c r="Q113" i="56" s="1"/>
  <c r="C146" i="56" s="1"/>
  <c r="Q146" i="56" s="1"/>
  <c r="C14" i="56"/>
  <c r="Q20" i="56"/>
  <c r="C53" i="56" s="1"/>
  <c r="Q53" i="56" s="1"/>
  <c r="C86" i="56" s="1"/>
  <c r="Q86" i="56" s="1"/>
  <c r="C20" i="56"/>
  <c r="R22" i="56"/>
  <c r="D55" i="56" s="1"/>
  <c r="R55" i="56" s="1"/>
  <c r="D88" i="56" s="1"/>
  <c r="R88" i="56" s="1"/>
  <c r="D121" i="56" s="1"/>
  <c r="R121" i="56" s="1"/>
  <c r="D154" i="56" s="1"/>
  <c r="R154" i="56" s="1"/>
  <c r="D22" i="56"/>
  <c r="S11" i="56"/>
  <c r="E44" i="56" s="1"/>
  <c r="S44" i="56" s="1"/>
  <c r="E77" i="56" s="1"/>
  <c r="S77" i="56" s="1"/>
  <c r="E110" i="56" s="1"/>
  <c r="S110" i="56" s="1"/>
  <c r="E143" i="56" s="1"/>
  <c r="S143" i="56" s="1"/>
  <c r="E11" i="56"/>
  <c r="R19" i="56"/>
  <c r="D52" i="56" s="1"/>
  <c r="R52" i="56" s="1"/>
  <c r="D85" i="56" s="1"/>
  <c r="R85" i="56" s="1"/>
  <c r="D118" i="56" s="1"/>
  <c r="R118" i="56" s="1"/>
  <c r="D151" i="56" s="1"/>
  <c r="R151" i="56" s="1"/>
  <c r="D19" i="56"/>
  <c r="Q22" i="56"/>
  <c r="C55" i="56" s="1"/>
  <c r="Q55" i="56" s="1"/>
  <c r="C88" i="56" s="1"/>
  <c r="Q88" i="56" s="1"/>
  <c r="C121" i="56" s="1"/>
  <c r="Q121" i="56" s="1"/>
  <c r="C154" i="56" s="1"/>
  <c r="Q154" i="56" s="1"/>
  <c r="C22" i="56"/>
  <c r="Q12" i="56"/>
  <c r="C45" i="56" s="1"/>
  <c r="Q45" i="56" s="1"/>
  <c r="C78" i="56" s="1"/>
  <c r="Q78" i="56" s="1"/>
  <c r="C111" i="56" s="1"/>
  <c r="Q111" i="56" s="1"/>
  <c r="C144" i="56" s="1"/>
  <c r="Q144" i="56" s="1"/>
  <c r="C12" i="56"/>
  <c r="Q19" i="56"/>
  <c r="C52" i="56" s="1"/>
  <c r="Q52" i="56" s="1"/>
  <c r="C85" i="56" s="1"/>
  <c r="Q85" i="56" s="1"/>
  <c r="C118" i="56" s="1"/>
  <c r="Q118" i="56" s="1"/>
  <c r="C151" i="56" s="1"/>
  <c r="Q151" i="56" s="1"/>
  <c r="C19" i="56"/>
  <c r="E12" i="56"/>
  <c r="S12" i="56"/>
  <c r="E45" i="56" s="1"/>
  <c r="S45" i="56" s="1"/>
  <c r="E78" i="56" s="1"/>
  <c r="S78" i="56" s="1"/>
  <c r="E111" i="56" s="1"/>
  <c r="S111" i="56" s="1"/>
  <c r="E144" i="56" s="1"/>
  <c r="S144" i="56" s="1"/>
  <c r="Q21" i="56"/>
  <c r="C54" i="56" s="1"/>
  <c r="Q54" i="56" s="1"/>
  <c r="C87" i="56" s="1"/>
  <c r="Q87" i="56" s="1"/>
  <c r="C120" i="56" s="1"/>
  <c r="Q120" i="56" s="1"/>
  <c r="C153" i="56" s="1"/>
  <c r="Q153" i="56" s="1"/>
  <c r="C21" i="56"/>
  <c r="Q24" i="56"/>
  <c r="C57" i="56" s="1"/>
  <c r="Q57" i="56" s="1"/>
  <c r="C90" i="56" s="1"/>
  <c r="Q90" i="56" s="1"/>
  <c r="C24" i="56"/>
  <c r="Q15" i="56"/>
  <c r="C48" i="56" s="1"/>
  <c r="Q48" i="56" s="1"/>
  <c r="C81" i="56" s="1"/>
  <c r="Q81" i="56" s="1"/>
  <c r="C114" i="56" s="1"/>
  <c r="Q114" i="56" s="1"/>
  <c r="C147" i="56" s="1"/>
  <c r="Q147" i="56" s="1"/>
  <c r="C15" i="56"/>
  <c r="R21" i="56"/>
  <c r="D54" i="56" s="1"/>
  <c r="R54" i="56" s="1"/>
  <c r="D87" i="56" s="1"/>
  <c r="R87" i="56" s="1"/>
  <c r="D21" i="56"/>
  <c r="S23" i="56"/>
  <c r="E56" i="56" s="1"/>
  <c r="S56" i="56" s="1"/>
  <c r="E89" i="56" s="1"/>
  <c r="S89" i="56" s="1"/>
  <c r="E23" i="56"/>
  <c r="Q10" i="56"/>
  <c r="C43" i="56" s="1"/>
  <c r="Q43" i="56" s="1"/>
  <c r="C76" i="56" s="1"/>
  <c r="Q76" i="56" s="1"/>
  <c r="C109" i="56" s="1"/>
  <c r="Q109" i="56" s="1"/>
  <c r="C142" i="56" s="1"/>
  <c r="Q142" i="56" s="1"/>
  <c r="C10" i="56"/>
  <c r="R11" i="56"/>
  <c r="D44" i="56" s="1"/>
  <c r="R44" i="56" s="1"/>
  <c r="D77" i="56" s="1"/>
  <c r="R77" i="56" s="1"/>
  <c r="D11" i="56"/>
  <c r="Q23" i="56"/>
  <c r="C56" i="56" s="1"/>
  <c r="Q56" i="56" s="1"/>
  <c r="C89" i="56" s="1"/>
  <c r="Q89" i="56" s="1"/>
  <c r="C23" i="56"/>
  <c r="E16" i="56"/>
  <c r="S16" i="56"/>
  <c r="E49" i="56" s="1"/>
  <c r="S49" i="56" s="1"/>
  <c r="E82" i="56" s="1"/>
  <c r="S82" i="56" s="1"/>
  <c r="E115" i="56" s="1"/>
  <c r="S115" i="56" s="1"/>
  <c r="E148" i="56" s="1"/>
  <c r="S148" i="56" s="1"/>
  <c r="C9" i="56"/>
  <c r="Q9" i="56"/>
  <c r="C42" i="56" s="1"/>
  <c r="Q42" i="56" s="1"/>
  <c r="C75" i="56" s="1"/>
  <c r="Q75" i="56" s="1"/>
  <c r="C108" i="56" s="1"/>
  <c r="Q108" i="56" s="1"/>
  <c r="C141" i="56" s="1"/>
  <c r="Q141" i="56" s="1"/>
  <c r="S13" i="56"/>
  <c r="E46" i="56" s="1"/>
  <c r="S46" i="56" s="1"/>
  <c r="E79" i="56" s="1"/>
  <c r="S79" i="56" s="1"/>
  <c r="E112" i="56" s="1"/>
  <c r="S112" i="56" s="1"/>
  <c r="E145" i="56" s="1"/>
  <c r="S145" i="56" s="1"/>
  <c r="E13" i="56"/>
  <c r="Q11" i="56"/>
  <c r="C44" i="56" s="1"/>
  <c r="Q44" i="56" s="1"/>
  <c r="C77" i="56" s="1"/>
  <c r="Q77" i="56" s="1"/>
  <c r="C110" i="56" s="1"/>
  <c r="Q110" i="56" s="1"/>
  <c r="C143" i="56" s="1"/>
  <c r="Q143" i="56" s="1"/>
  <c r="C11" i="56"/>
  <c r="S91" i="30"/>
  <c r="P21" i="14"/>
  <c r="D77" i="14"/>
  <c r="N77" i="14" s="1"/>
  <c r="M80" i="14"/>
  <c r="P58" i="14"/>
  <c r="P80" i="14"/>
  <c r="F77" i="14"/>
  <c r="O77" i="14" s="1"/>
  <c r="S77" i="14"/>
  <c r="T82" i="14"/>
  <c r="S82" i="14"/>
  <c r="T86" i="14"/>
  <c r="C92" i="14"/>
  <c r="C91" i="14" s="1"/>
  <c r="C77" i="14"/>
  <c r="O21" i="14"/>
  <c r="T77" i="14"/>
  <c r="G86" i="14"/>
  <c r="Q86" i="14" s="1"/>
  <c r="M58" i="14"/>
  <c r="P88" i="14"/>
  <c r="W34" i="38"/>
  <c r="Q34" i="38"/>
  <c r="Q228" i="38"/>
  <c r="S201" i="38"/>
  <c r="V214" i="38"/>
  <c r="S214" i="38"/>
  <c r="U201" i="38"/>
  <c r="S228" i="38"/>
  <c r="U214" i="38"/>
  <c r="U228" i="38"/>
  <c r="W214" i="38"/>
  <c r="X228" i="38"/>
  <c r="R201" i="38"/>
  <c r="R228" i="38"/>
  <c r="T201" i="38"/>
  <c r="T228" i="38"/>
  <c r="Q201" i="38"/>
  <c r="Q214" i="38"/>
  <c r="X34" i="38"/>
  <c r="T34" i="38"/>
  <c r="T214" i="38"/>
  <c r="R214" i="38"/>
  <c r="Q82" i="14"/>
  <c r="R86" i="14"/>
  <c r="S86" i="14"/>
  <c r="R77" i="14"/>
  <c r="F86" i="14"/>
  <c r="D45" i="14"/>
  <c r="D36" i="14"/>
  <c r="M82" i="14"/>
  <c r="N82" i="14"/>
  <c r="D66" i="14"/>
  <c r="M48" i="14"/>
  <c r="O88" i="14"/>
  <c r="D65" i="14"/>
  <c r="M47" i="14"/>
  <c r="D38" i="14"/>
  <c r="D76" i="14"/>
  <c r="D46" i="14"/>
  <c r="D74" i="14" s="1"/>
  <c r="N58" i="14"/>
  <c r="O58" i="14"/>
  <c r="D37" i="14"/>
  <c r="D75" i="14"/>
  <c r="M75" i="14" s="1"/>
  <c r="D86" i="14"/>
  <c r="N86" i="14" s="1"/>
  <c r="N88" i="14"/>
  <c r="O82" i="14"/>
  <c r="P82" i="14"/>
  <c r="M88" i="14"/>
  <c r="E11" i="33"/>
  <c r="K11" i="33" s="1"/>
  <c r="K12" i="33"/>
  <c r="C11" i="33"/>
  <c r="I12" i="33"/>
  <c r="H12" i="33"/>
  <c r="D11" i="33"/>
  <c r="J12" i="33"/>
  <c r="Q77" i="14"/>
  <c r="D91" i="30"/>
  <c r="E122" i="56"/>
  <c r="S122" i="56" s="1"/>
  <c r="E155" i="56" s="1"/>
  <c r="S155" i="56" s="1"/>
  <c r="C123" i="56"/>
  <c r="Q123" i="56" s="1"/>
  <c r="C156" i="56" s="1"/>
  <c r="Q156" i="56" s="1"/>
  <c r="E123" i="56"/>
  <c r="S123" i="56" s="1"/>
  <c r="E156" i="56" s="1"/>
  <c r="S156" i="56" s="1"/>
  <c r="C122" i="56"/>
  <c r="Q122" i="56" s="1"/>
  <c r="C155" i="56" s="1"/>
  <c r="Q155" i="56" s="1"/>
  <c r="D120" i="56"/>
  <c r="R120" i="56" s="1"/>
  <c r="D153" i="56" s="1"/>
  <c r="R153" i="56" s="1"/>
  <c r="D119" i="56"/>
  <c r="R119" i="56" s="1"/>
  <c r="D152" i="56" s="1"/>
  <c r="R152" i="56" s="1"/>
  <c r="D110" i="56"/>
  <c r="R110" i="56" s="1"/>
  <c r="D143" i="56" s="1"/>
  <c r="R143" i="56" s="1"/>
  <c r="C119" i="56"/>
  <c r="Q119" i="56" s="1"/>
  <c r="C152" i="56" s="1"/>
  <c r="Q152" i="56" s="1"/>
  <c r="M30" i="14"/>
  <c r="S48" i="38"/>
  <c r="R48" i="38"/>
  <c r="S34" i="38"/>
  <c r="R34" i="38"/>
  <c r="C35" i="14"/>
  <c r="D17" i="14" s="1"/>
  <c r="M17" i="14" s="1"/>
  <c r="C74" i="30"/>
  <c r="Q74" i="30" s="1"/>
  <c r="Q58" i="30"/>
  <c r="R105" i="30"/>
  <c r="D126" i="30"/>
  <c r="R126" i="30" s="1"/>
  <c r="E138" i="30"/>
  <c r="D107" i="30"/>
  <c r="R107" i="30" s="1"/>
  <c r="R91" i="30"/>
  <c r="E124" i="30"/>
  <c r="C96" i="30"/>
  <c r="Q96" i="30" s="1"/>
  <c r="Q72" i="30"/>
  <c r="S170" i="30" l="1"/>
  <c r="S38" i="56" s="1"/>
  <c r="E71" i="56" s="1"/>
  <c r="S71" i="56" s="1"/>
  <c r="E104" i="56" s="1"/>
  <c r="S104" i="56" s="1"/>
  <c r="E137" i="56" s="1"/>
  <c r="S137" i="56" s="1"/>
  <c r="E170" i="56" s="1"/>
  <c r="S170" i="56" s="1"/>
  <c r="E38" i="56"/>
  <c r="Q161" i="30"/>
  <c r="Q29" i="56" s="1"/>
  <c r="C62" i="56" s="1"/>
  <c r="Q62" i="56" s="1"/>
  <c r="C95" i="56" s="1"/>
  <c r="Q95" i="56" s="1"/>
  <c r="C128" i="56" s="1"/>
  <c r="Q128" i="56" s="1"/>
  <c r="C161" i="56" s="1"/>
  <c r="Q161" i="56" s="1"/>
  <c r="C29" i="56"/>
  <c r="Q159" i="30"/>
  <c r="Q27" i="56" s="1"/>
  <c r="C60" i="56" s="1"/>
  <c r="Q60" i="56" s="1"/>
  <c r="C93" i="56" s="1"/>
  <c r="Q93" i="56" s="1"/>
  <c r="C126" i="56" s="1"/>
  <c r="Q126" i="56" s="1"/>
  <c r="C159" i="56" s="1"/>
  <c r="Q159" i="56" s="1"/>
  <c r="C27" i="56"/>
  <c r="S165" i="30"/>
  <c r="S33" i="56" s="1"/>
  <c r="E66" i="56" s="1"/>
  <c r="S66" i="56" s="1"/>
  <c r="E99" i="56" s="1"/>
  <c r="S99" i="56" s="1"/>
  <c r="E132" i="56" s="1"/>
  <c r="S132" i="56" s="1"/>
  <c r="E165" i="56" s="1"/>
  <c r="S165" i="56" s="1"/>
  <c r="E33" i="56"/>
  <c r="R162" i="30"/>
  <c r="R30" i="56" s="1"/>
  <c r="D63" i="56" s="1"/>
  <c r="R63" i="56" s="1"/>
  <c r="D96" i="56" s="1"/>
  <c r="R96" i="56" s="1"/>
  <c r="D129" i="56" s="1"/>
  <c r="R129" i="56" s="1"/>
  <c r="D162" i="56" s="1"/>
  <c r="R162" i="56" s="1"/>
  <c r="D30" i="56"/>
  <c r="S167" i="30"/>
  <c r="S35" i="56" s="1"/>
  <c r="E68" i="56" s="1"/>
  <c r="S68" i="56" s="1"/>
  <c r="E101" i="56" s="1"/>
  <c r="S101" i="56" s="1"/>
  <c r="E134" i="56" s="1"/>
  <c r="S134" i="56" s="1"/>
  <c r="E167" i="56" s="1"/>
  <c r="S167" i="56" s="1"/>
  <c r="E35" i="56"/>
  <c r="Q169" i="30"/>
  <c r="Q37" i="56" s="1"/>
  <c r="C70" i="56" s="1"/>
  <c r="Q70" i="56" s="1"/>
  <c r="C103" i="56" s="1"/>
  <c r="Q103" i="56" s="1"/>
  <c r="C136" i="56" s="1"/>
  <c r="Q136" i="56" s="1"/>
  <c r="C169" i="56" s="1"/>
  <c r="Q169" i="56" s="1"/>
  <c r="C37" i="56"/>
  <c r="R167" i="30"/>
  <c r="R35" i="56" s="1"/>
  <c r="D68" i="56" s="1"/>
  <c r="R68" i="56" s="1"/>
  <c r="D101" i="56" s="1"/>
  <c r="R101" i="56" s="1"/>
  <c r="D134" i="56" s="1"/>
  <c r="R134" i="56" s="1"/>
  <c r="D167" i="56" s="1"/>
  <c r="R167" i="56" s="1"/>
  <c r="D35" i="56"/>
  <c r="S166" i="30"/>
  <c r="S34" i="56" s="1"/>
  <c r="E67" i="56" s="1"/>
  <c r="S67" i="56" s="1"/>
  <c r="E100" i="56" s="1"/>
  <c r="S100" i="56" s="1"/>
  <c r="E133" i="56" s="1"/>
  <c r="S133" i="56" s="1"/>
  <c r="E166" i="56" s="1"/>
  <c r="S166" i="56" s="1"/>
  <c r="E34" i="56"/>
  <c r="S169" i="30"/>
  <c r="S37" i="56" s="1"/>
  <c r="E70" i="56" s="1"/>
  <c r="S70" i="56" s="1"/>
  <c r="E103" i="56" s="1"/>
  <c r="S103" i="56" s="1"/>
  <c r="E136" i="56" s="1"/>
  <c r="S136" i="56" s="1"/>
  <c r="E169" i="56" s="1"/>
  <c r="S169" i="56" s="1"/>
  <c r="E37" i="56"/>
  <c r="Q160" i="30"/>
  <c r="Q28" i="56" s="1"/>
  <c r="C61" i="56" s="1"/>
  <c r="Q61" i="56" s="1"/>
  <c r="C94" i="56" s="1"/>
  <c r="Q94" i="56" s="1"/>
  <c r="C127" i="56" s="1"/>
  <c r="Q127" i="56" s="1"/>
  <c r="C160" i="56" s="1"/>
  <c r="Q160" i="56" s="1"/>
  <c r="C28" i="56"/>
  <c r="R165" i="30"/>
  <c r="R33" i="56" s="1"/>
  <c r="D66" i="56" s="1"/>
  <c r="R66" i="56" s="1"/>
  <c r="D99" i="56" s="1"/>
  <c r="R99" i="56" s="1"/>
  <c r="D132" i="56" s="1"/>
  <c r="R132" i="56" s="1"/>
  <c r="D165" i="56" s="1"/>
  <c r="R165" i="56" s="1"/>
  <c r="D33" i="56"/>
  <c r="R161" i="30"/>
  <c r="R29" i="56" s="1"/>
  <c r="D62" i="56" s="1"/>
  <c r="R62" i="56" s="1"/>
  <c r="D95" i="56" s="1"/>
  <c r="R95" i="56" s="1"/>
  <c r="D128" i="56" s="1"/>
  <c r="R128" i="56" s="1"/>
  <c r="D161" i="56" s="1"/>
  <c r="R161" i="56" s="1"/>
  <c r="D29" i="56"/>
  <c r="R170" i="30"/>
  <c r="R38" i="56" s="1"/>
  <c r="D71" i="56" s="1"/>
  <c r="R71" i="56" s="1"/>
  <c r="D104" i="56" s="1"/>
  <c r="R104" i="56" s="1"/>
  <c r="D137" i="56" s="1"/>
  <c r="R137" i="56" s="1"/>
  <c r="D170" i="56" s="1"/>
  <c r="R170" i="56" s="1"/>
  <c r="D38" i="56"/>
  <c r="S160" i="30"/>
  <c r="S28" i="56" s="1"/>
  <c r="E61" i="56" s="1"/>
  <c r="S61" i="56" s="1"/>
  <c r="E94" i="56" s="1"/>
  <c r="S94" i="56" s="1"/>
  <c r="E127" i="56" s="1"/>
  <c r="S127" i="56" s="1"/>
  <c r="E160" i="56" s="1"/>
  <c r="S160" i="56" s="1"/>
  <c r="E28" i="56"/>
  <c r="Q167" i="30"/>
  <c r="Q35" i="56" s="1"/>
  <c r="C68" i="56" s="1"/>
  <c r="Q68" i="56" s="1"/>
  <c r="C101" i="56" s="1"/>
  <c r="Q101" i="56" s="1"/>
  <c r="C134" i="56" s="1"/>
  <c r="Q134" i="56" s="1"/>
  <c r="C167" i="56" s="1"/>
  <c r="Q167" i="56" s="1"/>
  <c r="C35" i="56"/>
  <c r="R169" i="30"/>
  <c r="R37" i="56" s="1"/>
  <c r="D70" i="56" s="1"/>
  <c r="R70" i="56" s="1"/>
  <c r="D103" i="56" s="1"/>
  <c r="R103" i="56" s="1"/>
  <c r="D136" i="56" s="1"/>
  <c r="R136" i="56" s="1"/>
  <c r="D169" i="56" s="1"/>
  <c r="R169" i="56" s="1"/>
  <c r="D37" i="56"/>
  <c r="R166" i="30"/>
  <c r="R34" i="56" s="1"/>
  <c r="D67" i="56" s="1"/>
  <c r="R67" i="56" s="1"/>
  <c r="D100" i="56" s="1"/>
  <c r="R100" i="56" s="1"/>
  <c r="D133" i="56" s="1"/>
  <c r="R133" i="56" s="1"/>
  <c r="D166" i="56" s="1"/>
  <c r="R166" i="56" s="1"/>
  <c r="D34" i="56"/>
  <c r="Q164" i="30"/>
  <c r="Q32" i="56" s="1"/>
  <c r="C65" i="56" s="1"/>
  <c r="C32" i="56"/>
  <c r="S168" i="30"/>
  <c r="S36" i="56" s="1"/>
  <c r="E69" i="56" s="1"/>
  <c r="S69" i="56" s="1"/>
  <c r="E102" i="56" s="1"/>
  <c r="S102" i="56" s="1"/>
  <c r="E135" i="56" s="1"/>
  <c r="S135" i="56" s="1"/>
  <c r="E168" i="56" s="1"/>
  <c r="S168" i="56" s="1"/>
  <c r="E36" i="56"/>
  <c r="R164" i="30"/>
  <c r="R32" i="56" s="1"/>
  <c r="D65" i="56" s="1"/>
  <c r="R65" i="56" s="1"/>
  <c r="D98" i="56" s="1"/>
  <c r="R98" i="56" s="1"/>
  <c r="D131" i="56" s="1"/>
  <c r="R131" i="56" s="1"/>
  <c r="D164" i="56" s="1"/>
  <c r="R164" i="56" s="1"/>
  <c r="D32" i="56"/>
  <c r="Q170" i="30"/>
  <c r="Q38" i="56" s="1"/>
  <c r="C71" i="56" s="1"/>
  <c r="Q71" i="56" s="1"/>
  <c r="C104" i="56" s="1"/>
  <c r="Q104" i="56" s="1"/>
  <c r="C137" i="56" s="1"/>
  <c r="Q137" i="56" s="1"/>
  <c r="C170" i="56" s="1"/>
  <c r="Q170" i="56" s="1"/>
  <c r="C38" i="56"/>
  <c r="S164" i="30"/>
  <c r="S32" i="56" s="1"/>
  <c r="E65" i="56" s="1"/>
  <c r="S65" i="56" s="1"/>
  <c r="E98" i="56" s="1"/>
  <c r="S98" i="56" s="1"/>
  <c r="E131" i="56" s="1"/>
  <c r="S131" i="56" s="1"/>
  <c r="E164" i="56" s="1"/>
  <c r="S164" i="56" s="1"/>
  <c r="E32" i="56"/>
  <c r="Q166" i="30"/>
  <c r="Q34" i="56" s="1"/>
  <c r="C67" i="56" s="1"/>
  <c r="Q67" i="56" s="1"/>
  <c r="C100" i="56" s="1"/>
  <c r="Q100" i="56" s="1"/>
  <c r="C133" i="56" s="1"/>
  <c r="Q133" i="56" s="1"/>
  <c r="C166" i="56" s="1"/>
  <c r="Q166" i="56" s="1"/>
  <c r="C34" i="56"/>
  <c r="R160" i="30"/>
  <c r="R28" i="56" s="1"/>
  <c r="D61" i="56" s="1"/>
  <c r="R61" i="56" s="1"/>
  <c r="D94" i="56" s="1"/>
  <c r="R94" i="56" s="1"/>
  <c r="D127" i="56" s="1"/>
  <c r="R127" i="56" s="1"/>
  <c r="D160" i="56" s="1"/>
  <c r="R160" i="56" s="1"/>
  <c r="D28" i="56"/>
  <c r="R163" i="30"/>
  <c r="R31" i="56" s="1"/>
  <c r="D64" i="56" s="1"/>
  <c r="R64" i="56" s="1"/>
  <c r="D97" i="56" s="1"/>
  <c r="R97" i="56" s="1"/>
  <c r="D130" i="56" s="1"/>
  <c r="R130" i="56" s="1"/>
  <c r="D163" i="56" s="1"/>
  <c r="R163" i="56" s="1"/>
  <c r="D31" i="56"/>
  <c r="S161" i="30"/>
  <c r="S29" i="56" s="1"/>
  <c r="E62" i="56" s="1"/>
  <c r="S62" i="56" s="1"/>
  <c r="E95" i="56" s="1"/>
  <c r="S95" i="56" s="1"/>
  <c r="E29" i="56"/>
  <c r="R168" i="30"/>
  <c r="R36" i="56" s="1"/>
  <c r="D69" i="56" s="1"/>
  <c r="R69" i="56" s="1"/>
  <c r="D102" i="56" s="1"/>
  <c r="R102" i="56" s="1"/>
  <c r="D135" i="56" s="1"/>
  <c r="R135" i="56" s="1"/>
  <c r="D168" i="56" s="1"/>
  <c r="R168" i="56" s="1"/>
  <c r="D36" i="56"/>
  <c r="Q168" i="30"/>
  <c r="Q36" i="56" s="1"/>
  <c r="C69" i="56" s="1"/>
  <c r="Q69" i="56" s="1"/>
  <c r="C102" i="56" s="1"/>
  <c r="Q102" i="56" s="1"/>
  <c r="C135" i="56" s="1"/>
  <c r="Q135" i="56" s="1"/>
  <c r="C168" i="56" s="1"/>
  <c r="Q168" i="56" s="1"/>
  <c r="C36" i="56"/>
  <c r="S162" i="30"/>
  <c r="S30" i="56" s="1"/>
  <c r="E63" i="56" s="1"/>
  <c r="S63" i="56" s="1"/>
  <c r="E96" i="56" s="1"/>
  <c r="S96" i="56" s="1"/>
  <c r="E129" i="56" s="1"/>
  <c r="S129" i="56" s="1"/>
  <c r="E162" i="56" s="1"/>
  <c r="S162" i="56" s="1"/>
  <c r="E30" i="56"/>
  <c r="S163" i="30"/>
  <c r="S31" i="56" s="1"/>
  <c r="E64" i="56" s="1"/>
  <c r="S64" i="56" s="1"/>
  <c r="E31" i="56"/>
  <c r="Q163" i="30"/>
  <c r="Q31" i="56" s="1"/>
  <c r="C64" i="56" s="1"/>
  <c r="Q64" i="56" s="1"/>
  <c r="C97" i="56" s="1"/>
  <c r="Q97" i="56" s="1"/>
  <c r="C130" i="56" s="1"/>
  <c r="Q130" i="56" s="1"/>
  <c r="C163" i="56" s="1"/>
  <c r="Q163" i="56" s="1"/>
  <c r="C31" i="56"/>
  <c r="Q165" i="30"/>
  <c r="Q33" i="56" s="1"/>
  <c r="C66" i="56" s="1"/>
  <c r="Q66" i="56" s="1"/>
  <c r="C99" i="56" s="1"/>
  <c r="Q99" i="56" s="1"/>
  <c r="C132" i="56" s="1"/>
  <c r="Q132" i="56" s="1"/>
  <c r="C165" i="56" s="1"/>
  <c r="Q165" i="56" s="1"/>
  <c r="C33" i="56"/>
  <c r="I27" i="33"/>
  <c r="S9" i="56"/>
  <c r="E42" i="56" s="1"/>
  <c r="S42" i="56" s="1"/>
  <c r="E75" i="56" s="1"/>
  <c r="S75" i="56" s="1"/>
  <c r="E108" i="56" s="1"/>
  <c r="S108" i="56" s="1"/>
  <c r="E141" i="56" s="1"/>
  <c r="S141" i="56" s="1"/>
  <c r="E9" i="56"/>
  <c r="S19" i="56"/>
  <c r="E52" i="56" s="1"/>
  <c r="S52" i="56" s="1"/>
  <c r="E85" i="56" s="1"/>
  <c r="S85" i="56" s="1"/>
  <c r="E19" i="56"/>
  <c r="P77" i="14"/>
  <c r="M77" i="14"/>
  <c r="P86" i="14"/>
  <c r="X214" i="38"/>
  <c r="K27" i="33"/>
  <c r="J27" i="33"/>
  <c r="O86" i="14"/>
  <c r="M74" i="14"/>
  <c r="E20" i="14"/>
  <c r="D94" i="14"/>
  <c r="E19" i="14"/>
  <c r="N19" i="14" s="1"/>
  <c r="D93" i="14"/>
  <c r="M93" i="14" s="1"/>
  <c r="E47" i="14"/>
  <c r="M65" i="14"/>
  <c r="E48" i="14"/>
  <c r="M66" i="14"/>
  <c r="D35" i="14"/>
  <c r="E18" i="14"/>
  <c r="D64" i="14"/>
  <c r="M46" i="14"/>
  <c r="D73" i="14"/>
  <c r="M76" i="14"/>
  <c r="M86" i="14"/>
  <c r="M45" i="14"/>
  <c r="J11" i="33"/>
  <c r="H11" i="33"/>
  <c r="I11" i="33"/>
  <c r="E97" i="56"/>
  <c r="S97" i="56" s="1"/>
  <c r="E118" i="56"/>
  <c r="S118" i="56" s="1"/>
  <c r="E151" i="56" s="1"/>
  <c r="S151" i="56" s="1"/>
  <c r="M37" i="14"/>
  <c r="M20" i="14"/>
  <c r="M18" i="14"/>
  <c r="C91" i="30"/>
  <c r="N34" i="14"/>
  <c r="D138" i="30"/>
  <c r="N33" i="14"/>
  <c r="D124" i="30"/>
  <c r="E140" i="30"/>
  <c r="S124" i="30"/>
  <c r="S138" i="30"/>
  <c r="E159" i="30"/>
  <c r="C105" i="30"/>
  <c r="H27" i="33" l="1"/>
  <c r="E8" i="56"/>
  <c r="E25" i="56" s="1"/>
  <c r="S140" i="30"/>
  <c r="E27" i="56"/>
  <c r="E39" i="56" s="1"/>
  <c r="S159" i="30"/>
  <c r="S27" i="56" s="1"/>
  <c r="E60" i="56" s="1"/>
  <c r="E46" i="14"/>
  <c r="E74" i="14" s="1"/>
  <c r="D63" i="14"/>
  <c r="M64" i="14"/>
  <c r="M94" i="14"/>
  <c r="M73" i="14"/>
  <c r="D92" i="14"/>
  <c r="E65" i="14"/>
  <c r="N47" i="14"/>
  <c r="E38" i="14"/>
  <c r="E76" i="14"/>
  <c r="E36" i="14"/>
  <c r="E66" i="14"/>
  <c r="N48" i="14"/>
  <c r="E37" i="14"/>
  <c r="N37" i="14" s="1"/>
  <c r="E75" i="14"/>
  <c r="N75" i="14" s="1"/>
  <c r="E130" i="56"/>
  <c r="S130" i="56" s="1"/>
  <c r="E163" i="56" s="1"/>
  <c r="S163" i="56" s="1"/>
  <c r="E128" i="56"/>
  <c r="S128" i="56" s="1"/>
  <c r="E161" i="56" s="1"/>
  <c r="S161" i="56" s="1"/>
  <c r="M38" i="14"/>
  <c r="C107" i="30"/>
  <c r="Q107" i="30" s="1"/>
  <c r="Q91" i="30"/>
  <c r="M36" i="14"/>
  <c r="D159" i="30"/>
  <c r="R138" i="30"/>
  <c r="R124" i="30"/>
  <c r="D140" i="30"/>
  <c r="E171" i="30"/>
  <c r="N30" i="14"/>
  <c r="E157" i="30"/>
  <c r="S8" i="56"/>
  <c r="C129" i="30"/>
  <c r="Q129" i="30" s="1"/>
  <c r="Q105" i="30"/>
  <c r="D8" i="56" l="1"/>
  <c r="D25" i="56" s="1"/>
  <c r="R140" i="30"/>
  <c r="R8" i="56" s="1"/>
  <c r="D27" i="56"/>
  <c r="D39" i="56" s="1"/>
  <c r="R159" i="30"/>
  <c r="R27" i="56" s="1"/>
  <c r="D60" i="56" s="1"/>
  <c r="F18" i="14"/>
  <c r="E35" i="14"/>
  <c r="F17" i="14" s="1"/>
  <c r="N76" i="14"/>
  <c r="F47" i="14"/>
  <c r="N65" i="14"/>
  <c r="E45" i="14"/>
  <c r="M63" i="14"/>
  <c r="N74" i="14"/>
  <c r="F19" i="14"/>
  <c r="O19" i="14" s="1"/>
  <c r="E93" i="14"/>
  <c r="N93" i="14" s="1"/>
  <c r="F48" i="14"/>
  <c r="N66" i="14"/>
  <c r="F20" i="14"/>
  <c r="E94" i="14"/>
  <c r="D91" i="14"/>
  <c r="E73" i="14" s="1"/>
  <c r="M92" i="14"/>
  <c r="E64" i="14"/>
  <c r="E63" i="14" s="1"/>
  <c r="N46" i="14"/>
  <c r="E41" i="56"/>
  <c r="S25" i="56"/>
  <c r="E17" i="14"/>
  <c r="N17" i="14" s="1"/>
  <c r="M35" i="14"/>
  <c r="C124" i="30"/>
  <c r="S33" i="14"/>
  <c r="N18" i="14"/>
  <c r="N20" i="14"/>
  <c r="R33" i="14"/>
  <c r="D157" i="30"/>
  <c r="O33" i="14"/>
  <c r="S171" i="30"/>
  <c r="P25" i="56"/>
  <c r="S157" i="30"/>
  <c r="O34" i="14"/>
  <c r="D171" i="30"/>
  <c r="C138" i="30"/>
  <c r="H9" i="33" l="1"/>
  <c r="M91" i="14"/>
  <c r="N45" i="14"/>
  <c r="F45" i="14"/>
  <c r="O45" i="14" s="1"/>
  <c r="F46" i="14"/>
  <c r="F74" i="14" s="1"/>
  <c r="O74" i="14" s="1"/>
  <c r="N64" i="14"/>
  <c r="N94" i="14"/>
  <c r="F66" i="14"/>
  <c r="O48" i="14"/>
  <c r="F36" i="14"/>
  <c r="F38" i="14"/>
  <c r="F76" i="14"/>
  <c r="F37" i="14"/>
  <c r="O37" i="14" s="1"/>
  <c r="F75" i="14"/>
  <c r="O75" i="14" s="1"/>
  <c r="N63" i="14"/>
  <c r="F65" i="14"/>
  <c r="O47" i="14"/>
  <c r="E92" i="14"/>
  <c r="D41" i="56"/>
  <c r="R25" i="56"/>
  <c r="S41" i="56"/>
  <c r="E58" i="56"/>
  <c r="Q124" i="30"/>
  <c r="C140" i="30"/>
  <c r="N38" i="14"/>
  <c r="N36" i="14"/>
  <c r="O30" i="14"/>
  <c r="R171" i="30"/>
  <c r="P39" i="56"/>
  <c r="R157" i="30"/>
  <c r="O25" i="56"/>
  <c r="C162" i="30"/>
  <c r="Q138" i="30"/>
  <c r="C30" i="56" l="1"/>
  <c r="C39" i="56" s="1"/>
  <c r="Q162" i="30"/>
  <c r="C8" i="56"/>
  <c r="C25" i="56" s="1"/>
  <c r="Q140" i="30"/>
  <c r="Q8" i="56" s="1"/>
  <c r="G48" i="14"/>
  <c r="O66" i="14"/>
  <c r="G19" i="14"/>
  <c r="P19" i="14" s="1"/>
  <c r="F93" i="14"/>
  <c r="O93" i="14" s="1"/>
  <c r="G18" i="14"/>
  <c r="F35" i="14"/>
  <c r="G17" i="14" s="1"/>
  <c r="F64" i="14"/>
  <c r="F92" i="14" s="1"/>
  <c r="O92" i="14" s="1"/>
  <c r="O46" i="14"/>
  <c r="G47" i="14"/>
  <c r="O65" i="14"/>
  <c r="O76" i="14"/>
  <c r="N73" i="14"/>
  <c r="E91" i="14"/>
  <c r="F73" i="14" s="1"/>
  <c r="N92" i="14"/>
  <c r="G20" i="14"/>
  <c r="F94" i="14"/>
  <c r="E74" i="56"/>
  <c r="S58" i="56"/>
  <c r="R41" i="56"/>
  <c r="D58" i="56"/>
  <c r="C157" i="30"/>
  <c r="O17" i="14"/>
  <c r="N35" i="14"/>
  <c r="O18" i="14"/>
  <c r="O20" i="14"/>
  <c r="Q34" i="14"/>
  <c r="P34" i="14"/>
  <c r="O39" i="56"/>
  <c r="S39" i="56"/>
  <c r="Q30" i="56"/>
  <c r="C63" i="56" s="1"/>
  <c r="Q63" i="56" s="1"/>
  <c r="C171" i="30"/>
  <c r="I9" i="33" l="1"/>
  <c r="G65" i="14"/>
  <c r="P47" i="14"/>
  <c r="F91" i="14"/>
  <c r="G37" i="14"/>
  <c r="G75" i="14"/>
  <c r="P75" i="14" s="1"/>
  <c r="O94" i="14"/>
  <c r="N91" i="14"/>
  <c r="G38" i="14"/>
  <c r="G76" i="14"/>
  <c r="P76" i="14" s="1"/>
  <c r="G36" i="14"/>
  <c r="G46" i="14"/>
  <c r="G74" i="14" s="1"/>
  <c r="F63" i="14"/>
  <c r="O64" i="14"/>
  <c r="G66" i="14"/>
  <c r="P48" i="14"/>
  <c r="C96" i="56"/>
  <c r="Q96" i="56" s="1"/>
  <c r="D74" i="56"/>
  <c r="R58" i="56"/>
  <c r="R30" i="14" s="1"/>
  <c r="C41" i="56"/>
  <c r="Q41" i="56" s="1"/>
  <c r="Q25" i="56"/>
  <c r="S74" i="56"/>
  <c r="E91" i="56"/>
  <c r="O38" i="14"/>
  <c r="O36" i="14"/>
  <c r="Q157" i="30"/>
  <c r="N25" i="56"/>
  <c r="T30" i="14"/>
  <c r="T34" i="14"/>
  <c r="S30" i="14"/>
  <c r="S60" i="56"/>
  <c r="E93" i="56" s="1"/>
  <c r="E72" i="56"/>
  <c r="R39" i="56"/>
  <c r="Q171" i="30"/>
  <c r="K9" i="33" l="1"/>
  <c r="J9" i="33"/>
  <c r="O91" i="14"/>
  <c r="G73" i="14"/>
  <c r="P73" i="14" s="1"/>
  <c r="P74" i="14"/>
  <c r="H48" i="14"/>
  <c r="P66" i="14"/>
  <c r="H20" i="14"/>
  <c r="G94" i="14"/>
  <c r="H18" i="14"/>
  <c r="G35" i="14"/>
  <c r="O73" i="14"/>
  <c r="H19" i="14"/>
  <c r="G93" i="14"/>
  <c r="P93" i="14" s="1"/>
  <c r="G64" i="14"/>
  <c r="P46" i="14"/>
  <c r="G45" i="14"/>
  <c r="O63" i="14"/>
  <c r="H47" i="14"/>
  <c r="P65" i="14"/>
  <c r="C129" i="56"/>
  <c r="Q129" i="56" s="1"/>
  <c r="C162" i="56" s="1"/>
  <c r="Q162" i="56" s="1"/>
  <c r="C58" i="56"/>
  <c r="E107" i="56"/>
  <c r="S91" i="56"/>
  <c r="R74" i="56"/>
  <c r="D91" i="56"/>
  <c r="Q33" i="14"/>
  <c r="P33" i="14"/>
  <c r="O35" i="14"/>
  <c r="P18" i="14"/>
  <c r="P20" i="14"/>
  <c r="S72" i="56"/>
  <c r="R60" i="56"/>
  <c r="D93" i="56" s="1"/>
  <c r="D72" i="56"/>
  <c r="N39" i="56"/>
  <c r="H17" i="14" l="1"/>
  <c r="P45" i="14"/>
  <c r="G63" i="14"/>
  <c r="H46" i="14"/>
  <c r="P64" i="14"/>
  <c r="P94" i="14"/>
  <c r="H66" i="14"/>
  <c r="Q48" i="14"/>
  <c r="H65" i="14"/>
  <c r="Q47" i="14"/>
  <c r="H38" i="14"/>
  <c r="H76" i="14"/>
  <c r="H37" i="14"/>
  <c r="H75" i="14"/>
  <c r="Q75" i="14" s="1"/>
  <c r="G92" i="14"/>
  <c r="H36" i="14"/>
  <c r="S107" i="56"/>
  <c r="E124" i="56"/>
  <c r="D107" i="56"/>
  <c r="R91" i="56"/>
  <c r="R34" i="14" s="1"/>
  <c r="C74" i="56"/>
  <c r="Q58" i="56"/>
  <c r="P17" i="14"/>
  <c r="P37" i="14"/>
  <c r="P38" i="14"/>
  <c r="P36" i="14"/>
  <c r="Q30" i="14"/>
  <c r="P30" i="14"/>
  <c r="R72" i="56"/>
  <c r="S93" i="56"/>
  <c r="E126" i="56" s="1"/>
  <c r="E105" i="56"/>
  <c r="Q39" i="56"/>
  <c r="C8" i="14" l="1"/>
  <c r="C11" i="14" s="1"/>
  <c r="I18" i="14"/>
  <c r="H35" i="14"/>
  <c r="I17" i="14" s="1"/>
  <c r="H64" i="14"/>
  <c r="Q46" i="14"/>
  <c r="G91" i="14"/>
  <c r="H73" i="14" s="1"/>
  <c r="P92" i="14"/>
  <c r="I20" i="14"/>
  <c r="H94" i="14"/>
  <c r="H45" i="14"/>
  <c r="P63" i="14"/>
  <c r="Q76" i="14"/>
  <c r="I47" i="14"/>
  <c r="Q65" i="14"/>
  <c r="H74" i="14"/>
  <c r="Q74" i="14" s="1"/>
  <c r="I19" i="14"/>
  <c r="H93" i="14"/>
  <c r="Q93" i="14" s="1"/>
  <c r="I48" i="14"/>
  <c r="Q66" i="14"/>
  <c r="R107" i="56"/>
  <c r="D124" i="56"/>
  <c r="C91" i="56"/>
  <c r="Q74" i="56"/>
  <c r="E140" i="56"/>
  <c r="S124" i="56"/>
  <c r="Q19" i="14"/>
  <c r="Q17" i="14"/>
  <c r="P35" i="14"/>
  <c r="Q20" i="14"/>
  <c r="Q18" i="14"/>
  <c r="S105" i="56"/>
  <c r="R93" i="56"/>
  <c r="D126" i="56" s="1"/>
  <c r="D105" i="56"/>
  <c r="Q65" i="56"/>
  <c r="C98" i="56" s="1"/>
  <c r="C72" i="56"/>
  <c r="I38" i="14" l="1"/>
  <c r="I76" i="14"/>
  <c r="R76" i="14" s="1"/>
  <c r="I37" i="14"/>
  <c r="I75" i="14"/>
  <c r="R75" i="14" s="1"/>
  <c r="I65" i="14"/>
  <c r="R47" i="14"/>
  <c r="I36" i="14"/>
  <c r="Q45" i="14"/>
  <c r="H63" i="14"/>
  <c r="I46" i="14"/>
  <c r="I74" i="14" s="1"/>
  <c r="R74" i="14" s="1"/>
  <c r="Q64" i="14"/>
  <c r="I66" i="14"/>
  <c r="R48" i="14"/>
  <c r="Q94" i="14"/>
  <c r="P91" i="14"/>
  <c r="Q73" i="14" s="1"/>
  <c r="H92" i="14"/>
  <c r="C107" i="56"/>
  <c r="Q91" i="56"/>
  <c r="S140" i="56"/>
  <c r="S157" i="56" s="1"/>
  <c r="E157" i="56"/>
  <c r="D140" i="56"/>
  <c r="R124" i="56"/>
  <c r="S34" i="14" s="1"/>
  <c r="Q36" i="14"/>
  <c r="Q37" i="14"/>
  <c r="Q38" i="14"/>
  <c r="E138" i="56"/>
  <c r="S126" i="56"/>
  <c r="E159" i="56" s="1"/>
  <c r="R105" i="56"/>
  <c r="Q72" i="56"/>
  <c r="J48" i="14" l="1"/>
  <c r="R66" i="14"/>
  <c r="I45" i="14"/>
  <c r="R45" i="14" s="1"/>
  <c r="Q63" i="14"/>
  <c r="H91" i="14"/>
  <c r="I73" i="14" s="1"/>
  <c r="Q92" i="14"/>
  <c r="J19" i="14"/>
  <c r="I93" i="14"/>
  <c r="R93" i="14" s="1"/>
  <c r="I64" i="14"/>
  <c r="R46" i="14"/>
  <c r="J18" i="14"/>
  <c r="I35" i="14"/>
  <c r="J17" i="14" s="1"/>
  <c r="J47" i="14"/>
  <c r="R65" i="14"/>
  <c r="J20" i="14"/>
  <c r="I94" i="14"/>
  <c r="R140" i="56"/>
  <c r="R157" i="56" s="1"/>
  <c r="D157" i="56"/>
  <c r="C124" i="56"/>
  <c r="Q107" i="56"/>
  <c r="R19" i="14"/>
  <c r="R18" i="14"/>
  <c r="R20" i="14"/>
  <c r="R17" i="14"/>
  <c r="Q35" i="14"/>
  <c r="R126" i="56"/>
  <c r="D159" i="56" s="1"/>
  <c r="D138" i="56"/>
  <c r="S138" i="56"/>
  <c r="C105" i="56"/>
  <c r="Q98" i="56"/>
  <c r="C131" i="56" s="1"/>
  <c r="J36" i="14" l="1"/>
  <c r="Q91" i="14"/>
  <c r="R73" i="14" s="1"/>
  <c r="R94" i="14"/>
  <c r="J65" i="14"/>
  <c r="S47" i="14"/>
  <c r="J37" i="14"/>
  <c r="J75" i="14"/>
  <c r="S75" i="14" s="1"/>
  <c r="J46" i="14"/>
  <c r="J74" i="14" s="1"/>
  <c r="S74" i="14" s="1"/>
  <c r="I63" i="14"/>
  <c r="E8" i="14" s="1"/>
  <c r="E11" i="14" s="1"/>
  <c r="R64" i="14"/>
  <c r="J38" i="14"/>
  <c r="J76" i="14"/>
  <c r="S76" i="14" s="1"/>
  <c r="I92" i="14"/>
  <c r="J66" i="14"/>
  <c r="S48" i="14"/>
  <c r="C140" i="56"/>
  <c r="Q124" i="56"/>
  <c r="R36" i="14"/>
  <c r="R38" i="14"/>
  <c r="R37" i="14"/>
  <c r="S159" i="56"/>
  <c r="S171" i="56" s="1"/>
  <c r="E171" i="56"/>
  <c r="R138" i="56"/>
  <c r="Q105" i="56"/>
  <c r="K47" i="14" l="1"/>
  <c r="S65" i="14"/>
  <c r="I91" i="14"/>
  <c r="R92" i="14"/>
  <c r="K19" i="14"/>
  <c r="J93" i="14"/>
  <c r="S93" i="14" s="1"/>
  <c r="J35" i="14"/>
  <c r="K17" i="14" s="1"/>
  <c r="K18" i="14"/>
  <c r="J45" i="14"/>
  <c r="S45" i="14" s="1"/>
  <c r="R63" i="14"/>
  <c r="K48" i="14"/>
  <c r="S66" i="14"/>
  <c r="K20" i="14"/>
  <c r="J94" i="14"/>
  <c r="S94" i="14" s="1"/>
  <c r="J64" i="14"/>
  <c r="S46" i="14"/>
  <c r="C157" i="56"/>
  <c r="Q140" i="56"/>
  <c r="Q157" i="56" s="1"/>
  <c r="T33" i="14" s="1"/>
  <c r="S20" i="14"/>
  <c r="S19" i="14"/>
  <c r="S18" i="14"/>
  <c r="S17" i="14"/>
  <c r="R35" i="14"/>
  <c r="R159" i="56"/>
  <c r="R171" i="56" s="1"/>
  <c r="D171" i="56"/>
  <c r="Q131" i="56"/>
  <c r="C164" i="56" s="1"/>
  <c r="C138" i="56"/>
  <c r="D8" i="14"/>
  <c r="N8" i="14" l="1"/>
  <c r="D11" i="14"/>
  <c r="R91" i="14"/>
  <c r="J73" i="14"/>
  <c r="K46" i="14"/>
  <c r="K74" i="14" s="1"/>
  <c r="T74" i="14" s="1"/>
  <c r="J63" i="14"/>
  <c r="S64" i="14"/>
  <c r="K66" i="14"/>
  <c r="T66" i="14" s="1"/>
  <c r="T48" i="14"/>
  <c r="K36" i="14"/>
  <c r="K37" i="14"/>
  <c r="K75" i="14"/>
  <c r="T75" i="14" s="1"/>
  <c r="K38" i="14"/>
  <c r="K76" i="14"/>
  <c r="T76" i="14" s="1"/>
  <c r="J92" i="14"/>
  <c r="K65" i="14"/>
  <c r="T65" i="14" s="1"/>
  <c r="T47" i="14"/>
  <c r="S37" i="14"/>
  <c r="S36" i="14"/>
  <c r="S38" i="14"/>
  <c r="M8" i="14"/>
  <c r="Q138" i="56"/>
  <c r="M11" i="14" l="1"/>
  <c r="S73" i="14"/>
  <c r="K93" i="14"/>
  <c r="T93" i="14" s="1"/>
  <c r="K94" i="14"/>
  <c r="T94" i="14" s="1"/>
  <c r="K35" i="14"/>
  <c r="K45" i="14"/>
  <c r="T45" i="14" s="1"/>
  <c r="S63" i="14"/>
  <c r="J91" i="14"/>
  <c r="S92" i="14"/>
  <c r="K64" i="14"/>
  <c r="T46" i="14"/>
  <c r="T18" i="14"/>
  <c r="T37" i="14"/>
  <c r="T19" i="14"/>
  <c r="T38" i="14"/>
  <c r="T20" i="14"/>
  <c r="T17" i="14"/>
  <c r="S35" i="14"/>
  <c r="Q164" i="56"/>
  <c r="Q171" i="56" s="1"/>
  <c r="C171" i="56"/>
  <c r="N11" i="14" l="1"/>
  <c r="S91" i="14"/>
  <c r="K73" i="14"/>
  <c r="K63" i="14"/>
  <c r="T63" i="14" s="1"/>
  <c r="T64" i="14"/>
  <c r="K92" i="14"/>
  <c r="T36" i="14"/>
  <c r="T35" i="14"/>
  <c r="T73" i="14" l="1"/>
  <c r="K91" i="14"/>
  <c r="T91" i="14" s="1"/>
  <c r="T92" i="14"/>
  <c r="F8" i="14"/>
  <c r="F11" i="14" s="1"/>
  <c r="O8" i="14" l="1"/>
  <c r="G8" i="14"/>
  <c r="P8" i="14" l="1"/>
  <c r="G11" i="14"/>
  <c r="O11" i="14"/>
  <c r="P11" i="14" l="1"/>
  <c r="A20" i="33" l="1"/>
  <c r="C12" i="78" l="1"/>
  <c r="C8" i="78"/>
  <c r="C10" i="78" s="1"/>
  <c r="C14" i="78" s="1"/>
  <c r="C19" i="78" s="1"/>
  <c r="C23" i="78" s="1"/>
  <c r="C44" i="78" l="1"/>
  <c r="C45" i="78" s="1"/>
  <c r="B10" i="33" s="1"/>
  <c r="C31" i="78"/>
  <c r="B8" i="33" l="1"/>
  <c r="C33" i="78"/>
  <c r="D44" i="78"/>
  <c r="D45" i="78" s="1"/>
  <c r="C10" i="33" s="1"/>
  <c r="H10" i="33" s="1"/>
  <c r="C35" i="78" l="1"/>
  <c r="E44" i="78"/>
  <c r="E45" i="78" s="1"/>
  <c r="D10" i="33" s="1"/>
  <c r="I10" i="33" s="1"/>
  <c r="C8" i="33"/>
  <c r="H8" i="33" s="1"/>
  <c r="B29" i="33"/>
  <c r="C29" i="33" l="1"/>
  <c r="H29" i="33" s="1"/>
  <c r="F44" i="78"/>
  <c r="F45" i="78" s="1"/>
  <c r="E10" i="33" s="1"/>
  <c r="J10" i="33" s="1"/>
  <c r="C37" i="78"/>
  <c r="G44" i="78" s="1"/>
  <c r="G45" i="78" s="1"/>
  <c r="F10" i="33" s="1"/>
  <c r="F8" i="33" s="1"/>
  <c r="F29" i="33" s="1"/>
  <c r="D8" i="33"/>
  <c r="I8" i="33" s="1"/>
  <c r="K10" i="33" l="1"/>
  <c r="E8" i="33"/>
  <c r="J8" i="33" s="1"/>
  <c r="D29" i="33"/>
  <c r="I29" i="33" s="1"/>
  <c r="E29" i="33" l="1"/>
  <c r="K29" i="33" s="1"/>
  <c r="K8" i="33"/>
  <c r="J29" i="33" l="1"/>
</calcChain>
</file>

<file path=xl/sharedStrings.xml><?xml version="1.0" encoding="utf-8"?>
<sst xmlns="http://schemas.openxmlformats.org/spreadsheetml/2006/main" count="1994" uniqueCount="602">
  <si>
    <t>Table des matières</t>
  </si>
  <si>
    <t>Légende des cellules</t>
  </si>
  <si>
    <t>Intitulé</t>
  </si>
  <si>
    <t>Intitulé 2</t>
  </si>
  <si>
    <t>Intitulé 3</t>
  </si>
  <si>
    <t>Intitulé 4</t>
  </si>
  <si>
    <t>Intitulé 5</t>
  </si>
  <si>
    <t>Intitulé 6</t>
  </si>
  <si>
    <t>Intitulé 7</t>
  </si>
  <si>
    <t>Intitulé 8</t>
  </si>
  <si>
    <t>Intitulé 9</t>
  </si>
  <si>
    <t>Intitulé 10</t>
  </si>
  <si>
    <t>TOTAL</t>
  </si>
  <si>
    <t>Compteurs à budget</t>
  </si>
  <si>
    <t>Marge équitable</t>
  </si>
  <si>
    <t>Réseau</t>
  </si>
  <si>
    <t>Approvisionnements et marchandises</t>
  </si>
  <si>
    <t>Rémunérations, charges sociales et pensions</t>
  </si>
  <si>
    <t>Services et biens divers</t>
  </si>
  <si>
    <t>Intitulé libre 1</t>
  </si>
  <si>
    <t>Intitulé libre 2</t>
  </si>
  <si>
    <t>Intitulé libre 3</t>
  </si>
  <si>
    <t>Intitulé libre 4</t>
  </si>
  <si>
    <t>Intitulé libre 5</t>
  </si>
  <si>
    <t>Autres charges d'exploitation</t>
  </si>
  <si>
    <t>Evolution (%)</t>
  </si>
  <si>
    <t>Paramètres fixés</t>
  </si>
  <si>
    <t>Dénomination du GRD</t>
  </si>
  <si>
    <t>Numéro d'entreprise</t>
  </si>
  <si>
    <t>Coordonnées de la personne de contact à laquelle la CWaPE peut s'adresser pour poser toutes les questions relatives à la proposition tarifaire :</t>
  </si>
  <si>
    <t>NOM:</t>
  </si>
  <si>
    <t>PRENOM:</t>
  </si>
  <si>
    <t>FONCTION:</t>
  </si>
  <si>
    <t>ADRESSE:</t>
  </si>
  <si>
    <t>E-mail:</t>
  </si>
  <si>
    <t>Tel:</t>
  </si>
  <si>
    <t>Mobile:</t>
  </si>
  <si>
    <t>Coordonnées du GRD</t>
  </si>
  <si>
    <t>Cellules à remplir par le GRD</t>
  </si>
  <si>
    <t>TOTAL hors OSP</t>
  </si>
  <si>
    <t>Investissements de remplacement
(signe positif)</t>
  </si>
  <si>
    <t>Investissements d'extension
(signe positif)</t>
  </si>
  <si>
    <t>Interventions d'utilisateurs du réseau (signe négatif)</t>
  </si>
  <si>
    <t>Subsides 
(signe négatif)</t>
  </si>
  <si>
    <t>Matériel roulant</t>
  </si>
  <si>
    <t>Logiciels</t>
  </si>
  <si>
    <t>TOTAL INVESTISSEMENTS RESEAU</t>
  </si>
  <si>
    <t>Batiments administratifs</t>
  </si>
  <si>
    <t>Mobilier</t>
  </si>
  <si>
    <t>Réseau fibre-optique</t>
  </si>
  <si>
    <t>Outillage et machines</t>
  </si>
  <si>
    <t>TOTAL INVESTISSEMENTS HORS RESEAU</t>
  </si>
  <si>
    <t>Investissements</t>
  </si>
  <si>
    <t>Plus-value indexation historique</t>
  </si>
  <si>
    <t>Subsides (prise en résultat)</t>
  </si>
  <si>
    <t>Solde régulatoire</t>
  </si>
  <si>
    <t>Hors OSP</t>
  </si>
  <si>
    <t>OSP</t>
  </si>
  <si>
    <t>Retour page de garde</t>
  </si>
  <si>
    <t>Tendance</t>
  </si>
  <si>
    <t>ACTIF</t>
  </si>
  <si>
    <t>IMMOBILISATIONS</t>
  </si>
  <si>
    <t>20/28</t>
  </si>
  <si>
    <t>I. Frais d'établissement</t>
  </si>
  <si>
    <t>II. Immobilisations incorporelles</t>
  </si>
  <si>
    <t>III. Immobilisations corporelles</t>
  </si>
  <si>
    <t>22/27</t>
  </si>
  <si>
    <t>IV. Immobilisations financières</t>
  </si>
  <si>
    <t>ACTIFS CIRCULANTS</t>
  </si>
  <si>
    <t>29/58</t>
  </si>
  <si>
    <t>V. Créances à plus d'un an</t>
  </si>
  <si>
    <t>VI. Stocks et commandes en cours d'exécution</t>
  </si>
  <si>
    <t>VII. Créances à un an au plus</t>
  </si>
  <si>
    <t>40/41</t>
  </si>
  <si>
    <t>50/53</t>
  </si>
  <si>
    <t>IX. Valeurs disponibles</t>
  </si>
  <si>
    <t>54/58</t>
  </si>
  <si>
    <t>X. Comptes de régularisation</t>
  </si>
  <si>
    <t>490/1</t>
  </si>
  <si>
    <t>TOTAL DE L'ACTIF</t>
  </si>
  <si>
    <t>20/58</t>
  </si>
  <si>
    <t>PASSIF</t>
  </si>
  <si>
    <t>Code</t>
  </si>
  <si>
    <t>CAPITAUX PROPRES</t>
  </si>
  <si>
    <t xml:space="preserve"> 10/15</t>
  </si>
  <si>
    <t>I. Capital</t>
  </si>
  <si>
    <t>II. Primes d'émission</t>
  </si>
  <si>
    <t>III. Plus-values de réévaluation</t>
  </si>
  <si>
    <t>IV. Réserves</t>
  </si>
  <si>
    <t xml:space="preserve">V. Bénéfice reporté </t>
  </si>
  <si>
    <t>VI. Subsides en capital</t>
  </si>
  <si>
    <t>PROVISIONS ET IMPOTS DIFFERES</t>
  </si>
  <si>
    <t>VII. Provisions et impôts différés</t>
  </si>
  <si>
    <t>DETTES</t>
  </si>
  <si>
    <t>17/49</t>
  </si>
  <si>
    <t>A. Dettes financières</t>
  </si>
  <si>
    <t>170/4</t>
  </si>
  <si>
    <t>Etablissements de crédit</t>
  </si>
  <si>
    <t>Autres emprunts</t>
  </si>
  <si>
    <t>D. Autres dettes</t>
  </si>
  <si>
    <t>178/9</t>
  </si>
  <si>
    <t>IX. Dettes à un an au plus</t>
  </si>
  <si>
    <t>42/48</t>
  </si>
  <si>
    <t>A. Dettes &gt; 1 an échéant dans l'année</t>
  </si>
  <si>
    <t>B. Dettes financières</t>
  </si>
  <si>
    <t>C. Dettes commerciales</t>
  </si>
  <si>
    <t>D. Acomptes reçus sur commandes</t>
  </si>
  <si>
    <t>E. Dettes fiscales, salariales et sociales</t>
  </si>
  <si>
    <t>F. Autres dettes</t>
  </si>
  <si>
    <t>47/48</t>
  </si>
  <si>
    <t>492/3</t>
  </si>
  <si>
    <t>TOTAL DU PASSIF</t>
  </si>
  <si>
    <t>10/49</t>
  </si>
  <si>
    <t>Contrôle de concordance</t>
  </si>
  <si>
    <t>Détail des créances à un an au plus</t>
  </si>
  <si>
    <t>TOTAL des créances à un an au plus</t>
  </si>
  <si>
    <t>Créances commerciales</t>
  </si>
  <si>
    <t>Créances sur les fournisseurs d'électricité - Brut</t>
  </si>
  <si>
    <t>Créances sur les fournisseurs industriels du GRD - Brut</t>
  </si>
  <si>
    <t>Créances sur les clients GRD fournisseurs X - Brut</t>
  </si>
  <si>
    <t>Créances sur les fournisseurs d'électricité - Réduction de valeur (signe négatif)</t>
  </si>
  <si>
    <t>Créances sur les fournisseurs industriels du GRD - Réduction de valeur (signe négatif)</t>
  </si>
  <si>
    <t>Créances sur les clients GRD fournisseurs X - Réduction de valeur (signe négatif)</t>
  </si>
  <si>
    <t>Autres créances commerciales</t>
  </si>
  <si>
    <t>Autres créances à un an au plus</t>
  </si>
  <si>
    <t>Créances sur autres GRD - Brut</t>
  </si>
  <si>
    <t>Créances sur autres GRD - Réduction de valeur (signe négatif)</t>
  </si>
  <si>
    <t>Créances sur l'administration fiscale</t>
  </si>
  <si>
    <t>Autres créances à un au plus</t>
  </si>
  <si>
    <t>Créances à l'égard d'une société liée</t>
  </si>
  <si>
    <t>Comptes de régulatisation nets</t>
  </si>
  <si>
    <t>TOTAL des comptes de régulatisation - Actif</t>
  </si>
  <si>
    <t>(A)</t>
  </si>
  <si>
    <t>Taux d'imposition</t>
  </si>
  <si>
    <t>[I]</t>
  </si>
  <si>
    <t>Charges fiscales de base</t>
  </si>
  <si>
    <t>Dépenses non admises et non déductibles</t>
  </si>
  <si>
    <t>Amortissement de la Plus-value de réévaluation</t>
  </si>
  <si>
    <t>(1)</t>
  </si>
  <si>
    <t>Frais de restaurant</t>
  </si>
  <si>
    <t>(2)</t>
  </si>
  <si>
    <t>Tickets repas</t>
  </si>
  <si>
    <t>(3)</t>
  </si>
  <si>
    <t>Frais de voiture (Carburant)</t>
  </si>
  <si>
    <t>(4)</t>
  </si>
  <si>
    <t>Frais de déplacement</t>
  </si>
  <si>
    <t>(5)</t>
  </si>
  <si>
    <t>Frais de réception et de représentation</t>
  </si>
  <si>
    <t>(6)</t>
  </si>
  <si>
    <t>Frais d'assurance hospitalisation</t>
  </si>
  <si>
    <t>(7)</t>
  </si>
  <si>
    <t>Autres dépenses non admises (à spécifier)</t>
  </si>
  <si>
    <t>(8)</t>
  </si>
  <si>
    <t>Charges fiscales complémentaires sur DNA</t>
  </si>
  <si>
    <t>Brutage ISOC sur dépenses non admises = Charges fiscales complémentaires sur DNA / (1-taux impôt)</t>
  </si>
  <si>
    <t>[II]</t>
  </si>
  <si>
    <t>Intérêts notionnels déductibles</t>
  </si>
  <si>
    <t>Fonds propres au 31.12.N-1</t>
  </si>
  <si>
    <t>(10)</t>
  </si>
  <si>
    <t>Plus-value de réévaluation</t>
  </si>
  <si>
    <t>(11)</t>
  </si>
  <si>
    <t>Autres déductions</t>
  </si>
  <si>
    <t>(12)</t>
  </si>
  <si>
    <t>Fonds propres pour calcul des intérêts notionnels</t>
  </si>
  <si>
    <t>(13) = (10)-(11)-(12)</t>
  </si>
  <si>
    <t>Taux de base des Grandes Entreprises</t>
  </si>
  <si>
    <t>(14)</t>
  </si>
  <si>
    <t>Charges fiscales déductibles sur intérêts notionnels</t>
  </si>
  <si>
    <t>Brutage ISOC sur intérêts notionnels = Charges fiscales déductibles sur intérêts notionnels / (1-taux impôt)</t>
  </si>
  <si>
    <t>[III]</t>
  </si>
  <si>
    <t>Bénéfice à déclarer par le GRD</t>
  </si>
  <si>
    <t>Base imposable</t>
  </si>
  <si>
    <t>Charges fiscales dues sur base imposable</t>
  </si>
  <si>
    <t>CF= [V] x Taux impôt</t>
  </si>
  <si>
    <t>Taux d'imposition effectif</t>
  </si>
  <si>
    <t>CF/Bénéfice à déclarer</t>
  </si>
  <si>
    <t>Majoration de la marge bénéficiaire équitable nette</t>
  </si>
  <si>
    <t>CF/(A)</t>
  </si>
  <si>
    <t>Charges d'intérêts sur emprunt</t>
  </si>
  <si>
    <t>(B)</t>
  </si>
  <si>
    <t>Mbe brute = (Mbe nette + charges d'intérêts sur emprunt) / (1-taux impôt)</t>
  </si>
  <si>
    <t>[I]-(A)-(B)</t>
  </si>
  <si>
    <t>(9) = (C) x Taux impôt</t>
  </si>
  <si>
    <t>(D) = (13) x (14)</t>
  </si>
  <si>
    <t>(15) = (D) x Taux impôt</t>
  </si>
  <si>
    <t>(C) = ∑ (1) à (8)</t>
  </si>
  <si>
    <t>V = [IV+(C)+(D)]</t>
  </si>
  <si>
    <t>Budget 2022</t>
  </si>
  <si>
    <t>Budget 2023</t>
  </si>
  <si>
    <t>TAB4.1</t>
  </si>
  <si>
    <t>TAB4.2</t>
  </si>
  <si>
    <t>TAB4.3</t>
  </si>
  <si>
    <t>TAB4.4</t>
  </si>
  <si>
    <t>TAB4.5</t>
  </si>
  <si>
    <t>TAB4.6</t>
  </si>
  <si>
    <t>TAB4.7</t>
  </si>
  <si>
    <t>Total</t>
  </si>
  <si>
    <t>DETTES / CREANCES TARIFAIRES GLOBALES</t>
  </si>
  <si>
    <t>Investissements d'extension (signe positif)</t>
  </si>
  <si>
    <t>Investissements de remplacement (signe positif)</t>
  </si>
  <si>
    <t>Subsides (prise en résultat) (signe positif)</t>
  </si>
  <si>
    <t>Amortissements et réductions de valeur</t>
  </si>
  <si>
    <t>Plus-value indexation historique (signe négatif)</t>
  </si>
  <si>
    <t>Amort. Et RDV sur investissements (signe négatif)</t>
  </si>
  <si>
    <t>Hors-Réseau</t>
  </si>
  <si>
    <t>Dotations et reprises de réduction de valeurs sur les actifs régulés</t>
  </si>
  <si>
    <t>Moins-values sur la réalisation des actifs régulés</t>
  </si>
  <si>
    <t>TOTAL OSP</t>
  </si>
  <si>
    <t xml:space="preserve">Intitulé 1 </t>
  </si>
  <si>
    <t>Solde de distribution</t>
  </si>
  <si>
    <t>TAB1</t>
  </si>
  <si>
    <t>TAB2</t>
  </si>
  <si>
    <t>TAB3</t>
  </si>
  <si>
    <t>TAB5.1</t>
  </si>
  <si>
    <t>TAB5.2</t>
  </si>
  <si>
    <t>Retour TAB5</t>
  </si>
  <si>
    <t>Secteur</t>
  </si>
  <si>
    <t>TAB8</t>
  </si>
  <si>
    <t>TAB7</t>
  </si>
  <si>
    <t>TAB6</t>
  </si>
  <si>
    <t>TAB5</t>
  </si>
  <si>
    <t>TAB4</t>
  </si>
  <si>
    <t>Produits d'exploitation</t>
  </si>
  <si>
    <t>Pour chacune des années, veuillez documenter les hypothèses retenues. Justifiez les hypothèses sur base des derniers prix d'achat connu et les volumes sur base des données historiques et des meilleures informations à votre disposition.</t>
  </si>
  <si>
    <t>Solde à amortir</t>
  </si>
  <si>
    <t>Charges d'amortissement du capital</t>
  </si>
  <si>
    <t>Rentes</t>
  </si>
  <si>
    <t>Terrains</t>
  </si>
  <si>
    <t>Bâtiments industriels</t>
  </si>
  <si>
    <t>Canalisations - MP</t>
  </si>
  <si>
    <t>Canalisations - BP</t>
  </si>
  <si>
    <t>Cabines/stations - MP</t>
  </si>
  <si>
    <t>Cabines/stations - BP</t>
  </si>
  <si>
    <t>Raccordements - MP</t>
  </si>
  <si>
    <t>Raccordements - BP</t>
  </si>
  <si>
    <t>Appareils de mesure - BP</t>
  </si>
  <si>
    <t>Appareils de mesure - MP</t>
  </si>
  <si>
    <t>Compteurs télérelevés</t>
  </si>
  <si>
    <t>Evolution du personnel statutaire et de sa masse salariale</t>
  </si>
  <si>
    <t>nombre agents nommés actifs</t>
  </si>
  <si>
    <t>nombre agents contractuels</t>
  </si>
  <si>
    <t>nombre agents total</t>
  </si>
  <si>
    <t>% agents nommés</t>
  </si>
  <si>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 pension pour les membres du personnel nommés à titre définitif)</t>
    </r>
  </si>
  <si>
    <t>Cotisations de pension de base légale globale</t>
  </si>
  <si>
    <t xml:space="preserve">MS  </t>
  </si>
  <si>
    <t>Taux de cotisation de base légal</t>
  </si>
  <si>
    <t>Evolution du rapport de pension  propre (PPP)</t>
  </si>
  <si>
    <r>
      <rPr>
        <b/>
        <sz val="11"/>
        <color theme="1"/>
        <rFont val="Calibri"/>
        <family val="2"/>
        <scheme val="minor"/>
      </rPr>
      <t>CP</t>
    </r>
    <r>
      <rPr>
        <sz val="8"/>
        <color theme="1"/>
        <rFont val="Trebuchet MS"/>
        <family val="2"/>
      </rPr>
      <t xml:space="preserve"> </t>
    </r>
    <r>
      <rPr>
        <sz val="8"/>
        <color theme="1"/>
        <rFont val="Calibri"/>
        <family val="2"/>
        <scheme val="minor"/>
      </rPr>
      <t>(Pension de retraite et de survie prises en charge par le Fonds de pension solidarisé pour les anciens membres du personnel nommé à titre définitif ou leur ayant droit, y compris les quote-parts de pension dans ces pensions qui sont à charge du Fonds de pension solidarisé)</t>
    </r>
  </si>
  <si>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cotisations pension pour les membres du personnel nommé à titre définitif)</t>
    </r>
  </si>
  <si>
    <t>PPP = CP/MS</t>
  </si>
  <si>
    <t>Evolution du coefficient de responsabilisation</t>
  </si>
  <si>
    <t>Coefficient de responsabilisation</t>
  </si>
  <si>
    <t>(Coefficient fixé annuellement par le Comité de gestion de l'ONSSAPL sur la base des revenus et des épenses du fonds de pension)</t>
  </si>
  <si>
    <t xml:space="preserve">Evolution de la cotisation de responsabilisation </t>
  </si>
  <si>
    <t>CP (A)</t>
  </si>
  <si>
    <t>Cotisations de pension de base légale globale (B)</t>
  </si>
  <si>
    <r>
      <t>Charge de responsabilisation (C</t>
    </r>
    <r>
      <rPr>
        <vertAlign val="subscript"/>
        <sz val="11"/>
        <color theme="1"/>
        <rFont val="Calibri"/>
        <family val="2"/>
        <scheme val="minor"/>
      </rPr>
      <t>resp</t>
    </r>
    <r>
      <rPr>
        <sz val="8"/>
        <color theme="1"/>
        <rFont val="Trebuchet MS"/>
        <family val="2"/>
      </rPr>
      <t xml:space="preserve"> = A-B)</t>
    </r>
  </si>
  <si>
    <t>Coefficient de responsabilisation (Cf)</t>
  </si>
  <si>
    <r>
      <t>Cotisation de responsabilisation (C</t>
    </r>
    <r>
      <rPr>
        <b/>
        <vertAlign val="subscript"/>
        <sz val="11"/>
        <color theme="1"/>
        <rFont val="Calibri"/>
        <family val="2"/>
        <scheme val="minor"/>
      </rPr>
      <t>resp</t>
    </r>
    <r>
      <rPr>
        <b/>
        <sz val="11"/>
        <color theme="1"/>
        <rFont val="Calibri"/>
        <family val="2"/>
        <scheme val="minor"/>
      </rPr>
      <t xml:space="preserve"> x Cf)</t>
    </r>
  </si>
  <si>
    <t>Répartition de la cotisation de responsabilisation par secteur d'activité</t>
  </si>
  <si>
    <t>Montants en euro</t>
  </si>
  <si>
    <t>Secteur électricité</t>
  </si>
  <si>
    <t>Secteur gaz</t>
  </si>
  <si>
    <t>Autres secteurs non régulés</t>
  </si>
  <si>
    <t>Libellé libre à détailler</t>
  </si>
  <si>
    <t>Tableau amortissement des capitaux pensions</t>
  </si>
  <si>
    <t>Capital initial</t>
  </si>
  <si>
    <t>Amortissement 2007</t>
  </si>
  <si>
    <t>Amortissement 2008</t>
  </si>
  <si>
    <t>Amortissement 2009</t>
  </si>
  <si>
    <t>Amortissement 2010</t>
  </si>
  <si>
    <t>Amortissement 2011</t>
  </si>
  <si>
    <t>Amortissement 2012</t>
  </si>
  <si>
    <t>Amortissement 2013</t>
  </si>
  <si>
    <t>Amortissement 2014</t>
  </si>
  <si>
    <t>Amortissement 2015</t>
  </si>
  <si>
    <t>Amortissement 2016</t>
  </si>
  <si>
    <t>Amortissement 2017</t>
  </si>
  <si>
    <t>Amortissement 2018</t>
  </si>
  <si>
    <t>Amortissement 2019</t>
  </si>
  <si>
    <t>Amortissement 2020</t>
  </si>
  <si>
    <t>Amortissement 2021</t>
  </si>
  <si>
    <t>Amortissement 2022</t>
  </si>
  <si>
    <t>Amortissement 2023</t>
  </si>
  <si>
    <t>Amortissement 2024</t>
  </si>
  <si>
    <t>Amortissement 2025</t>
  </si>
  <si>
    <t>Amortissement 2026</t>
  </si>
  <si>
    <t>Amortissement 2027</t>
  </si>
  <si>
    <t>Commentaires du GRD concernant ses hypothèses d'évolution des coûts</t>
  </si>
  <si>
    <t>Activation des coûts (signe négatif)</t>
  </si>
  <si>
    <t>Description</t>
  </si>
  <si>
    <t>Veuillez décrire ci-dessous les hypothèses retenues pour les différents paramètres repris ci-dessus.</t>
  </si>
  <si>
    <t>Année concernée</t>
  </si>
  <si>
    <t>TOTAL des comptes de régulatisation - Passif</t>
  </si>
  <si>
    <t>N° annexe</t>
  </si>
  <si>
    <t>Liste des annexes à fournir</t>
  </si>
  <si>
    <t>Dotations et reprises de provision</t>
  </si>
  <si>
    <t>TAB5.3</t>
  </si>
  <si>
    <t>N/A</t>
  </si>
  <si>
    <t xml:space="preserve">Redevance de voirie </t>
  </si>
  <si>
    <t>Evolution bilancielles</t>
  </si>
  <si>
    <t>Détail des comptes de régularisation</t>
  </si>
  <si>
    <t>Détail des provisions</t>
  </si>
  <si>
    <t>Volume net de réconciliation</t>
  </si>
  <si>
    <t>Prix unitaire moyen</t>
  </si>
  <si>
    <t>Précompte immobilier</t>
  </si>
  <si>
    <t>Précompte mobilier</t>
  </si>
  <si>
    <t xml:space="preserve">Volume en MWh </t>
  </si>
  <si>
    <t>Clients "fournisseur X"</t>
  </si>
  <si>
    <t>Prix unitaire moyen hors régularisation</t>
  </si>
  <si>
    <t>Clients protégés</t>
  </si>
  <si>
    <t>Compensation CREG</t>
  </si>
  <si>
    <t>TOTAL DES PRODUITS</t>
  </si>
  <si>
    <t>Charges liées à l'achat de gaz SER</t>
  </si>
  <si>
    <t>Désinvestissements (signe négatif)</t>
  </si>
  <si>
    <t>Actifs</t>
  </si>
  <si>
    <t>Investissements de l'année</t>
  </si>
  <si>
    <t>Actifs nets des subsides et intervention URD</t>
  </si>
  <si>
    <t>Actifs (signe négatif)</t>
  </si>
  <si>
    <t>Plus-value iRAB (signe négatif)</t>
  </si>
  <si>
    <t>Plus-value iRAB</t>
  </si>
  <si>
    <t>Valeur des actifs régulés au 01/01/N</t>
  </si>
  <si>
    <t>Valeur des actifs régulés au 31/12/N</t>
  </si>
  <si>
    <t>Amortissements et réductions de valeur de l'année</t>
  </si>
  <si>
    <t>Désinvestissements de l'année</t>
  </si>
  <si>
    <t>Charges nettes contrôlables</t>
  </si>
  <si>
    <t>Charges nettes contrôlables hors OSP</t>
  </si>
  <si>
    <t>Charges nettes contrôlables OSP</t>
  </si>
  <si>
    <t xml:space="preserve">Produits issus de la facturation de la fourniture de gaz à la clientèle propre du gestionnaire de réseau de distribution ainsi que le montant de la compensation versée par la CREG </t>
  </si>
  <si>
    <t>Plus-value sur la réalisation des actifs régulés (signe négatif)</t>
  </si>
  <si>
    <t>Pour chacune des années, veuillez documenter les hypothèses retenues. Justifiez les hypothèses sur base des derniers enrolements notifiés ou tout autre document de support.</t>
  </si>
  <si>
    <t>Charges liées aux écarts entre les volumes d’injection de gaz SER prévus et réalisés </t>
  </si>
  <si>
    <t>Produits issus de la revente des volumes excédentaires de gaz SER (signe négatif)</t>
  </si>
  <si>
    <t>Pour chacune des années, veuillez documenter les hypothèses retenues.</t>
  </si>
  <si>
    <t xml:space="preserve">Charges d'amortissement des actifs régulés </t>
  </si>
  <si>
    <t>Charges d'amortissement/désaffectations relatives aux plus-values iRAB et indexation historique</t>
  </si>
  <si>
    <t>a</t>
  </si>
  <si>
    <t>Cellules remplies par le GRD</t>
  </si>
  <si>
    <t xml:space="preserve">Passif régulatoire =&gt;signe positif (+) / Actif régulatoire =&gt;  signe négatif (-)  </t>
  </si>
  <si>
    <t>Instructions pour compléter le modèle de rapport</t>
  </si>
  <si>
    <t>Tableau concerné</t>
  </si>
  <si>
    <t>Annexe 1</t>
  </si>
  <si>
    <t>GENERALITE</t>
  </si>
  <si>
    <t>Annexe 2</t>
  </si>
  <si>
    <t>Annexe 3</t>
  </si>
  <si>
    <t>Annexe 4</t>
  </si>
  <si>
    <t>Annexe 5</t>
  </si>
  <si>
    <t>Annexe 6</t>
  </si>
  <si>
    <t>Annexe 7</t>
  </si>
  <si>
    <t>Annexe 8</t>
  </si>
  <si>
    <t>Annexe 9</t>
  </si>
  <si>
    <t>Annexe 10</t>
  </si>
  <si>
    <t>Le détail des calculs prévisionnels réalisés pour établir la valorisation en euro et en MWh des volumes de réconciliation.</t>
  </si>
  <si>
    <t>Annexe 11</t>
  </si>
  <si>
    <t>Annexe 12</t>
  </si>
  <si>
    <t>Une copie du dernier Avertissement Extrait de Rôle reçu de l'Administration fiscale relatif à l'impôt des sociétés.</t>
  </si>
  <si>
    <t>Annexe 13</t>
  </si>
  <si>
    <t>Une copie du ou des dernier(s) contrat(s) attribué(s) pour l'achat de gaz naturel pour la fourniture de la clientèle propre du GRD avec l'indication du prix unitaire exprimé en EUR/MWh pour la période régulatoire.</t>
  </si>
  <si>
    <t>Une note explicative (incluant description et montant) permettant de faire le lien entre le plan d'adaptation et les montants des investissements/désaffectations/interventions tiers repris dans la proposition de revenu autorisé</t>
  </si>
  <si>
    <t>Un budget détaillé et une note explicative relative aux investissements hors réseau (terrains, bâtiment, logiciels, matériel roulant, etc) -&gt; comptes de classe 20, 21, 22, 24.</t>
  </si>
  <si>
    <t>TOTAL des charges nettes contrôlables hors OSP</t>
  </si>
  <si>
    <t>Synthèse des charges et produits non-contrôlables</t>
  </si>
  <si>
    <t xml:space="preserve">Charges émanant de factures émises par la société FeReSO dans le cadre du processus de réconciliation </t>
  </si>
  <si>
    <t>Charge fiscale résultant de l'application de l'impôt des sociétés</t>
  </si>
  <si>
    <t>Autres impôts, taxes, redevances, surcharges, précomptes immobiliers et mobiliers</t>
  </si>
  <si>
    <t>Charges émanant de factures d’achat de gaz émises par un fournisseur commercial pour l'alimentation de la clientèle propre du GRD</t>
  </si>
  <si>
    <t>Charges de distribution supportées par le GRD pour l'alimentation de clientèle propre</t>
  </si>
  <si>
    <t>Charges et produits liés à l’achat de gaz SER</t>
  </si>
  <si>
    <t>Tableau détail</t>
  </si>
  <si>
    <t xml:space="preserve">TOTAL non contrôlables </t>
  </si>
  <si>
    <t>Charges relatives à la redevance de voirie</t>
  </si>
  <si>
    <t>TAB 5.3</t>
  </si>
  <si>
    <t>Cotisations de responsabilisation de l’ONSSAPL</t>
  </si>
  <si>
    <t>TOTAL Charges de pension non capitalisées</t>
  </si>
  <si>
    <t xml:space="preserve">Coûts d'achat </t>
  </si>
  <si>
    <t xml:space="preserve">Tarif distribution moyen </t>
  </si>
  <si>
    <t>Coûts de distribution</t>
  </si>
  <si>
    <t>Produits issus de la facturation</t>
  </si>
  <si>
    <t>Régularisations et corrections</t>
  </si>
  <si>
    <t>Charges nettes liées à l'achat de gaz SER</t>
  </si>
  <si>
    <t>Interventions de tiers dans le financement des actifs régulés</t>
  </si>
  <si>
    <t>GRD - Activité régulée - GAZ</t>
  </si>
  <si>
    <t>GRD - Activité régulée - Electricité</t>
  </si>
  <si>
    <t>GRD - Activités non régulées</t>
  </si>
  <si>
    <t>Activités hors GRD</t>
  </si>
  <si>
    <t xml:space="preserve">TOTAL SOCIETE/INTERCOMMUNALE </t>
  </si>
  <si>
    <t>TAB 7</t>
  </si>
  <si>
    <t>Charges nettes hors charges nettes liées aux immobilisations</t>
  </si>
  <si>
    <t xml:space="preserve">Charges nettes liées aux immobilisations </t>
  </si>
  <si>
    <t>Quote-part des soldes régulatoires années précédentes</t>
  </si>
  <si>
    <t xml:space="preserve">Charges et produits non-contrôlables </t>
  </si>
  <si>
    <t>Date de dépôt de la proposition de revenu autorisé</t>
  </si>
  <si>
    <t>IV = [I+II+III]</t>
  </si>
  <si>
    <t>Prix unitaire (€/MWh)</t>
  </si>
  <si>
    <t>Pour chacune des années, veuillez documenter les hypothèses retenues. Justifiez les hypothèses sur base des derniers tarifs de distribution connus et les volumes sur base des données historiques et des meilleures informations à votre disposition.</t>
  </si>
  <si>
    <t>VIII. Placements d'argent</t>
  </si>
  <si>
    <t>VIII. Dettes à plus d'un an</t>
  </si>
  <si>
    <t>Tableau de détail</t>
  </si>
  <si>
    <t>TAB A</t>
  </si>
  <si>
    <t>TAB B</t>
  </si>
  <si>
    <t>Evolution</t>
  </si>
  <si>
    <t>2020 - 2019</t>
  </si>
  <si>
    <t>2021 - 2020</t>
  </si>
  <si>
    <t>2023 - 2022</t>
  </si>
  <si>
    <t>Version</t>
  </si>
  <si>
    <t>BP (signe négatif)</t>
  </si>
  <si>
    <t>MP (signe négatif)</t>
  </si>
  <si>
    <t>Autres (signe négatif)</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</si>
  <si>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avertir la CWaPE à l'adresse suivante : tarification@cwape.be</t>
  </si>
  <si>
    <t xml:space="preserve">Charges de pension non-capitalisées </t>
  </si>
  <si>
    <t>Produits d'amortissement des subsides en capital (signe négatif)</t>
  </si>
  <si>
    <t>Charges de pension non-capitalisées</t>
  </si>
  <si>
    <t>Modèle de rapport - Proposition de revenu autorisé - Gaz
Période régulatoire 2024 - 2028</t>
  </si>
  <si>
    <t>Evolution de l'indice santé</t>
  </si>
  <si>
    <t>Facteur individuel d'efficience (Xi)</t>
  </si>
  <si>
    <t>Facteur de productivité (Yi)</t>
  </si>
  <si>
    <t>Facteur individuel d'évolution des coûts (FEC)</t>
  </si>
  <si>
    <t>Pourcentage de rendement autorisé applicable à la RAB hors PV réévaluation</t>
  </si>
  <si>
    <t>Pourcentage de rendement autorisé applicable à la PV de réévaluation</t>
  </si>
  <si>
    <t>Synthèse du revenu autorisé des années 2024 à 2028</t>
  </si>
  <si>
    <t>Budget 2028</t>
  </si>
  <si>
    <t>2028 - 2027</t>
  </si>
  <si>
    <t>2027 -2026</t>
  </si>
  <si>
    <t>2026 - 2025</t>
  </si>
  <si>
    <t>2025 - 2024</t>
  </si>
  <si>
    <t>Budget 2024</t>
  </si>
  <si>
    <t>Budget 2025</t>
  </si>
  <si>
    <t>Budget 2026</t>
  </si>
  <si>
    <t>Budget 2027</t>
  </si>
  <si>
    <t>Réalité 2020</t>
  </si>
  <si>
    <t>Meilleure estimation 2021</t>
  </si>
  <si>
    <t>BUDGET 2028</t>
  </si>
  <si>
    <t>BUDGET 2024</t>
  </si>
  <si>
    <t>BUDGET 2025</t>
  </si>
  <si>
    <t>BUDGET 2026</t>
  </si>
  <si>
    <t>BUDGET 2027</t>
  </si>
  <si>
    <t>REALITE 2020</t>
  </si>
  <si>
    <t>2024 - 2023</t>
  </si>
  <si>
    <t>2022 - 2021</t>
  </si>
  <si>
    <t>Evolution des actifs régulés sur la période 2024-2028</t>
  </si>
  <si>
    <t>Réalisé 2020</t>
  </si>
  <si>
    <t>2025 - 2014</t>
  </si>
  <si>
    <t>Evolution des actifs régulés sur la période 2020-2024</t>
  </si>
  <si>
    <t>Marge équitable applicable sur la RAB hors PV de réévaluation</t>
  </si>
  <si>
    <t>Marge équitable totale</t>
  </si>
  <si>
    <t>Marge équitable applicable sur la PV de réévaluation</t>
  </si>
  <si>
    <t>Pour chacune des années, veuillez documenter les hypothèses retenues. Justifiez les hypothèses sur base des dernières notifications de la Région wallonne.</t>
  </si>
  <si>
    <t>Meilleure estimation 2022</t>
  </si>
  <si>
    <t>Meilleure estimation 2023</t>
  </si>
  <si>
    <t>Réalité 2019</t>
  </si>
  <si>
    <t>REALITE 2019</t>
  </si>
  <si>
    <t>MEILLEURE ESTIMATION 2022</t>
  </si>
  <si>
    <t>MEILLEURE ESTIMATION 2023</t>
  </si>
  <si>
    <t>REALITE 2021</t>
  </si>
  <si>
    <t>Réalisé 2021</t>
  </si>
  <si>
    <t>ORES</t>
  </si>
  <si>
    <t>RAPPORT EX-POST 2019</t>
  </si>
  <si>
    <t>RAPPORT EX-POST 2020</t>
  </si>
  <si>
    <t xml:space="preserve">Intitulé libre </t>
  </si>
  <si>
    <t>Charges financières hors intérêts sur les financements</t>
  </si>
  <si>
    <t>Produits financiers (signe négatif)</t>
  </si>
  <si>
    <t>Gestion des placements des compteurs à budget</t>
  </si>
  <si>
    <t>Gestion des rechargements des compteurs à budget</t>
  </si>
  <si>
    <t>Gestion de la clientèle</t>
  </si>
  <si>
    <t>Déménagements problématiques (MOZA) et fins de contrat (EOC)</t>
  </si>
  <si>
    <t xml:space="preserve">Charges nettes liées à la promotion des Energies Renouvelables </t>
  </si>
  <si>
    <t>Eclairage public</t>
  </si>
  <si>
    <t>TOTAL des charges nettes contrôlables OSP</t>
  </si>
  <si>
    <t>TOTAL des charges nettes contrôlables hors OSP + OSP</t>
  </si>
  <si>
    <t>CALCUL CORRECTION CPS 2023</t>
  </si>
  <si>
    <t>Charges amortissement compteur à budget - CPS budget 2023</t>
  </si>
  <si>
    <t>Charges amortissement compteurs à budget -  réalité 2019</t>
  </si>
  <si>
    <t>Indice santé - réalité 2020</t>
  </si>
  <si>
    <t>Charges amortissement compteurs à budget -  réalité 2019 indexée jusque 2020</t>
  </si>
  <si>
    <t>Charges amortissement compteurs à budget -  réalité 2020</t>
  </si>
  <si>
    <t>Moyenne charges amo compteurs à budget - réalité 2019-2020</t>
  </si>
  <si>
    <t>Indice santé - réalité 2021</t>
  </si>
  <si>
    <t>Indice santé - prévision 2022</t>
  </si>
  <si>
    <t>Indice santé - prévision 2023</t>
  </si>
  <si>
    <t>Moyenne charges amo compteurs à budget - réalité 19-20 indexée jusque 2023</t>
  </si>
  <si>
    <t xml:space="preserve">Différence entre les charges amo compteurs à budget - CPS budget 2023 et la moyenne des charges amo compteurs à budget - réalité 19-20 indexée jusque 2023 </t>
  </si>
  <si>
    <t>Indice santé - prévision 2024</t>
  </si>
  <si>
    <t>Différence indexée jusque 2024</t>
  </si>
  <si>
    <t>CALCUL MONTANT MAXIMUM COUTS CONTRÔLABLES HORS OSP - BUDGET 2024 - 2028</t>
  </si>
  <si>
    <t>Charges nettes contrôlables hors OSP - réalité 2019</t>
  </si>
  <si>
    <t>Dotations et reprises de provision - réalité 2019</t>
  </si>
  <si>
    <t>Charges nettes contrôlables hors OSP hors dotations/reprises de provision- réalité 2019</t>
  </si>
  <si>
    <t>Charges nettes contrôlables hors OSP hors dotations/reprises de provision - indexées jusque 2020</t>
  </si>
  <si>
    <t>Charges nettes contrôlables hors OSP - réalité 2020</t>
  </si>
  <si>
    <t>Dotations et reprises de provision - réalité 2020</t>
  </si>
  <si>
    <t>Charges nettes contrôlables hors OSP hors dotations/reprises de provision- réalité 2020</t>
  </si>
  <si>
    <t>Moyenne charges nettes contrôlables hors OSP - réalité 2019 et 2020</t>
  </si>
  <si>
    <t>Moyenne charges nettes contrôlables hors OSP - indexées jusque 2024</t>
  </si>
  <si>
    <t>Charges nettes relatives au projet spécifiques budgétées 2023 autorisées</t>
  </si>
  <si>
    <t>Charges nettes relatives au projet spécifiques budgétées 2023 autorisées - indexées jusque 2024</t>
  </si>
  <si>
    <t>Correction CPS 2023</t>
  </si>
  <si>
    <t>CNC additionnelles 2024</t>
  </si>
  <si>
    <t>Montant maximum des charges nettes contrôlables hors OSP - budget 2024</t>
  </si>
  <si>
    <t>Indice santé - moyenne prévisions 2025-2027</t>
  </si>
  <si>
    <t>Montant maximum des charges nettes contrôlables hors OSP - budget 2025</t>
  </si>
  <si>
    <t>Montant maximum des charges nettes contrôlables hors OSP - budget 2026</t>
  </si>
  <si>
    <t>Montant maximum des charges nettes contrôlables hors OSP - budget 2027</t>
  </si>
  <si>
    <t>Montant maximum des charges nettes contrôlables hors OSP - budget 2028</t>
  </si>
  <si>
    <t>BUDGETS COUTS CONTRÔLABLES HORS OSP - 2024-2028</t>
  </si>
  <si>
    <t>Proposition du GRD</t>
  </si>
  <si>
    <t>Montant maximum des charges nettes contrôlables hors OSP</t>
  </si>
  <si>
    <t>Budget retenu</t>
  </si>
  <si>
    <t>Charges nettes contrôlables OSP - réalité 2019</t>
  </si>
  <si>
    <t>Charges nettes contrôlables OSP  - réalité 2019 indexées jusque 2020</t>
  </si>
  <si>
    <t>Charges nettes contrôlables OSP - réalité 2020</t>
  </si>
  <si>
    <t>Moyenne charges nettes contrôlables OSP - réalité 19-20 indexées jusque 2024</t>
  </si>
  <si>
    <t>BUDGETS COUTS CONTRÔLABLES OSP - 2024-2028</t>
  </si>
  <si>
    <t>Budget 202</t>
  </si>
  <si>
    <t xml:space="preserve">Montant maximum des charges nettes contrôlables OSP </t>
  </si>
  <si>
    <t>Coûts contrôlables - réalité 2019 et 2020</t>
  </si>
  <si>
    <t>Coûts contrôlables hors OSP - budget 2024-2028</t>
  </si>
  <si>
    <t>Coûts contrôlables OSP - budget 2024-2028</t>
  </si>
  <si>
    <t>TAB4.8</t>
  </si>
  <si>
    <t>TAB4.9</t>
  </si>
  <si>
    <t>TAB4.10</t>
  </si>
  <si>
    <t>TAB4.11</t>
  </si>
  <si>
    <t>TAB4.12</t>
  </si>
  <si>
    <t>TAB4.13</t>
  </si>
  <si>
    <t>TAB4.14</t>
  </si>
  <si>
    <t>Charge fiscale résultant de l'application de l'impôt des sociétés sur la marge bénéficiaire équitable</t>
  </si>
  <si>
    <t>Soldes régulatoires déjà affectés</t>
  </si>
  <si>
    <t>TAB7.1</t>
  </si>
  <si>
    <t>TAB7.2</t>
  </si>
  <si>
    <t>TAB7.3</t>
  </si>
  <si>
    <t>Vérification</t>
  </si>
  <si>
    <t>SR SMART</t>
  </si>
  <si>
    <t>Autre SR</t>
  </si>
  <si>
    <t xml:space="preserve">Solde transport </t>
  </si>
  <si>
    <t>Référence décision approbation de la CWaPE</t>
  </si>
  <si>
    <t>Référence décision affectation de la CWaPE</t>
  </si>
  <si>
    <t>Montant déjà affectés dans les tarifs de distribution</t>
  </si>
  <si>
    <t>Année d'affectation</t>
  </si>
  <si>
    <t>Solde régulatoire non affecté</t>
  </si>
  <si>
    <t>Marge équitable RAB hors PV de réévaluation</t>
  </si>
  <si>
    <t>Marge équitable PV de réévaluation</t>
  </si>
  <si>
    <t xml:space="preserve">Soldes régulatoires déjà affectés </t>
  </si>
  <si>
    <t>TAB 4.14</t>
  </si>
  <si>
    <r>
      <t>Une note explicative concernant les règles en matière d’activation des coûts appliquées en 2023</t>
    </r>
    <r>
      <rPr>
        <sz val="10"/>
        <color theme="1"/>
        <rFont val="Arial"/>
        <family val="2"/>
      </rPr>
      <t>.</t>
    </r>
    <r>
      <rPr>
        <sz val="8"/>
        <color theme="1"/>
        <rFont val="Trebuchet MS"/>
        <family val="2"/>
      </rPr>
      <t xml:space="preserve"> Veuillez démontrer que les frais généraux activés disparaissent effectivement du budget des coûts et fournir une note sur le processus d'activation en le motivant.</t>
    </r>
  </si>
  <si>
    <t>Plan d'action visant à permettre de collecter et rapporter les données pour les indicateurs de qualité à mettre en place en cours de période régulatoire 2024-2028 (rappel : pour les indicateurs provenant du rapport qualité, l'annexe doit reprendre les plans d’actions convenus avec la CWaPE suite aux conclusions de l’audit des rapports qualité électricité et gaz avec échéancier (décision de la CWaPE référencée CD-21b11-CWaPE-0482)</t>
  </si>
  <si>
    <t>TAB 4.3</t>
  </si>
  <si>
    <t>TAB 4.4</t>
  </si>
  <si>
    <t>TAB 4.5</t>
  </si>
  <si>
    <t>TAB 4.7</t>
  </si>
  <si>
    <t>Une note explicative reprenant les hypothèses retenues pour la détermination du budget des cotisations de responsabilisation des années 2024 à 2028 et notamment les clés de répartition employées pour la ventilation des cotisations de responsabilisation entre les différents secteurs d'activité du GRD (gaz/électricité/autres activités) +  le dernier document reçu de l'ONSS APL permettant de justifier les montants prévisionnels</t>
  </si>
  <si>
    <t>TAB 4.9</t>
  </si>
  <si>
    <t>TAB 5.1 et 5.2</t>
  </si>
  <si>
    <t>Un fichier excel qui détaille le calcul du montant des interventions tiers pour les années 2024 à 2028.</t>
  </si>
  <si>
    <t xml:space="preserve">La description des évolutions bilantaires significatives budgétées pour les années 2019 à 2028 en détaillant les hypothèses prises en compte.  </t>
  </si>
  <si>
    <r>
      <t xml:space="preserve"> Conformément</t>
    </r>
    <r>
      <rPr>
        <sz val="8"/>
        <rFont val="Trebuchet MS"/>
        <family val="2"/>
      </rPr>
      <t xml:space="preserve"> à l'article 60 de la méthodologie tarifaire 2019-2023</t>
    </r>
    <r>
      <rPr>
        <sz val="8"/>
        <color theme="1"/>
        <rFont val="Trebuchet MS"/>
        <family val="2"/>
      </rPr>
      <t xml:space="preserve">, la proposition de revenu autorisé est déposée à la CWaPE </t>
    </r>
    <r>
      <rPr>
        <b/>
        <u/>
        <sz val="8"/>
        <color rgb="FFFF0000"/>
        <rFont val="Trebuchet MS"/>
        <family val="2"/>
      </rPr>
      <t>au plus tard le 1er mars 2023</t>
    </r>
    <r>
      <rPr>
        <sz val="8"/>
        <color theme="1"/>
        <rFont val="Trebuchet MS"/>
        <family val="2"/>
      </rPr>
      <t>. La proposition de revenu autorisé est transmise en un exemplaire papier par porteur avec accusé de réception ainsi que sur support électronique. La proposition de revenu autorisé comprend obligatoirement le présent modèle de rapport au format Excel, vierge de toute liaison avec d'autres fichiers qui ne seraient pas transmis à la CWaPE ainsi que l'ensemble des annexes listées au TAB A.</t>
    </r>
  </si>
  <si>
    <t>Le GRD renseigne, les charges et les produits contrôlables réels des années 2019 et 2020 tels que repris dans les tableaux 4 et 5 des rapports tarifaires ex-post 2019 et 2020.</t>
  </si>
  <si>
    <t>Les données utilisées pour le calcul des budgets maximaux des coûts contrôlables OSP des années 2024 à 2028 sont issues du TAB1. Le GRD a la possibilité de proposer un budget de coûts contrôlables OSP pour les années 2024 à 2028 inférieur au montant maximal calculé conformément à la méthodologie tarifaire. Le budget retenu est le minimum entre les deux montants (budget proposé par le GRD et budget maximum prévu par la méthodologie tarifaire).</t>
  </si>
  <si>
    <t>Ce tableau présente la synthèse des charges et produits non-contrôlables pour les années 2024 à 2028. Il se complète automatiquement sur la base des tableaux sous-jacents  4.1 à  4.13.</t>
  </si>
  <si>
    <t xml:space="preserve">Ce tableau permet de déterminer le montant de la marge équitable prévisionnelle des années 2024 à 2028 sur la base de la valeur de la base d'actifs régulés, de la valeur des plus-values iRAB et indexation historique ainsi que des pourcentages de rendement autorisés tels que mentionné au TAB00. Les tableaux d'évolution de la base d'actifs régulés se complètent automatiquement sur base des tableaux sous-jacents 6.1 et 6.2. </t>
  </si>
  <si>
    <t>Le GRD renseigne, pour chaque catégorie d'actif régulé, le montant des investissements, des désinvestissements, des interventions tiers, des subsides, des amortissements réels ou prévisionnels pour les années 2020 à 2024. Le GRD renseigne également le montant de la plus-value iRAB, de la plus-value indexation historique et leur amortissement respectif pour les années 2020 à 2024. Au travers de l'annexe 10, le GRD démontre le lien entre les investissements de réseau repris dans le tableau 5.1 et le plan d'adaptation approuvé par la CWaPE. Pour les actifs hors réseau, le GRD détaille les hypothèses d'évolution entre 2020 et 2024 prises en compte de manière exhaustive à l'annexe 11.</t>
  </si>
  <si>
    <t>Le GRD renseigne, pour chaque catégorie d'actif régulé, le montant des investissements, des désinvestissements, des interventions tiers, des subsides, des amortissements  prévisionnels pour les années 2024 à 2028. Le GRD renseigne également le montant de la plus-value iRAB, de la plus-value indexation historique et leur amortissement respectif pour les années 2024 à 2028. Pour l'année 2024, les données proviennent automatiquement du tableau 5.1. Au travers de l'annexe 10, le GRD démontre le lien entre les investissements de réseau repris dans le tableau 5.2 et le plan d'adaptation approuvé par la CWaPE. Pour les actifs hors réseau, le GRD déatille les hypothèses d'évolution entre 2024 et 2028 de manière exhaustive à l'annexe 11.</t>
  </si>
  <si>
    <r>
      <t xml:space="preserve">Ce tableau reprend une vue globale des soldes régulatoires du GRD. Le GRD renseigne :
- le montant des soldes régulatoires des années 2015 à 2021 et indique si ces soldes ont fait l'objet d'une décision d'affectation ou non. Le cas échéant, le GRD indique de quelle manière ces soldes ont été affectés aux tarifs de distribution ;
- le montant des soldes régulatoires issus de la révision des budgets spécifiques "smart metering" et indique si ces soldes ont fait l'objet d'une décision d'affectation ou non. Le cas échéant, le GRD indique de quelle manière ces soldes ont été affectés aux tarifs de distribution ;
- le montant des éventuels autres soldes régulatoires et indique si ces soldes ont fait l'objet d'une décision d'affectation ou non. Le cas échéant, le GRD indique de quelle manière ces soldes ont été affectés aux tarifs de distribution ;
</t>
    </r>
    <r>
      <rPr>
        <u/>
        <sz val="8"/>
        <rFont val="Trebuchet MS"/>
        <family val="2"/>
      </rPr>
      <t xml:space="preserve">Remarque </t>
    </r>
    <r>
      <rPr>
        <sz val="8"/>
        <rFont val="Trebuchet MS"/>
        <family val="2"/>
      </rPr>
      <t>: le GRD ne fait pas de proposition d'affectation des soldes régulatoires approuvés mais non encore affectés. La proposition d'affectation de ces soldes se fera lors du dépôt de la proposition de tarifs périodiques.</t>
    </r>
  </si>
  <si>
    <t xml:space="preserve">Ce tableau présente la synthèse du revenu autorisé des années 2024 à 2028. Il sert de base pour la détermination des tarifs périodiques de distribution. Il se complète automatiquement sur base des tableaux sous-jacents. 
</t>
  </si>
  <si>
    <t xml:space="preserve">Le GRD renseigne les éléments suivants :
- le montant des charges d'amortissement des compteurs à budget de l'année 2023 inclus dans le calcul des CPS budgétées 2023 
-  le montant réel des charges d'amortissement des compteurs à budget de l'année 2019 issu du rapport tarifaire ex-post 2019
-  le montant réel des charges d'amortissement des compteurs à budget de l'année 2020 issu du rapport tarifaire ex-post 2020
Les autres données utilisées pour le calcul des budgets maximaux des coûts contrôlables hors OSP des années 2024 à 2028 sont issues du TAB1.
Le GRD a la possibilité de proposer un budget de coûts contrôlables hors OSP pour les années 2024 à 2028 inférieur au montant maximal calculé conformément à la méthodologie tarifaire. Le budget retenu est le minimum entre les deux montants (budget proposé par le GRD et budget maximum prévu par la méthodologie tarifaire).
</t>
  </si>
  <si>
    <t>Retour TAB4</t>
  </si>
  <si>
    <t>Retour TAB7</t>
  </si>
  <si>
    <t>Intitulé libre 6</t>
  </si>
  <si>
    <t>Intitulé libre 7</t>
  </si>
  <si>
    <t>Intitulé libre 8</t>
  </si>
  <si>
    <t>Intitulé libre 9</t>
  </si>
  <si>
    <t>Intitulé libre 10</t>
  </si>
  <si>
    <t>Intitulé libre 11</t>
  </si>
  <si>
    <t>Intitulé libre 12</t>
  </si>
  <si>
    <t>Intitulé libre 13</t>
  </si>
  <si>
    <t>Intitulé libre 14</t>
  </si>
  <si>
    <t>Intitulé libre 15</t>
  </si>
  <si>
    <t>Intitulé libre 16</t>
  </si>
  <si>
    <t>Intitulé libre 17</t>
  </si>
  <si>
    <t>Intitulé libre 18</t>
  </si>
  <si>
    <t>Intitulé libre 19</t>
  </si>
  <si>
    <t>Montant repris à l'actif dans l'onglet de synthèse (TAB7)</t>
  </si>
  <si>
    <t>Montant repris à l'actif dans l'onglet de synthèse de l'activité régulée Gaz (TAB7)</t>
  </si>
  <si>
    <t>Montant repris dans l'onglet de synthèse de l'activité régulée Gaz (TAB7)</t>
  </si>
  <si>
    <t>Montant repris en regard des interventions des URD (TAB5.1)</t>
  </si>
  <si>
    <t>Concordance entre le détail des interventions URD avec le tableau des actifs régulés (TAB5.1)</t>
  </si>
  <si>
    <t>Concordance entre le détail des créances à un au plus et le tableau de synthèse des évolutions bilancielles de l'activité régulée Gaz (TAB7)</t>
  </si>
  <si>
    <t>Concordance entre le détail des comptes de régularisation à l'actif du bilan avec le tableau de synthèse des évolutions bilancielles (TAB7)</t>
  </si>
  <si>
    <t>Concordance entre le détail des comptes de régularisation au passif du bilan avec le tableau de synthèse des évolutions bilancielles de l'activité régulée Gaz (TAB7)</t>
  </si>
  <si>
    <t>Une copie du courrier émanant de la DG04 reprenant la notification provisoire relative à la redevance pour occupation du domaine public par le réseau électrique de l'année 2022 (à défaut 2021).</t>
  </si>
  <si>
    <t>Le GRD renseigne les données bilantaires réelles des années 209 à 2021 et prévisionnelles des années 2022 à 2028 en distinguant les activités du GRD, les activités hors GRD, les activités non-régulées du GRD. Pour les années 2015 et 2016, les chiffres repris doivent correspondre aux comptes annuels publiés à la Banque Nationale de Belgique. Les hypothèses d'évolution entre 2017 et 2023 des postes bilantaires sont détaillées de manière exhaustive à l'annexe 13.</t>
  </si>
  <si>
    <t>Le GRD renseigne le détail des comptes de classe 40/41 sur base des données réelles des années 2019 à 2021 et prévisionnelles des années 2022 à 2028.</t>
  </si>
  <si>
    <t>Le GRD renseigne le détail des comptes de classe 490/1 et 492/3 sur base des données réelles des années 2019 à  2021 et prévisionnelles des années 2022 à 2028.</t>
  </si>
  <si>
    <t xml:space="preserve">Ce tableau reprend le calcul détaillé et l'évolution des cotisations de responsabilisation prévisionnelles pour les années 2022 à 2028. Le GRD renseigne les données réelles 2019 à 2021 et les meilleures estimations relatives au nombre d'agents statutaires, à la masse salariale, aux charges de pension et au coefficient de responsabilisation. Le GRD ventile le montant réel/prévisionnel de la cotisation de responsabilisation entre ses différents secteurs d'activité (électricité, gaz et autres non régulés). Les hypothèses prises en compte sont détaillées de manière exhaustive dans l'annexe 8. </t>
  </si>
  <si>
    <t>Le GRD renseigne les budgets des charges et produits liés à l'obligation d'achat de gaz SER au prix garanti pour les années 2024 à 2028. Pour ce faire, le GRD renseigne pour les années 2024 à 2028, les 3 montants suivants : 
- le montant prévisionnel des charges issues de l'achat par le GRD de volume de gaz SER aux producteurs, et ce, que ce gaz soit utilisé ou pas pour la couverture des besoins propres du GRD (fourniture "X" et sociale) ;
- le montant prévisionnel de charges liées, sur une base annuelle, à une différence entre les volumes prévus d’injection de gaz SER et les volumes effectivement injectés par les producteurs de gaz SER bénéficiant d’un prix d’achat garanti;
- les produits issus de la revente des volumes excédentaires de gaz SER lorsque le volume injecté à un moment donné est supérieur aux besoins propres du gestionnaire de réseau à ce moment.</t>
  </si>
  <si>
    <t xml:space="preserve">Le GRD renseigne les données réelles 2019 à 2021 et les meilleures estimations pour les années 2022 à 2028 des produits issus de la facturation de gaz à sa clientèle propre en distinguant les clients protégés et les clients non-protégés.  Pour ce faire, le GRD indique le prix de vente unitaire prévisionnel et les volumes de fourniture. Les hypothèses relative au prix et aux volumes sont détaillées de manière exhaustive dans les cases prévues à cet effet en-dessous du tableau.
Le GRD renseigne les données réelles et les meilleures estimations pour les années 2022 à 2028 des produits versés par la CREG au titre de compensation. </t>
  </si>
  <si>
    <t xml:space="preserve">Le GRD renseigne les données réelles et les meilleures estimations pour les années 2022 à 2028 des charges de pension non-capitalisées en distinguant les charges d'amortissement et les rentes. Les charges d'amortissement doivent correspondre aux charges reprises dans le tableau d'amortissement des charges de pension. </t>
  </si>
  <si>
    <t xml:space="preserve">Le GRD renseigne les données réelles 2019 à 2021 et les meilleures estimations pour les années 2022 à 2028 des charges émanant de factures d'achat de gaz émises par un fournisseur commercial pour l'alimentation de la clientèle du GRD. Pour ce faire, le GRD indique le prix d'achat unitaire prévisionnel et les volumes de fourniture. Les hypothèses relatives au prix et aux volumes sont détaillées de manière exhaustive dans les cases prévues à cet effet en-dessous du tableau.  </t>
  </si>
  <si>
    <t>Le GRD renseigne les données réelles 2019 à 2021 et les meilleures estimations pour les années 2022 à 2028 des charges de distribution supportées par le GRD pour l'alimentation de sa clientèle propre . Pour ce faire, le GRD indique le tarif de distribution réel/prévisionnel et les volumes de fourniture réels/prévisionnels. Les hypothèses relatives au prix et aux volumes sont détaillées de manière exhaustive dans les cases prévues à cet effet en-dessous du tableau.</t>
  </si>
  <si>
    <t xml:space="preserve">Le GRD renseigne les données réelles 2019 à 2021 et les meilleures estimations des charges émanant de factures émises par la société FeReSO ainsi que des volumes de réconciliation  pour les années 2022 à 2028. Les hypothèses prises en compte sont détaillées de manière exhaustive soit dans les cases prévues à cet effet en-dessous du tableau, soit à l'annexe 5. </t>
  </si>
  <si>
    <t xml:space="preserve">Le GRD renseigne les données réelles 2019 à 2021 et les meilleures estimations des charges relatives à la redevance de voirie pour les années 2022 à 2028. Les hypothèses prises en compte sont détaillées de manière exhaustive dans les cases prévues à cet effet en-dessous du tableau. </t>
  </si>
  <si>
    <t>Ce tableau reprend le calcul détaillé de la charge fiscale prévisionnelle pour les années 2024 à 2028 résultant de l'application de l'impôt des sociétés sur le résultat des activités régulées du GRD. Le GRD complète les données prévisionnelles inhérentes à la marge bénéficiaire équitable, aux charges d'intérêts sur emprunt, aux dépenses non admises et au calcul des intérêts notionnels déductibles.</t>
  </si>
  <si>
    <t>Le GRD renseigne  les données réelles 2019 à 2021 et les meilleures estimations pour les années 2022 à 2028 des taxes, surcharges, redevances, prélèvements fédéraux et locaux, précomptes immobiliers et mobiliers ainsi que de la charge fiscale effectivement due résultant de l'application de l'impôt sur les personnes morale) . Les hypothèses prises en compte sont détaillées de manière exhaustive dans les cases prévues à cet effet en-dessous du tableau.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</si>
</sst>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42" x14ac:knownFonts="1">
    <font>
      <sz val="8"/>
      <color theme="1"/>
      <name val="Trebuchet MS"/>
      <family val="2"/>
    </font>
    <font>
      <sz val="10"/>
      <color theme="1"/>
      <name val="Trebuchet MS"/>
      <family val="2"/>
    </font>
    <font>
      <sz val="10"/>
      <color theme="1"/>
      <name val="Trebuchet MS"/>
      <family val="2"/>
    </font>
    <font>
      <sz val="10"/>
      <color theme="1"/>
      <name val="Trebuchet MS"/>
      <family val="2"/>
    </font>
    <font>
      <sz val="10"/>
      <color theme="0"/>
      <name val="Trebuchet MS"/>
      <family val="2"/>
    </font>
    <font>
      <sz val="8"/>
      <color theme="0"/>
      <name val="Trebuchet MS"/>
      <family val="2"/>
    </font>
    <font>
      <sz val="8"/>
      <color theme="1"/>
      <name val="Trebuchet MS"/>
      <family val="2"/>
    </font>
    <font>
      <b/>
      <sz val="8"/>
      <color theme="1"/>
      <name val="Trebuchet MS"/>
      <family val="2"/>
    </font>
    <font>
      <i/>
      <sz val="8"/>
      <color theme="1"/>
      <name val="Trebuchet MS"/>
      <family val="2"/>
    </font>
    <font>
      <u/>
      <sz val="10"/>
      <color theme="10"/>
      <name val="Trebuchet MS"/>
      <family val="2"/>
    </font>
    <font>
      <b/>
      <sz val="16"/>
      <color theme="0"/>
      <name val="Trebuchet MS"/>
      <family val="2"/>
    </font>
    <font>
      <i/>
      <sz val="8"/>
      <color theme="4"/>
      <name val="Trebuchet MS"/>
      <family val="2"/>
    </font>
    <font>
      <b/>
      <sz val="8"/>
      <color theme="0"/>
      <name val="Trebuchet MS"/>
      <family val="2"/>
    </font>
    <font>
      <b/>
      <i/>
      <sz val="8"/>
      <color theme="5"/>
      <name val="Trebuchet MS"/>
      <family val="2"/>
    </font>
    <font>
      <sz val="26"/>
      <color theme="1"/>
      <name val="Wingdings 2"/>
      <family val="1"/>
      <charset val="2"/>
    </font>
    <font>
      <sz val="10"/>
      <color rgb="FF9C6500"/>
      <name val="Trebuchet MS"/>
      <family val="2"/>
    </font>
    <font>
      <sz val="10"/>
      <name val="Arial"/>
      <family val="2"/>
    </font>
    <font>
      <b/>
      <i/>
      <sz val="11"/>
      <color theme="5"/>
      <name val="Trebuchet MS"/>
      <family val="2"/>
    </font>
    <font>
      <sz val="11"/>
      <color theme="1"/>
      <name val="Calibri"/>
      <family val="2"/>
      <scheme val="minor"/>
    </font>
    <font>
      <b/>
      <sz val="11"/>
      <color theme="1"/>
      <name val="Calibri"/>
      <family val="2"/>
      <scheme val="minor"/>
    </font>
    <font>
      <sz val="8"/>
      <color theme="1"/>
      <name val="Calibri"/>
      <family val="2"/>
    </font>
    <font>
      <b/>
      <sz val="8"/>
      <color theme="1"/>
      <name val="Calibri"/>
      <family val="2"/>
    </font>
    <font>
      <sz val="8"/>
      <color theme="1"/>
      <name val="Times New Roman"/>
      <family val="1"/>
    </font>
    <font>
      <sz val="8"/>
      <color theme="1"/>
      <name val="Calibri"/>
      <family val="2"/>
      <scheme val="minor"/>
    </font>
    <font>
      <sz val="8"/>
      <color rgb="FF002060"/>
      <name val="Calibri"/>
      <family val="2"/>
      <scheme val="minor"/>
    </font>
    <font>
      <vertAlign val="subscript"/>
      <sz val="11"/>
      <color theme="1"/>
      <name val="Calibri"/>
      <family val="2"/>
      <scheme val="minor"/>
    </font>
    <font>
      <b/>
      <vertAlign val="subscript"/>
      <sz val="11"/>
      <color theme="1"/>
      <name val="Calibri"/>
      <family val="2"/>
      <scheme val="minor"/>
    </font>
    <font>
      <b/>
      <u/>
      <sz val="11"/>
      <color theme="1"/>
      <name val="Calibri"/>
      <family val="2"/>
      <scheme val="minor"/>
    </font>
    <font>
      <sz val="12"/>
      <color theme="0"/>
      <name val="Calibri"/>
      <family val="2"/>
      <scheme val="minor"/>
    </font>
    <font>
      <sz val="16"/>
      <color theme="0"/>
      <name val="Trebuchet MS"/>
      <family val="2"/>
    </font>
    <font>
      <i/>
      <sz val="8"/>
      <color rgb="FFFF0000"/>
      <name val="Trebuchet MS"/>
      <family val="2"/>
    </font>
    <font>
      <sz val="8"/>
      <name val="Trebuchet MS"/>
      <family val="2"/>
    </font>
    <font>
      <i/>
      <sz val="8"/>
      <name val="Trebuchet MS"/>
      <family val="2"/>
    </font>
    <font>
      <i/>
      <sz val="8"/>
      <color theme="5"/>
      <name val="Trebuchet MS"/>
      <family val="2"/>
    </font>
    <font>
      <b/>
      <u/>
      <sz val="8"/>
      <color theme="1"/>
      <name val="Trebuchet MS"/>
      <family val="2"/>
    </font>
    <font>
      <u/>
      <sz val="8"/>
      <color theme="10"/>
      <name val="Trebuchet MS"/>
      <family val="2"/>
    </font>
    <font>
      <sz val="8"/>
      <color rgb="FF003399"/>
      <name val="Trebuchet MS"/>
      <family val="2"/>
    </font>
    <font>
      <u/>
      <sz val="8"/>
      <name val="Trebuchet MS"/>
      <family val="2"/>
    </font>
    <font>
      <sz val="10"/>
      <color theme="1"/>
      <name val="Arial"/>
      <family val="2"/>
    </font>
    <font>
      <b/>
      <sz val="8"/>
      <color rgb="FFFF0000"/>
      <name val="Trebuchet MS"/>
      <family val="2"/>
    </font>
    <font>
      <sz val="11"/>
      <color theme="1"/>
      <name val="Calibri"/>
      <family val="2"/>
    </font>
    <font>
      <b/>
      <u/>
      <sz val="8"/>
      <color rgb="FFFF0000"/>
      <name val="Trebuchet MS"/>
      <family val="2"/>
    </font>
  </fonts>
  <fills count="16">
    <fill>
      <patternFill patternType="none"/>
    </fill>
    <fill>
      <patternFill patternType="gray125"/>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7"/>
      </patternFill>
    </fill>
    <fill>
      <patternFill patternType="solid">
        <fgColor theme="0"/>
        <bgColor indexed="64"/>
      </patternFill>
    </fill>
    <fill>
      <patternFill patternType="solid">
        <fgColor theme="5"/>
        <bgColor indexed="64"/>
      </patternFill>
    </fill>
    <fill>
      <patternFill patternType="darkUp">
        <fgColor theme="5"/>
        <bgColor theme="0"/>
      </patternFill>
    </fill>
    <fill>
      <patternFill patternType="solid">
        <fgColor rgb="FFFFEB9C"/>
      </patternFill>
    </fill>
    <fill>
      <patternFill patternType="solid">
        <fgColor theme="6" tint="0.79998168889431442"/>
        <bgColor indexed="64"/>
      </patternFill>
    </fill>
    <fill>
      <patternFill patternType="solid">
        <fgColor theme="5" tint="0.79998168889431442"/>
        <bgColor indexed="64"/>
      </patternFill>
    </fill>
    <fill>
      <patternFill patternType="lightDown">
        <bgColor theme="0"/>
      </patternFill>
    </fill>
    <fill>
      <patternFill patternType="solid">
        <fgColor theme="2"/>
        <bgColor indexed="64"/>
      </patternFill>
    </fill>
    <fill>
      <patternFill patternType="solid">
        <fgColor theme="7" tint="0.79998168889431442"/>
        <bgColor indexed="64"/>
      </patternFill>
    </fill>
    <fill>
      <patternFill patternType="solid">
        <fgColor theme="6" tint="0.59999389629810485"/>
        <bgColor indexed="64"/>
      </patternFill>
    </fill>
  </fills>
  <borders count="6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theme="0"/>
      </top>
      <bottom/>
      <diagonal/>
    </border>
    <border>
      <left style="thin">
        <color theme="0"/>
      </left>
      <right/>
      <top/>
      <bottom style="thin">
        <color theme="0"/>
      </bottom>
      <diagonal/>
    </border>
    <border>
      <left style="thin">
        <color theme="0"/>
      </left>
      <right style="thin">
        <color theme="0"/>
      </right>
      <top/>
      <bottom/>
      <diagonal/>
    </border>
    <border>
      <left style="medium">
        <color theme="5"/>
      </left>
      <right/>
      <top style="medium">
        <color theme="5"/>
      </top>
      <bottom/>
      <diagonal/>
    </border>
    <border>
      <left/>
      <right style="medium">
        <color theme="5"/>
      </right>
      <top style="medium">
        <color theme="5"/>
      </top>
      <bottom/>
      <diagonal/>
    </border>
    <border>
      <left/>
      <right/>
      <top style="medium">
        <color theme="5"/>
      </top>
      <bottom/>
      <diagonal/>
    </border>
    <border>
      <left style="thin">
        <color theme="0"/>
      </left>
      <right style="thin">
        <color theme="0"/>
      </right>
      <top style="thin">
        <color theme="0"/>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medium">
        <color theme="5"/>
      </left>
      <right/>
      <top/>
      <bottom/>
      <diagonal/>
    </border>
    <border>
      <left style="medium">
        <color theme="5"/>
      </left>
      <right/>
      <top/>
      <bottom style="medium">
        <color theme="5"/>
      </bottom>
      <diagonal/>
    </border>
    <border>
      <left/>
      <right/>
      <top/>
      <bottom style="medium">
        <color theme="5"/>
      </bottom>
      <diagonal/>
    </border>
    <border>
      <left style="dashDot">
        <color theme="5"/>
      </left>
      <right style="dashDot">
        <color theme="5"/>
      </right>
      <top style="dashDot">
        <color theme="5"/>
      </top>
      <bottom style="dashDot">
        <color theme="5"/>
      </bottom>
      <diagonal/>
    </border>
    <border>
      <left style="dashDot">
        <color theme="5"/>
      </left>
      <right style="dashDot">
        <color theme="5"/>
      </right>
      <top/>
      <bottom style="dashDot">
        <color theme="5"/>
      </bottom>
      <diagonal/>
    </border>
    <border>
      <left style="dashDot">
        <color theme="5"/>
      </left>
      <right style="dashDot">
        <color theme="5"/>
      </right>
      <top style="dashDot">
        <color theme="5"/>
      </top>
      <bottom/>
      <diagonal/>
    </border>
    <border>
      <left style="medium">
        <color theme="5"/>
      </left>
      <right style="thin">
        <color theme="0"/>
      </right>
      <top/>
      <bottom style="thin">
        <color theme="0"/>
      </bottom>
      <diagonal/>
    </border>
    <border>
      <left style="thin">
        <color theme="0"/>
      </left>
      <right style="thin">
        <color theme="0"/>
      </right>
      <top style="medium">
        <color theme="5"/>
      </top>
      <bottom style="thin">
        <color theme="0"/>
      </bottom>
      <diagonal/>
    </border>
    <border>
      <left/>
      <right/>
      <top style="dashDot">
        <color theme="5"/>
      </top>
      <bottom style="dashDot">
        <color theme="5"/>
      </bottom>
      <diagonal/>
    </border>
    <border>
      <left/>
      <right/>
      <top style="thin">
        <color theme="5"/>
      </top>
      <bottom style="medium">
        <color theme="5"/>
      </bottom>
      <diagonal/>
    </border>
    <border>
      <left style="medium">
        <color theme="5"/>
      </left>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theme="5"/>
      </left>
      <right style="thin">
        <color theme="0"/>
      </right>
      <top style="medium">
        <color theme="5"/>
      </top>
      <bottom/>
      <diagonal/>
    </border>
    <border>
      <left style="thin">
        <color theme="5"/>
      </left>
      <right style="thin">
        <color theme="5"/>
      </right>
      <top style="thin">
        <color theme="5"/>
      </top>
      <bottom style="thin">
        <color theme="5"/>
      </bottom>
      <diagonal/>
    </border>
    <border>
      <left style="thin">
        <color theme="0"/>
      </left>
      <right/>
      <top style="medium">
        <color theme="5"/>
      </top>
      <bottom/>
      <diagonal/>
    </border>
    <border>
      <left style="thin">
        <color theme="5"/>
      </left>
      <right style="thin">
        <color theme="5"/>
      </right>
      <top style="thin">
        <color theme="5"/>
      </top>
      <bottom/>
      <diagonal/>
    </border>
    <border>
      <left style="thin">
        <color theme="5"/>
      </left>
      <right style="thin">
        <color theme="5"/>
      </right>
      <top/>
      <bottom style="thin">
        <color theme="5"/>
      </bottom>
      <diagonal/>
    </border>
    <border>
      <left style="medium">
        <color theme="5"/>
      </left>
      <right style="medium">
        <color theme="5"/>
      </right>
      <top style="medium">
        <color theme="5"/>
      </top>
      <bottom style="medium">
        <color theme="5"/>
      </bottom>
      <diagonal/>
    </border>
    <border>
      <left style="medium">
        <color theme="5"/>
      </left>
      <right style="medium">
        <color theme="5"/>
      </right>
      <top/>
      <bottom style="medium">
        <color theme="5"/>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top/>
      <bottom/>
      <diagonal/>
    </border>
    <border>
      <left/>
      <right style="thin">
        <color theme="0"/>
      </right>
      <top/>
      <bottom/>
      <diagonal/>
    </border>
    <border>
      <left/>
      <right/>
      <top/>
      <bottom style="thin">
        <color theme="0"/>
      </bottom>
      <diagonal/>
    </border>
    <border>
      <left style="medium">
        <color theme="0"/>
      </left>
      <right style="thin">
        <color theme="0"/>
      </right>
      <top/>
      <bottom style="thin">
        <color theme="0"/>
      </bottom>
      <diagonal/>
    </border>
    <border>
      <left style="thin">
        <color theme="0"/>
      </left>
      <right style="medium">
        <color theme="0"/>
      </right>
      <top/>
      <bottom style="thin">
        <color theme="0"/>
      </bottom>
      <diagonal/>
    </border>
    <border>
      <left style="medium">
        <color theme="0"/>
      </left>
      <right/>
      <top/>
      <bottom/>
      <diagonal/>
    </border>
    <border>
      <left/>
      <right style="medium">
        <color theme="0"/>
      </right>
      <top/>
      <bottom/>
      <diagonal/>
    </border>
    <border>
      <left style="medium">
        <color theme="5"/>
      </left>
      <right/>
      <top style="thin">
        <color theme="0"/>
      </top>
      <bottom/>
      <diagonal/>
    </border>
    <border>
      <left/>
      <right/>
      <top style="thin">
        <color theme="4"/>
      </top>
      <bottom style="thin">
        <color theme="4"/>
      </bottom>
      <diagonal/>
    </border>
    <border>
      <left/>
      <right style="thin">
        <color theme="0"/>
      </right>
      <top/>
      <bottom style="medium">
        <color theme="5"/>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dashDot">
        <color theme="5"/>
      </left>
      <right style="dashDot">
        <color theme="5"/>
      </right>
      <top style="thin">
        <color indexed="64"/>
      </top>
      <bottom style="dashDot">
        <color theme="5"/>
      </bottom>
      <diagonal/>
    </border>
    <border>
      <left style="dashDot">
        <color theme="5"/>
      </left>
      <right style="thin">
        <color indexed="64"/>
      </right>
      <top style="thin">
        <color indexed="64"/>
      </top>
      <bottom style="dashDot">
        <color theme="5"/>
      </bottom>
      <diagonal/>
    </border>
    <border>
      <left style="thin">
        <color indexed="64"/>
      </left>
      <right style="dashDot">
        <color theme="5"/>
      </right>
      <top style="dashDot">
        <color theme="5"/>
      </top>
      <bottom style="dashDot">
        <color theme="5"/>
      </bottom>
      <diagonal/>
    </border>
    <border>
      <left style="dashDot">
        <color theme="5"/>
      </left>
      <right style="thin">
        <color indexed="64"/>
      </right>
      <top style="dashDot">
        <color theme="5"/>
      </top>
      <bottom style="dashDot">
        <color theme="5"/>
      </bottom>
      <diagonal/>
    </border>
    <border>
      <left/>
      <right style="thin">
        <color indexed="64"/>
      </right>
      <top/>
      <bottom/>
      <diagonal/>
    </border>
    <border>
      <left style="thin">
        <color indexed="64"/>
      </left>
      <right style="dashDot">
        <color theme="5"/>
      </right>
      <top style="dashDot">
        <color theme="5"/>
      </top>
      <bottom style="thin">
        <color indexed="64"/>
      </bottom>
      <diagonal/>
    </border>
    <border>
      <left style="dashDot">
        <color theme="5"/>
      </left>
      <right style="dashDot">
        <color theme="5"/>
      </right>
      <top style="dashDot">
        <color theme="5"/>
      </top>
      <bottom style="thin">
        <color indexed="64"/>
      </bottom>
      <diagonal/>
    </border>
    <border>
      <left style="dashDot">
        <color theme="5"/>
      </left>
      <right style="thin">
        <color indexed="64"/>
      </right>
      <top style="dashDot">
        <color theme="5"/>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dashDot">
        <color theme="5"/>
      </right>
      <top style="medium">
        <color theme="5"/>
      </top>
      <bottom/>
      <diagonal/>
    </border>
    <border>
      <left/>
      <right style="dashDot">
        <color theme="5"/>
      </right>
      <top/>
      <bottom/>
      <diagonal/>
    </border>
  </borders>
  <cellStyleXfs count="22">
    <xf numFmtId="0" fontId="0" fillId="0" borderId="0"/>
    <xf numFmtId="9" fontId="3" fillId="0" borderId="0" applyFon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4" fillId="5" borderId="0" applyNumberFormat="0" applyBorder="0" applyAlignment="0" applyProtection="0"/>
    <xf numFmtId="0" fontId="9" fillId="0" borderId="0" applyNumberFormat="0" applyFill="0" applyBorder="0" applyAlignment="0" applyProtection="0"/>
    <xf numFmtId="0" fontId="15" fillId="9" borderId="0" applyNumberFormat="0" applyBorder="0" applyAlignment="0" applyProtection="0"/>
    <xf numFmtId="0" fontId="16" fillId="0" borderId="0"/>
    <xf numFmtId="0" fontId="16" fillId="0" borderId="0"/>
    <xf numFmtId="0" fontId="16" fillId="0" borderId="0"/>
    <xf numFmtId="0" fontId="18" fillId="0" borderId="0"/>
    <xf numFmtId="0" fontId="6" fillId="0" borderId="0"/>
    <xf numFmtId="0" fontId="4" fillId="2" borderId="0" applyNumberFormat="0" applyBorder="0" applyAlignment="0" applyProtection="0"/>
    <xf numFmtId="0" fontId="6" fillId="4" borderId="0" applyNumberFormat="0" applyBorder="0" applyAlignment="0" applyProtection="0"/>
    <xf numFmtId="0" fontId="5" fillId="3" borderId="0" applyNumberFormat="0" applyBorder="0" applyAlignment="0" applyProtection="0"/>
    <xf numFmtId="3" fontId="6" fillId="6" borderId="17" applyAlignment="0">
      <alignment horizontal="left"/>
      <protection locked="0"/>
    </xf>
    <xf numFmtId="3" fontId="6" fillId="8" borderId="0">
      <alignment horizontal="right"/>
      <protection hidden="1"/>
    </xf>
    <xf numFmtId="9" fontId="2" fillId="0" borderId="0" applyFont="0" applyFill="0" applyBorder="0" applyAlignment="0" applyProtection="0"/>
    <xf numFmtId="3" fontId="6" fillId="6" borderId="17" applyAlignment="0">
      <alignment horizontal="left"/>
      <protection locked="0"/>
    </xf>
    <xf numFmtId="0" fontId="6" fillId="4" borderId="0" applyNumberFormat="0" applyBorder="0" applyAlignment="0" applyProtection="0"/>
    <xf numFmtId="9" fontId="1" fillId="0" borderId="0" applyFont="0" applyFill="0" applyBorder="0" applyAlignment="0" applyProtection="0"/>
  </cellStyleXfs>
  <cellXfs count="505">
    <xf numFmtId="0" fontId="0" fillId="0" borderId="0" xfId="0"/>
    <xf numFmtId="3" fontId="0" fillId="6" borderId="0" xfId="0" applyNumberFormat="1" applyFill="1"/>
    <xf numFmtId="0" fontId="9" fillId="6" borderId="0" xfId="6" applyFill="1" applyProtection="1"/>
    <xf numFmtId="0" fontId="0" fillId="6" borderId="0" xfId="0" applyFill="1" applyProtection="1"/>
    <xf numFmtId="0" fontId="28" fillId="6" borderId="0" xfId="0" applyFont="1" applyFill="1" applyAlignment="1" applyProtection="1">
      <alignment horizontal="center"/>
    </xf>
    <xf numFmtId="0" fontId="0" fillId="6" borderId="0" xfId="0" applyFill="1" applyAlignment="1" applyProtection="1">
      <alignment wrapText="1"/>
    </xf>
    <xf numFmtId="0" fontId="6" fillId="6" borderId="0" xfId="0" applyFont="1" applyFill="1" applyProtection="1"/>
    <xf numFmtId="0" fontId="6" fillId="6" borderId="0" xfId="0" applyFont="1" applyFill="1" applyAlignment="1" applyProtection="1">
      <alignment wrapText="1"/>
    </xf>
    <xf numFmtId="3" fontId="5" fillId="3" borderId="1" xfId="3" applyNumberFormat="1" applyFont="1" applyBorder="1" applyAlignment="1" applyProtection="1">
      <alignment horizontal="right"/>
    </xf>
    <xf numFmtId="0" fontId="9" fillId="6" borderId="0" xfId="6" applyFill="1" applyAlignment="1" applyProtection="1"/>
    <xf numFmtId="3" fontId="0" fillId="6" borderId="0" xfId="0" applyNumberFormat="1" applyFill="1" applyProtection="1"/>
    <xf numFmtId="0" fontId="9" fillId="6" borderId="0" xfId="6" applyFill="1" applyAlignment="1" applyProtection="1">
      <alignment wrapText="1"/>
    </xf>
    <xf numFmtId="0" fontId="5" fillId="3" borderId="21" xfId="3" applyBorder="1" applyAlignment="1" applyProtection="1">
      <alignment horizontal="center" vertical="center" wrapText="1"/>
    </xf>
    <xf numFmtId="0" fontId="0" fillId="6" borderId="0" xfId="0" applyFill="1" applyBorder="1" applyProtection="1"/>
    <xf numFmtId="3" fontId="6" fillId="6" borderId="17" xfId="16" applyAlignment="1" applyProtection="1">
      <alignment vertical="center" wrapText="1"/>
      <protection locked="0"/>
    </xf>
    <xf numFmtId="0" fontId="5" fillId="3" borderId="1" xfId="3" applyBorder="1" applyAlignment="1" applyProtection="1">
      <alignment wrapText="1"/>
    </xf>
    <xf numFmtId="3" fontId="5" fillId="3" borderId="1" xfId="3" applyNumberFormat="1" applyBorder="1" applyProtection="1"/>
    <xf numFmtId="3" fontId="0" fillId="6" borderId="0" xfId="0" applyNumberFormat="1" applyFill="1" applyBorder="1" applyProtection="1"/>
    <xf numFmtId="0" fontId="0" fillId="6" borderId="0" xfId="0" applyFill="1" applyBorder="1" applyAlignment="1" applyProtection="1">
      <alignment wrapText="1"/>
    </xf>
    <xf numFmtId="0" fontId="5" fillId="3" borderId="7" xfId="3" applyBorder="1" applyAlignment="1" applyProtection="1">
      <alignment horizontal="center" vertical="center" wrapText="1"/>
    </xf>
    <xf numFmtId="0" fontId="5" fillId="3" borderId="9" xfId="3" applyBorder="1" applyAlignment="1" applyProtection="1">
      <alignment horizontal="center" vertical="center" wrapText="1"/>
    </xf>
    <xf numFmtId="0" fontId="5" fillId="3" borderId="8" xfId="3" applyBorder="1" applyAlignment="1" applyProtection="1">
      <alignment horizontal="center" vertical="center" wrapText="1"/>
    </xf>
    <xf numFmtId="3" fontId="0" fillId="6" borderId="0" xfId="0" applyNumberFormat="1" applyFill="1" applyBorder="1" applyAlignment="1" applyProtection="1">
      <alignment horizontal="right"/>
    </xf>
    <xf numFmtId="3" fontId="0" fillId="6" borderId="28" xfId="0" applyNumberFormat="1" applyFill="1" applyBorder="1" applyProtection="1"/>
    <xf numFmtId="0" fontId="5" fillId="3" borderId="21" xfId="3" applyBorder="1" applyAlignment="1" applyProtection="1">
      <alignment horizontal="center" vertical="center"/>
    </xf>
    <xf numFmtId="9" fontId="6" fillId="6" borderId="0" xfId="4" applyNumberFormat="1" applyFont="1" applyFill="1" applyBorder="1" applyAlignment="1" applyProtection="1">
      <alignment horizontal="right" vertical="center" wrapText="1"/>
    </xf>
    <xf numFmtId="0" fontId="6" fillId="4" borderId="14" xfId="4" applyBorder="1" applyAlignment="1" applyProtection="1">
      <alignment wrapText="1"/>
    </xf>
    <xf numFmtId="3" fontId="6" fillId="6" borderId="0" xfId="4" applyNumberFormat="1" applyFill="1" applyBorder="1" applyAlignment="1" applyProtection="1">
      <alignment wrapText="1"/>
    </xf>
    <xf numFmtId="9" fontId="6" fillId="6" borderId="0" xfId="4" applyNumberFormat="1" applyFill="1" applyBorder="1" applyAlignment="1" applyProtection="1">
      <alignment horizontal="right" vertical="center" wrapText="1"/>
    </xf>
    <xf numFmtId="0" fontId="5" fillId="3" borderId="20" xfId="3" applyBorder="1" applyAlignment="1" applyProtection="1">
      <alignment wrapText="1"/>
    </xf>
    <xf numFmtId="3" fontId="5" fillId="3" borderId="3" xfId="3" applyNumberFormat="1" applyBorder="1" applyProtection="1"/>
    <xf numFmtId="9" fontId="5" fillId="3" borderId="3" xfId="1" applyFont="1" applyFill="1" applyBorder="1" applyProtection="1"/>
    <xf numFmtId="3" fontId="0" fillId="6" borderId="0" xfId="0" applyNumberFormat="1" applyFill="1" applyAlignment="1" applyProtection="1">
      <alignment wrapText="1"/>
    </xf>
    <xf numFmtId="3" fontId="0" fillId="6" borderId="17" xfId="0" applyNumberFormat="1" applyFill="1" applyBorder="1" applyProtection="1"/>
    <xf numFmtId="3" fontId="6" fillId="6" borderId="0" xfId="4" applyNumberFormat="1" applyFill="1" applyBorder="1" applyProtection="1"/>
    <xf numFmtId="3" fontId="0" fillId="6" borderId="0" xfId="4" applyNumberFormat="1" applyFont="1" applyFill="1" applyBorder="1" applyProtection="1"/>
    <xf numFmtId="3" fontId="5" fillId="3" borderId="10" xfId="3" applyNumberFormat="1" applyBorder="1" applyProtection="1"/>
    <xf numFmtId="9" fontId="6" fillId="6" borderId="0" xfId="1" applyFont="1" applyFill="1" applyBorder="1" applyProtection="1"/>
    <xf numFmtId="3" fontId="6" fillId="4" borderId="28" xfId="4" applyNumberFormat="1" applyBorder="1" applyProtection="1"/>
    <xf numFmtId="3" fontId="9" fillId="6" borderId="28" xfId="6" applyNumberFormat="1" applyFill="1" applyBorder="1" applyAlignment="1" applyProtection="1">
      <alignment horizontal="center"/>
    </xf>
    <xf numFmtId="3" fontId="9" fillId="6" borderId="28" xfId="6" applyNumberFormat="1" applyFill="1" applyBorder="1" applyAlignment="1" applyProtection="1">
      <alignment horizontal="center" vertical="center"/>
    </xf>
    <xf numFmtId="3" fontId="5" fillId="3" borderId="16" xfId="3" applyNumberFormat="1" applyBorder="1" applyProtection="1"/>
    <xf numFmtId="9" fontId="5" fillId="3" borderId="16" xfId="1" applyFont="1" applyFill="1" applyBorder="1" applyProtection="1"/>
    <xf numFmtId="3" fontId="5" fillId="3" borderId="28" xfId="3" applyNumberFormat="1" applyBorder="1" applyProtection="1"/>
    <xf numFmtId="3" fontId="5" fillId="3" borderId="28" xfId="3" applyNumberFormat="1" applyBorder="1" applyAlignment="1" applyProtection="1">
      <alignment horizontal="center" vertical="center" wrapText="1"/>
    </xf>
    <xf numFmtId="3" fontId="9" fillId="4" borderId="28" xfId="6" applyNumberFormat="1" applyFill="1" applyBorder="1" applyAlignment="1" applyProtection="1">
      <alignment horizontal="center"/>
    </xf>
    <xf numFmtId="0" fontId="0" fillId="6" borderId="0" xfId="0" applyFont="1" applyFill="1" applyProtection="1"/>
    <xf numFmtId="0" fontId="10" fillId="2" borderId="0" xfId="2" applyFont="1" applyAlignment="1" applyProtection="1">
      <alignment horizontal="center" wrapText="1"/>
    </xf>
    <xf numFmtId="0" fontId="0" fillId="6" borderId="0" xfId="0" applyFill="1" applyBorder="1" applyAlignment="1" applyProtection="1">
      <alignment horizontal="left" vertical="center" wrapText="1"/>
    </xf>
    <xf numFmtId="0" fontId="14" fillId="6" borderId="0" xfId="0" applyFont="1" applyFill="1" applyBorder="1" applyAlignment="1" applyProtection="1">
      <alignment horizontal="center" vertical="center"/>
    </xf>
    <xf numFmtId="0" fontId="17" fillId="6" borderId="0" xfId="0" applyFont="1" applyFill="1" applyAlignment="1" applyProtection="1">
      <alignment horizontal="left" vertical="center" wrapText="1"/>
    </xf>
    <xf numFmtId="10" fontId="0" fillId="6" borderId="0" xfId="0" applyNumberFormat="1" applyFill="1" applyAlignment="1" applyProtection="1">
      <alignment vertical="center"/>
    </xf>
    <xf numFmtId="3" fontId="0" fillId="6" borderId="0" xfId="0" applyNumberFormat="1" applyFill="1" applyAlignment="1" applyProtection="1">
      <alignment vertical="center"/>
    </xf>
    <xf numFmtId="0" fontId="0" fillId="6" borderId="0" xfId="0" applyFill="1" applyAlignment="1" applyProtection="1">
      <alignment vertical="center"/>
    </xf>
    <xf numFmtId="0" fontId="6" fillId="6" borderId="0" xfId="0" applyFont="1" applyFill="1" applyAlignment="1" applyProtection="1">
      <alignment vertical="center"/>
    </xf>
    <xf numFmtId="0" fontId="7" fillId="6" borderId="0" xfId="0" applyFont="1" applyFill="1" applyProtection="1"/>
    <xf numFmtId="0" fontId="6" fillId="4" borderId="0" xfId="4" applyProtection="1"/>
    <xf numFmtId="0" fontId="0" fillId="6" borderId="0" xfId="0" applyFill="1" applyAlignment="1" applyProtection="1">
      <alignment horizontal="center" vertical="center" wrapText="1"/>
    </xf>
    <xf numFmtId="3" fontId="0" fillId="6" borderId="0" xfId="0" applyNumberFormat="1" applyFill="1" applyAlignment="1" applyProtection="1">
      <alignment horizontal="center" vertical="center" wrapText="1"/>
    </xf>
    <xf numFmtId="0" fontId="0" fillId="6" borderId="0" xfId="0" applyFill="1" applyAlignment="1" applyProtection="1">
      <alignment horizontal="center" wrapText="1"/>
    </xf>
    <xf numFmtId="3" fontId="0" fillId="6" borderId="0" xfId="0" applyNumberFormat="1" applyFill="1" applyAlignment="1" applyProtection="1">
      <alignment horizontal="center" wrapText="1"/>
    </xf>
    <xf numFmtId="0" fontId="20" fillId="6" borderId="0" xfId="0" applyFont="1" applyFill="1" applyAlignment="1" applyProtection="1">
      <alignment vertical="center"/>
    </xf>
    <xf numFmtId="3" fontId="0" fillId="6" borderId="0" xfId="0" applyNumberFormat="1" applyFont="1" applyFill="1" applyProtection="1"/>
    <xf numFmtId="0" fontId="21" fillId="6" borderId="23" xfId="0" applyFont="1" applyFill="1" applyBorder="1" applyAlignment="1" applyProtection="1">
      <alignment vertical="center"/>
    </xf>
    <xf numFmtId="3" fontId="21" fillId="6" borderId="23" xfId="0" applyNumberFormat="1" applyFont="1" applyFill="1" applyBorder="1" applyAlignment="1" applyProtection="1">
      <alignment vertical="center"/>
    </xf>
    <xf numFmtId="0" fontId="22" fillId="6" borderId="0" xfId="0" applyFont="1" applyFill="1" applyProtection="1"/>
    <xf numFmtId="3" fontId="0" fillId="0" borderId="0" xfId="0" applyNumberFormat="1" applyFont="1" applyProtection="1"/>
    <xf numFmtId="3" fontId="0" fillId="6" borderId="0" xfId="0" applyNumberFormat="1" applyFill="1" applyAlignment="1" applyProtection="1"/>
    <xf numFmtId="0" fontId="0" fillId="6" borderId="0" xfId="0" applyFill="1" applyAlignment="1" applyProtection="1"/>
    <xf numFmtId="0" fontId="30" fillId="6" borderId="0" xfId="0" applyFont="1" applyFill="1" applyProtection="1"/>
    <xf numFmtId="0" fontId="13" fillId="6" borderId="0" xfId="0" applyFont="1" applyFill="1" applyProtection="1"/>
    <xf numFmtId="0" fontId="5" fillId="3" borderId="1" xfId="3" applyBorder="1" applyAlignment="1" applyProtection="1"/>
    <xf numFmtId="0" fontId="0" fillId="6" borderId="1" xfId="0" applyFill="1" applyBorder="1" applyProtection="1"/>
    <xf numFmtId="3" fontId="5" fillId="3" borderId="1" xfId="3" applyNumberFormat="1" applyBorder="1" applyAlignment="1" applyProtection="1">
      <alignment horizontal="right" vertical="center" wrapText="1"/>
    </xf>
    <xf numFmtId="9" fontId="5" fillId="3" borderId="1" xfId="1" applyFont="1" applyFill="1" applyBorder="1" applyAlignment="1" applyProtection="1">
      <alignment horizontal="right" vertical="center" wrapText="1"/>
    </xf>
    <xf numFmtId="0" fontId="0" fillId="4" borderId="0" xfId="4" applyFont="1" applyAlignment="1" applyProtection="1">
      <alignment horizontal="center"/>
    </xf>
    <xf numFmtId="3" fontId="6" fillId="4" borderId="0" xfId="4" applyNumberFormat="1" applyProtection="1"/>
    <xf numFmtId="3" fontId="6" fillId="6" borderId="0" xfId="4" applyNumberFormat="1" applyFill="1" applyProtection="1"/>
    <xf numFmtId="0" fontId="0" fillId="6" borderId="0" xfId="0" applyFill="1" applyAlignment="1" applyProtection="1">
      <alignment horizontal="left" indent="4"/>
    </xf>
    <xf numFmtId="3" fontId="0" fillId="4" borderId="0" xfId="4" applyNumberFormat="1" applyFont="1" applyProtection="1"/>
    <xf numFmtId="0" fontId="5" fillId="3" borderId="39" xfId="3" applyBorder="1" applyAlignment="1" applyProtection="1">
      <alignment wrapText="1"/>
    </xf>
    <xf numFmtId="3" fontId="5" fillId="3" borderId="3" xfId="3" applyNumberFormat="1" applyBorder="1" applyAlignment="1" applyProtection="1">
      <alignment horizontal="right"/>
    </xf>
    <xf numFmtId="9" fontId="5" fillId="3" borderId="3" xfId="3" applyNumberFormat="1" applyBorder="1" applyAlignment="1" applyProtection="1">
      <alignment wrapText="1"/>
    </xf>
    <xf numFmtId="9" fontId="5" fillId="3" borderId="3" xfId="3" applyNumberFormat="1" applyBorder="1" applyProtection="1"/>
    <xf numFmtId="9" fontId="5" fillId="3" borderId="40" xfId="3" applyNumberFormat="1" applyBorder="1" applyProtection="1"/>
    <xf numFmtId="0" fontId="9" fillId="6" borderId="0" xfId="6" quotePrefix="1" applyFill="1" applyAlignment="1" applyProtection="1">
      <alignment wrapText="1"/>
    </xf>
    <xf numFmtId="0" fontId="11" fillId="6" borderId="0" xfId="0" applyFont="1" applyFill="1" applyAlignment="1" applyProtection="1">
      <alignment vertical="top" wrapText="1"/>
    </xf>
    <xf numFmtId="0" fontId="5" fillId="3" borderId="2" xfId="3" applyBorder="1" applyAlignment="1" applyProtection="1">
      <alignment horizontal="center" vertical="center" wrapText="1"/>
    </xf>
    <xf numFmtId="0" fontId="6" fillId="6" borderId="28" xfId="0" applyFont="1" applyFill="1" applyBorder="1" applyAlignment="1" applyProtection="1">
      <alignment vertical="center"/>
    </xf>
    <xf numFmtId="3" fontId="4" fillId="6" borderId="0" xfId="7" applyNumberFormat="1" applyFont="1" applyFill="1" applyAlignment="1" applyProtection="1">
      <alignment vertical="center"/>
    </xf>
    <xf numFmtId="0" fontId="5" fillId="3" borderId="32" xfId="3" applyBorder="1" applyAlignment="1" applyProtection="1">
      <alignment horizontal="center" wrapText="1"/>
    </xf>
    <xf numFmtId="0" fontId="33" fillId="10" borderId="33" xfId="0" applyFont="1" applyFill="1" applyBorder="1" applyAlignment="1" applyProtection="1">
      <alignment horizontal="center" vertical="center" wrapText="1"/>
    </xf>
    <xf numFmtId="0" fontId="33" fillId="10" borderId="32" xfId="0" applyFont="1" applyFill="1" applyBorder="1" applyAlignment="1" applyProtection="1">
      <alignment horizontal="center" vertical="center" wrapText="1"/>
    </xf>
    <xf numFmtId="0" fontId="0" fillId="6" borderId="41" xfId="0" applyFill="1" applyBorder="1" applyProtection="1"/>
    <xf numFmtId="0" fontId="0" fillId="6" borderId="42" xfId="0" applyFill="1" applyBorder="1" applyProtection="1"/>
    <xf numFmtId="0" fontId="5" fillId="3" borderId="27" xfId="3" applyBorder="1" applyAlignment="1" applyProtection="1">
      <alignment horizontal="center" vertical="center" wrapText="1"/>
    </xf>
    <xf numFmtId="0" fontId="5" fillId="3" borderId="29" xfId="3" applyBorder="1" applyAlignment="1" applyProtection="1">
      <alignment horizontal="center" vertical="center" wrapText="1"/>
    </xf>
    <xf numFmtId="3" fontId="5" fillId="3" borderId="2" xfId="3" applyNumberFormat="1" applyBorder="1" applyAlignment="1" applyProtection="1">
      <alignment horizontal="right" vertical="center"/>
    </xf>
    <xf numFmtId="0" fontId="19" fillId="6" borderId="0" xfId="0" applyFont="1" applyFill="1" applyAlignment="1" applyProtection="1">
      <alignment horizontal="right"/>
    </xf>
    <xf numFmtId="10" fontId="19" fillId="6" borderId="0" xfId="0" applyNumberFormat="1" applyFont="1" applyFill="1" applyAlignment="1" applyProtection="1">
      <alignment horizontal="right"/>
    </xf>
    <xf numFmtId="0" fontId="0" fillId="6" borderId="0" xfId="0" applyFill="1" applyAlignment="1" applyProtection="1">
      <alignment vertical="center" wrapText="1"/>
    </xf>
    <xf numFmtId="0" fontId="23" fillId="6" borderId="0" xfId="0" applyFont="1" applyFill="1" applyAlignment="1" applyProtection="1">
      <alignment horizontal="right"/>
    </xf>
    <xf numFmtId="3" fontId="23" fillId="6" borderId="0" xfId="0" applyNumberFormat="1" applyFont="1" applyFill="1" applyAlignment="1" applyProtection="1">
      <alignment vertical="center"/>
    </xf>
    <xf numFmtId="0" fontId="24" fillId="6" borderId="0" xfId="0" applyFont="1" applyFill="1" applyProtection="1"/>
    <xf numFmtId="9" fontId="0" fillId="6" borderId="0" xfId="0" applyNumberFormat="1" applyFill="1" applyProtection="1"/>
    <xf numFmtId="3" fontId="19" fillId="6" borderId="0" xfId="0" applyNumberFormat="1" applyFont="1" applyFill="1" applyProtection="1"/>
    <xf numFmtId="0" fontId="27" fillId="6" borderId="0" xfId="0" applyFont="1" applyFill="1" applyProtection="1"/>
    <xf numFmtId="0" fontId="6" fillId="6" borderId="0" xfId="4" applyFill="1" applyAlignment="1" applyProtection="1">
      <alignment horizontal="left"/>
    </xf>
    <xf numFmtId="0" fontId="5" fillId="3" borderId="1" xfId="3" applyBorder="1" applyAlignment="1" applyProtection="1">
      <alignment vertical="center" wrapText="1"/>
    </xf>
    <xf numFmtId="4" fontId="5" fillId="3" borderId="1" xfId="3" applyNumberFormat="1" applyBorder="1" applyAlignment="1" applyProtection="1">
      <alignment horizontal="center" vertical="center" wrapText="1"/>
    </xf>
    <xf numFmtId="3" fontId="5" fillId="3" borderId="6" xfId="3" applyNumberFormat="1" applyBorder="1" applyAlignment="1" applyProtection="1">
      <alignment horizontal="left" vertical="center" wrapText="1"/>
    </xf>
    <xf numFmtId="3" fontId="5" fillId="3" borderId="6" xfId="3" applyNumberFormat="1" applyBorder="1" applyAlignment="1" applyProtection="1">
      <alignment horizontal="right" vertical="center" wrapText="1"/>
    </xf>
    <xf numFmtId="9" fontId="5" fillId="3" borderId="0" xfId="3" applyNumberFormat="1" applyBorder="1" applyAlignment="1" applyProtection="1">
      <alignment horizontal="right" vertical="center" wrapText="1"/>
    </xf>
    <xf numFmtId="0" fontId="0" fillId="6" borderId="0" xfId="0" applyFill="1" applyAlignment="1" applyProtection="1">
      <alignment horizontal="left" wrapText="1"/>
    </xf>
    <xf numFmtId="0" fontId="5" fillId="6" borderId="0" xfId="0" applyFont="1" applyFill="1" applyBorder="1" applyProtection="1"/>
    <xf numFmtId="0" fontId="5" fillId="6" borderId="0" xfId="0" applyFont="1" applyFill="1" applyProtection="1"/>
    <xf numFmtId="3" fontId="5" fillId="6" borderId="0" xfId="0" applyNumberFormat="1" applyFont="1" applyFill="1" applyProtection="1"/>
    <xf numFmtId="4" fontId="0" fillId="6" borderId="0" xfId="0" applyNumberFormat="1" applyFill="1" applyProtection="1"/>
    <xf numFmtId="0" fontId="0" fillId="4" borderId="24" xfId="4" applyFont="1" applyBorder="1" applyAlignment="1" applyProtection="1">
      <alignment wrapText="1"/>
    </xf>
    <xf numFmtId="3" fontId="6" fillId="6" borderId="0" xfId="4" applyNumberFormat="1" applyFill="1" applyBorder="1" applyAlignment="1" applyProtection="1">
      <alignment horizontal="right"/>
    </xf>
    <xf numFmtId="0" fontId="0" fillId="6" borderId="0" xfId="0" applyFill="1" applyAlignment="1" applyProtection="1">
      <alignment horizontal="center"/>
    </xf>
    <xf numFmtId="4" fontId="32" fillId="6" borderId="0" xfId="3" applyNumberFormat="1" applyFont="1" applyFill="1" applyBorder="1" applyAlignment="1" applyProtection="1">
      <alignment vertical="center" wrapText="1"/>
    </xf>
    <xf numFmtId="0" fontId="0" fillId="6" borderId="0" xfId="0" applyFill="1" applyAlignment="1" applyProtection="1">
      <alignment horizontal="center" vertical="center"/>
    </xf>
    <xf numFmtId="0" fontId="5" fillId="3" borderId="1" xfId="3" applyBorder="1" applyAlignment="1" applyProtection="1">
      <alignment horizontal="center" vertical="center"/>
    </xf>
    <xf numFmtId="4" fontId="5" fillId="3" borderId="1" xfId="3" applyNumberFormat="1" applyBorder="1" applyAlignment="1" applyProtection="1">
      <alignment vertical="center" wrapText="1"/>
    </xf>
    <xf numFmtId="0" fontId="7" fillId="6" borderId="14" xfId="0" applyFont="1" applyFill="1" applyBorder="1" applyAlignment="1" applyProtection="1">
      <alignment horizontal="right"/>
    </xf>
    <xf numFmtId="0" fontId="7" fillId="6" borderId="15" xfId="0" applyFont="1" applyFill="1" applyBorder="1" applyAlignment="1" applyProtection="1">
      <alignment horizontal="right"/>
    </xf>
    <xf numFmtId="0" fontId="5" fillId="2" borderId="1" xfId="2" applyFont="1" applyBorder="1" applyProtection="1"/>
    <xf numFmtId="3" fontId="6" fillId="6" borderId="18" xfId="16" applyBorder="1" applyAlignment="1" applyProtection="1">
      <alignment wrapText="1"/>
      <protection locked="0"/>
    </xf>
    <xf numFmtId="3" fontId="6" fillId="6" borderId="17" xfId="16" applyBorder="1" applyAlignment="1" applyProtection="1">
      <alignment wrapText="1"/>
      <protection locked="0"/>
    </xf>
    <xf numFmtId="3" fontId="0" fillId="6" borderId="37" xfId="0" applyNumberFormat="1" applyFill="1" applyBorder="1" applyProtection="1"/>
    <xf numFmtId="0" fontId="10" fillId="2" borderId="0" xfId="2" applyFont="1" applyAlignment="1" applyProtection="1"/>
    <xf numFmtId="0" fontId="6" fillId="6" borderId="0" xfId="12" applyFill="1" applyAlignment="1" applyProtection="1">
      <alignment wrapText="1"/>
      <protection hidden="1"/>
    </xf>
    <xf numFmtId="0" fontId="6" fillId="6" borderId="0" xfId="12" applyFill="1"/>
    <xf numFmtId="3" fontId="6" fillId="6" borderId="17" xfId="16" applyAlignment="1">
      <alignment wrapText="1"/>
      <protection locked="0"/>
    </xf>
    <xf numFmtId="0" fontId="0" fillId="6" borderId="0" xfId="12" applyFont="1" applyFill="1" applyAlignment="1" applyProtection="1">
      <alignment wrapText="1"/>
      <protection hidden="1"/>
    </xf>
    <xf numFmtId="9" fontId="6" fillId="6" borderId="0" xfId="18" applyFont="1" applyFill="1" applyBorder="1" applyAlignment="1" applyProtection="1">
      <alignment horizontal="right" wrapText="1"/>
    </xf>
    <xf numFmtId="0" fontId="6" fillId="6" borderId="0" xfId="0" applyFont="1" applyFill="1"/>
    <xf numFmtId="0" fontId="0" fillId="6" borderId="44" xfId="0" applyFill="1" applyBorder="1" applyAlignment="1" applyProtection="1">
      <alignment vertical="center"/>
    </xf>
    <xf numFmtId="0" fontId="0" fillId="6" borderId="25" xfId="0" applyFont="1" applyFill="1" applyBorder="1" applyAlignment="1" applyProtection="1">
      <alignment horizontal="left"/>
      <protection hidden="1"/>
    </xf>
    <xf numFmtId="0" fontId="6" fillId="6" borderId="25" xfId="0" applyFont="1" applyFill="1" applyBorder="1" applyAlignment="1" applyProtection="1">
      <alignment horizontal="left"/>
      <protection hidden="1"/>
    </xf>
    <xf numFmtId="0" fontId="0" fillId="6" borderId="1" xfId="0" applyFont="1" applyFill="1" applyBorder="1" applyAlignment="1" applyProtection="1">
      <alignment vertical="center" wrapText="1"/>
    </xf>
    <xf numFmtId="9" fontId="6" fillId="6" borderId="1" xfId="4" applyNumberFormat="1" applyFont="1" applyFill="1" applyBorder="1" applyAlignment="1" applyProtection="1">
      <alignment horizontal="right" vertical="center" wrapText="1"/>
    </xf>
    <xf numFmtId="3" fontId="6" fillId="6" borderId="1" xfId="0" applyNumberFormat="1" applyFont="1" applyFill="1" applyBorder="1" applyAlignment="1" applyProtection="1">
      <alignment vertical="center"/>
      <protection locked="0"/>
    </xf>
    <xf numFmtId="9" fontId="6" fillId="6" borderId="1" xfId="4" applyNumberFormat="1" applyFill="1" applyBorder="1" applyAlignment="1" applyProtection="1">
      <alignment horizontal="right" vertical="center" wrapText="1"/>
    </xf>
    <xf numFmtId="9" fontId="6" fillId="6" borderId="26" xfId="4" applyNumberFormat="1" applyFont="1" applyFill="1" applyBorder="1" applyAlignment="1" applyProtection="1">
      <alignment horizontal="right" vertical="center" wrapText="1"/>
    </xf>
    <xf numFmtId="0" fontId="0" fillId="6" borderId="14" xfId="12" applyFont="1" applyFill="1" applyBorder="1" applyAlignment="1" applyProtection="1">
      <alignment vertical="center" wrapText="1"/>
      <protection hidden="1"/>
    </xf>
    <xf numFmtId="9" fontId="5" fillId="3" borderId="1" xfId="1" applyFont="1" applyFill="1" applyBorder="1" applyProtection="1"/>
    <xf numFmtId="0" fontId="6" fillId="6" borderId="1" xfId="0" applyFont="1" applyFill="1" applyBorder="1" applyProtection="1"/>
    <xf numFmtId="0" fontId="0" fillId="6" borderId="4" xfId="0" applyFont="1" applyFill="1" applyBorder="1" applyAlignment="1" applyProtection="1">
      <alignment vertical="center" wrapText="1"/>
    </xf>
    <xf numFmtId="0" fontId="30" fillId="6" borderId="0" xfId="0" applyFont="1" applyFill="1" applyBorder="1" applyProtection="1"/>
    <xf numFmtId="3" fontId="0" fillId="6" borderId="1" xfId="0" applyNumberFormat="1" applyFill="1" applyBorder="1" applyAlignment="1">
      <alignment vertical="center"/>
    </xf>
    <xf numFmtId="0" fontId="6" fillId="6" borderId="1" xfId="0" applyFont="1" applyFill="1" applyBorder="1" applyAlignment="1" applyProtection="1">
      <alignment vertical="center"/>
    </xf>
    <xf numFmtId="3" fontId="5" fillId="6" borderId="1" xfId="0" applyNumberFormat="1" applyFont="1" applyFill="1" applyBorder="1" applyAlignment="1" applyProtection="1">
      <alignment vertical="center"/>
    </xf>
    <xf numFmtId="0" fontId="5" fillId="6" borderId="1" xfId="0" applyFont="1" applyFill="1" applyBorder="1" applyAlignment="1" applyProtection="1">
      <alignment vertical="center"/>
    </xf>
    <xf numFmtId="0" fontId="0" fillId="6" borderId="1" xfId="0" applyFill="1" applyBorder="1" applyAlignment="1" applyProtection="1">
      <alignment wrapText="1"/>
    </xf>
    <xf numFmtId="0" fontId="6" fillId="6" borderId="25" xfId="0" applyFont="1" applyFill="1" applyBorder="1" applyAlignment="1" applyProtection="1">
      <alignment vertical="center"/>
    </xf>
    <xf numFmtId="0" fontId="0" fillId="6" borderId="25" xfId="0" applyFill="1" applyBorder="1" applyProtection="1"/>
    <xf numFmtId="0" fontId="6" fillId="6" borderId="34" xfId="0" applyFont="1" applyFill="1" applyBorder="1" applyAlignment="1" applyProtection="1">
      <alignment vertical="center"/>
    </xf>
    <xf numFmtId="9" fontId="6" fillId="6" borderId="38" xfId="4" applyNumberFormat="1" applyFont="1" applyFill="1" applyBorder="1" applyAlignment="1" applyProtection="1">
      <alignment horizontal="right" vertical="center" wrapText="1"/>
    </xf>
    <xf numFmtId="0" fontId="10" fillId="2" borderId="0" xfId="2" applyFont="1" applyAlignment="1" applyProtection="1">
      <alignment wrapText="1"/>
    </xf>
    <xf numFmtId="0" fontId="5" fillId="3" borderId="1" xfId="3" applyBorder="1" applyAlignment="1" applyProtection="1">
      <alignment horizontal="center" vertical="center" wrapText="1"/>
    </xf>
    <xf numFmtId="0" fontId="5" fillId="3" borderId="1" xfId="3" applyFont="1" applyBorder="1" applyAlignment="1" applyProtection="1">
      <alignment horizontal="center" vertical="center" wrapText="1"/>
    </xf>
    <xf numFmtId="3" fontId="5" fillId="3" borderId="1" xfId="3" applyNumberFormat="1" applyBorder="1" applyAlignment="1" applyProtection="1">
      <alignment horizontal="center" vertical="center"/>
    </xf>
    <xf numFmtId="3" fontId="5" fillId="3" borderId="1" xfId="3" applyNumberFormat="1" applyBorder="1" applyAlignment="1" applyProtection="1">
      <alignment horizontal="center" vertical="center" wrapText="1"/>
    </xf>
    <xf numFmtId="0" fontId="30" fillId="6" borderId="0" xfId="0" applyFont="1" applyFill="1" applyAlignment="1" applyProtection="1">
      <alignment vertical="center" wrapText="1"/>
    </xf>
    <xf numFmtId="0" fontId="5" fillId="6" borderId="1" xfId="5" applyFont="1" applyFill="1" applyBorder="1" applyAlignment="1" applyProtection="1">
      <alignment horizontal="center" vertical="center" wrapText="1"/>
    </xf>
    <xf numFmtId="0" fontId="5" fillId="3" borderId="1" xfId="3" applyBorder="1" applyProtection="1"/>
    <xf numFmtId="0" fontId="17" fillId="6" borderId="0" xfId="0" applyFont="1" applyFill="1" applyAlignment="1" applyProtection="1">
      <alignment horizontal="left" vertical="top" wrapText="1"/>
    </xf>
    <xf numFmtId="0" fontId="0" fillId="6" borderId="0" xfId="0" applyFill="1"/>
    <xf numFmtId="0" fontId="0" fillId="6" borderId="1" xfId="0" applyFont="1" applyFill="1" applyBorder="1" applyAlignment="1" applyProtection="1">
      <alignment vertical="center" wrapText="1"/>
      <protection hidden="1"/>
    </xf>
    <xf numFmtId="0" fontId="6" fillId="6" borderId="1" xfId="0" applyFont="1" applyFill="1" applyBorder="1" applyAlignment="1" applyProtection="1">
      <alignment vertical="center" wrapText="1"/>
    </xf>
    <xf numFmtId="3" fontId="6" fillId="6" borderId="1" xfId="0" applyNumberFormat="1" applyFont="1" applyFill="1" applyBorder="1" applyAlignment="1" applyProtection="1">
      <alignment vertical="center"/>
    </xf>
    <xf numFmtId="0" fontId="6" fillId="6" borderId="6" xfId="0" applyFont="1" applyFill="1" applyBorder="1" applyAlignment="1" applyProtection="1">
      <alignment vertical="center"/>
    </xf>
    <xf numFmtId="3" fontId="6" fillId="6" borderId="1" xfId="0" applyNumberFormat="1" applyFont="1" applyFill="1" applyBorder="1" applyAlignment="1" applyProtection="1">
      <alignment horizontal="center" vertical="center"/>
    </xf>
    <xf numFmtId="3" fontId="5" fillId="3" borderId="1" xfId="3" applyNumberFormat="1" applyBorder="1" applyAlignment="1" applyProtection="1">
      <alignment vertical="center" wrapText="1"/>
    </xf>
    <xf numFmtId="3" fontId="5" fillId="3" borderId="1" xfId="3" applyNumberFormat="1" applyBorder="1" applyAlignment="1" applyProtection="1">
      <alignment vertical="center"/>
    </xf>
    <xf numFmtId="9" fontId="5" fillId="3" borderId="1" xfId="3" applyNumberFormat="1" applyBorder="1" applyAlignment="1" applyProtection="1">
      <alignment horizontal="right" vertical="center" wrapText="1"/>
    </xf>
    <xf numFmtId="3" fontId="5" fillId="3" borderId="28" xfId="3" applyNumberFormat="1" applyBorder="1" applyAlignment="1" applyProtection="1">
      <alignment horizontal="center" vertical="center"/>
    </xf>
    <xf numFmtId="0" fontId="0" fillId="6" borderId="1" xfId="4" applyFont="1" applyFill="1" applyBorder="1" applyAlignment="1" applyProtection="1">
      <alignment vertical="center" wrapText="1"/>
    </xf>
    <xf numFmtId="3" fontId="0" fillId="6" borderId="1" xfId="0" applyNumberFormat="1" applyFill="1" applyBorder="1" applyAlignment="1" applyProtection="1">
      <alignment vertical="center" wrapText="1"/>
    </xf>
    <xf numFmtId="0" fontId="0" fillId="6" borderId="1" xfId="0" applyFill="1" applyBorder="1" applyAlignment="1" applyProtection="1">
      <alignment vertical="center" wrapText="1"/>
    </xf>
    <xf numFmtId="3" fontId="0" fillId="6" borderId="1" xfId="0" applyNumberFormat="1" applyFill="1" applyBorder="1" applyAlignment="1" applyProtection="1">
      <alignment vertical="center"/>
    </xf>
    <xf numFmtId="0" fontId="0" fillId="6" borderId="1" xfId="0" applyFill="1" applyBorder="1" applyAlignment="1" applyProtection="1">
      <alignment vertical="center"/>
    </xf>
    <xf numFmtId="0" fontId="0" fillId="6" borderId="6" xfId="0" applyFill="1" applyBorder="1" applyAlignment="1" applyProtection="1">
      <alignment vertical="center"/>
    </xf>
    <xf numFmtId="0" fontId="0" fillId="6" borderId="1" xfId="0" applyFill="1" applyBorder="1" applyAlignment="1" applyProtection="1">
      <alignment horizontal="center" vertical="center"/>
    </xf>
    <xf numFmtId="0" fontId="0" fillId="6" borderId="25" xfId="0" applyFill="1" applyBorder="1" applyAlignment="1" applyProtection="1">
      <alignment vertical="center"/>
    </xf>
    <xf numFmtId="0" fontId="0" fillId="6" borderId="34" xfId="0" applyFill="1" applyBorder="1" applyAlignment="1" applyProtection="1">
      <alignment vertical="center"/>
    </xf>
    <xf numFmtId="0" fontId="5" fillId="6" borderId="0" xfId="0" applyFont="1" applyFill="1" applyBorder="1" applyAlignment="1" applyProtection="1">
      <alignment vertical="center"/>
    </xf>
    <xf numFmtId="0" fontId="5" fillId="6" borderId="0" xfId="0" applyFont="1" applyFill="1" applyAlignment="1" applyProtection="1">
      <alignment vertical="center"/>
    </xf>
    <xf numFmtId="3" fontId="5" fillId="6" borderId="1" xfId="3" applyNumberFormat="1" applyFill="1" applyBorder="1" applyAlignment="1" applyProtection="1">
      <alignment vertical="center" wrapText="1"/>
    </xf>
    <xf numFmtId="3" fontId="5" fillId="6" borderId="1" xfId="3" applyNumberFormat="1" applyFill="1" applyBorder="1" applyAlignment="1" applyProtection="1">
      <alignment vertical="center"/>
    </xf>
    <xf numFmtId="9" fontId="5" fillId="6" borderId="1" xfId="3" applyNumberFormat="1" applyFill="1" applyBorder="1" applyAlignment="1" applyProtection="1">
      <alignment horizontal="right" vertical="center" wrapText="1"/>
    </xf>
    <xf numFmtId="3" fontId="5" fillId="6" borderId="1" xfId="3" applyNumberFormat="1" applyFill="1" applyBorder="1" applyAlignment="1" applyProtection="1">
      <alignment horizontal="center" vertical="center"/>
    </xf>
    <xf numFmtId="0" fontId="0" fillId="11" borderId="25" xfId="0" applyFont="1" applyFill="1" applyBorder="1" applyAlignment="1" applyProtection="1">
      <alignment vertical="center" wrapText="1"/>
    </xf>
    <xf numFmtId="4" fontId="0" fillId="6" borderId="36" xfId="0" applyNumberFormat="1" applyFont="1" applyFill="1" applyBorder="1" applyAlignment="1" applyProtection="1">
      <alignment vertical="center" wrapText="1"/>
    </xf>
    <xf numFmtId="0" fontId="6" fillId="6" borderId="26" xfId="0" applyFont="1" applyFill="1" applyBorder="1" applyAlignment="1" applyProtection="1">
      <alignment vertical="center"/>
    </xf>
    <xf numFmtId="3" fontId="5" fillId="6" borderId="2" xfId="3" applyNumberFormat="1" applyFill="1" applyBorder="1" applyAlignment="1" applyProtection="1">
      <alignment horizontal="center" vertical="center"/>
    </xf>
    <xf numFmtId="0" fontId="0" fillId="6" borderId="0" xfId="0" applyFill="1" applyAlignment="1" applyProtection="1">
      <alignment wrapText="1"/>
      <protection hidden="1"/>
    </xf>
    <xf numFmtId="10" fontId="0" fillId="6" borderId="0" xfId="18" applyNumberFormat="1" applyFont="1" applyFill="1" applyProtection="1">
      <protection hidden="1"/>
    </xf>
    <xf numFmtId="0" fontId="13" fillId="6" borderId="0" xfId="0" applyFont="1" applyFill="1" applyAlignment="1" applyProtection="1">
      <alignment wrapText="1"/>
      <protection hidden="1"/>
    </xf>
    <xf numFmtId="3" fontId="0" fillId="6" borderId="0" xfId="0" applyNumberFormat="1" applyFill="1" applyProtection="1">
      <protection hidden="1"/>
    </xf>
    <xf numFmtId="0" fontId="0" fillId="6" borderId="0" xfId="0" applyFill="1" applyProtection="1">
      <protection hidden="1"/>
    </xf>
    <xf numFmtId="0" fontId="6" fillId="4" borderId="0" xfId="20" applyAlignment="1" applyProtection="1">
      <alignment wrapText="1"/>
      <protection hidden="1"/>
    </xf>
    <xf numFmtId="3" fontId="6" fillId="6" borderId="0" xfId="20" applyNumberFormat="1" applyFill="1" applyProtection="1">
      <protection hidden="1"/>
    </xf>
    <xf numFmtId="10" fontId="0" fillId="6" borderId="0" xfId="18" applyNumberFormat="1" applyFont="1" applyFill="1" applyAlignment="1" applyProtection="1">
      <alignment wrapText="1"/>
      <protection hidden="1"/>
    </xf>
    <xf numFmtId="0" fontId="8" fillId="6" borderId="0" xfId="0" applyFont="1" applyFill="1" applyAlignment="1" applyProtection="1">
      <alignment horizontal="left" wrapText="1" indent="2"/>
      <protection hidden="1"/>
    </xf>
    <xf numFmtId="10" fontId="0" fillId="6" borderId="0" xfId="0" applyNumberFormat="1" applyFill="1" applyProtection="1">
      <protection hidden="1"/>
    </xf>
    <xf numFmtId="0" fontId="0" fillId="6" borderId="0" xfId="0" applyFill="1" applyBorder="1" applyAlignment="1" applyProtection="1">
      <alignment wrapText="1"/>
      <protection hidden="1"/>
    </xf>
    <xf numFmtId="3" fontId="0" fillId="6" borderId="0" xfId="0" applyNumberFormat="1" applyFill="1" applyBorder="1" applyProtection="1">
      <protection hidden="1"/>
    </xf>
    <xf numFmtId="10" fontId="0" fillId="6" borderId="0" xfId="0" applyNumberFormat="1" applyFill="1" applyBorder="1" applyProtection="1">
      <protection hidden="1"/>
    </xf>
    <xf numFmtId="10" fontId="0" fillId="6" borderId="0" xfId="18" applyNumberFormat="1" applyFont="1" applyFill="1" applyBorder="1" applyProtection="1">
      <protection hidden="1"/>
    </xf>
    <xf numFmtId="10" fontId="0" fillId="6" borderId="0" xfId="18" applyNumberFormat="1" applyFont="1" applyFill="1" applyBorder="1" applyAlignment="1" applyProtection="1">
      <alignment wrapText="1"/>
      <protection hidden="1"/>
    </xf>
    <xf numFmtId="10" fontId="6" fillId="6" borderId="17" xfId="1" applyNumberFormat="1" applyFont="1" applyFill="1" applyBorder="1" applyAlignment="1" applyProtection="1">
      <alignment wrapText="1"/>
      <protection locked="0"/>
    </xf>
    <xf numFmtId="0" fontId="6" fillId="6" borderId="36" xfId="0" applyFont="1" applyFill="1" applyBorder="1" applyAlignment="1" applyProtection="1">
      <alignment vertical="center"/>
    </xf>
    <xf numFmtId="3" fontId="6" fillId="6" borderId="19" xfId="16" applyBorder="1" applyAlignment="1" applyProtection="1">
      <alignment wrapText="1"/>
      <protection locked="0"/>
    </xf>
    <xf numFmtId="0" fontId="0" fillId="6" borderId="14" xfId="12" applyFont="1" applyFill="1" applyBorder="1" applyAlignment="1" applyProtection="1">
      <alignment wrapText="1"/>
      <protection hidden="1"/>
    </xf>
    <xf numFmtId="0" fontId="9" fillId="6" borderId="0" xfId="6" applyFill="1" applyAlignment="1" applyProtection="1">
      <protection hidden="1"/>
    </xf>
    <xf numFmtId="0" fontId="6" fillId="6" borderId="0" xfId="12" applyFill="1" applyAlignment="1" applyProtection="1">
      <protection hidden="1"/>
    </xf>
    <xf numFmtId="0" fontId="6" fillId="6" borderId="0" xfId="12" applyFill="1" applyProtection="1">
      <protection hidden="1"/>
    </xf>
    <xf numFmtId="0" fontId="11" fillId="6" borderId="0" xfId="12" applyFont="1" applyFill="1" applyAlignment="1" applyProtection="1">
      <alignment vertical="top" wrapText="1"/>
      <protection hidden="1"/>
    </xf>
    <xf numFmtId="3" fontId="11" fillId="6" borderId="0" xfId="12" applyNumberFormat="1" applyFont="1" applyFill="1" applyAlignment="1" applyProtection="1">
      <alignment vertical="top" wrapText="1"/>
      <protection hidden="1"/>
    </xf>
    <xf numFmtId="3" fontId="6" fillId="6" borderId="0" xfId="12" applyNumberFormat="1" applyFont="1" applyFill="1" applyProtection="1">
      <protection hidden="1"/>
    </xf>
    <xf numFmtId="0" fontId="6" fillId="6" borderId="0" xfId="12" applyFont="1" applyFill="1" applyProtection="1">
      <protection hidden="1"/>
    </xf>
    <xf numFmtId="0" fontId="6" fillId="6" borderId="0" xfId="12" applyFont="1" applyFill="1" applyAlignment="1" applyProtection="1">
      <alignment vertical="center"/>
      <protection hidden="1"/>
    </xf>
    <xf numFmtId="3" fontId="6" fillId="6" borderId="0" xfId="12" applyNumberFormat="1" applyFont="1" applyFill="1" applyBorder="1" applyAlignment="1" applyProtection="1">
      <alignment vertical="center" wrapText="1"/>
      <protection hidden="1"/>
    </xf>
    <xf numFmtId="0" fontId="0" fillId="6" borderId="0" xfId="0" applyFill="1" applyAlignment="1">
      <alignment vertical="center"/>
    </xf>
    <xf numFmtId="3" fontId="5" fillId="3" borderId="1" xfId="3" applyNumberFormat="1" applyBorder="1" applyAlignment="1" applyProtection="1">
      <alignment horizontal="left" vertical="center" wrapText="1"/>
    </xf>
    <xf numFmtId="3" fontId="0" fillId="6" borderId="0" xfId="0" applyNumberFormat="1" applyFill="1" applyAlignment="1" applyProtection="1">
      <alignment horizontal="left" indent="4"/>
    </xf>
    <xf numFmtId="0" fontId="0" fillId="6" borderId="36" xfId="0" applyFill="1" applyBorder="1" applyAlignment="1" applyProtection="1">
      <alignment wrapText="1"/>
    </xf>
    <xf numFmtId="9" fontId="6" fillId="6" borderId="37" xfId="1" applyFont="1" applyFill="1" applyBorder="1" applyProtection="1"/>
    <xf numFmtId="9" fontId="5" fillId="3" borderId="45" xfId="1" applyFont="1" applyFill="1" applyBorder="1" applyProtection="1"/>
    <xf numFmtId="0" fontId="6" fillId="4" borderId="1" xfId="4" applyBorder="1" applyAlignment="1" applyProtection="1">
      <alignment wrapText="1"/>
    </xf>
    <xf numFmtId="0" fontId="6" fillId="4" borderId="1" xfId="4" applyBorder="1" applyProtection="1"/>
    <xf numFmtId="9" fontId="5" fillId="3" borderId="5" xfId="1" applyFont="1" applyFill="1" applyBorder="1" applyProtection="1"/>
    <xf numFmtId="0" fontId="0" fillId="4" borderId="1" xfId="4" applyFont="1" applyBorder="1" applyAlignment="1" applyProtection="1">
      <alignment wrapText="1"/>
    </xf>
    <xf numFmtId="0" fontId="5" fillId="3" borderId="3" xfId="3" applyBorder="1" applyAlignment="1" applyProtection="1">
      <alignment wrapText="1"/>
    </xf>
    <xf numFmtId="0" fontId="5" fillId="3" borderId="10" xfId="3" applyBorder="1" applyAlignment="1" applyProtection="1">
      <alignment wrapText="1"/>
    </xf>
    <xf numFmtId="0" fontId="6" fillId="6" borderId="14" xfId="0" applyFont="1" applyFill="1" applyBorder="1" applyAlignment="1" applyProtection="1">
      <alignment horizontal="left" wrapText="1" indent="2"/>
      <protection hidden="1"/>
    </xf>
    <xf numFmtId="3" fontId="6" fillId="6" borderId="17" xfId="16" applyBorder="1" applyAlignment="1" applyProtection="1">
      <alignment vertical="center" wrapText="1"/>
      <protection locked="0"/>
    </xf>
    <xf numFmtId="0" fontId="5" fillId="3" borderId="1" xfId="3" applyFont="1" applyBorder="1" applyAlignment="1" applyProtection="1">
      <alignment vertical="center" wrapText="1"/>
    </xf>
    <xf numFmtId="0" fontId="9" fillId="6" borderId="0" xfId="6" quotePrefix="1" applyFill="1" applyBorder="1" applyAlignment="1" applyProtection="1">
      <alignment horizontal="center" vertical="center"/>
    </xf>
    <xf numFmtId="3" fontId="5" fillId="6" borderId="0" xfId="0" applyNumberFormat="1" applyFont="1" applyFill="1" applyAlignment="1" applyProtection="1">
      <alignment horizontal="center" vertical="center" wrapText="1"/>
    </xf>
    <xf numFmtId="3" fontId="5" fillId="6" borderId="0" xfId="0" applyNumberFormat="1" applyFont="1" applyFill="1" applyAlignment="1" applyProtection="1">
      <alignment horizontal="center" wrapText="1"/>
    </xf>
    <xf numFmtId="0" fontId="5" fillId="6" borderId="0" xfId="0" applyFont="1" applyFill="1" applyAlignment="1" applyProtection="1">
      <alignment horizontal="center" wrapText="1"/>
    </xf>
    <xf numFmtId="3" fontId="5" fillId="6" borderId="17" xfId="0" applyNumberFormat="1" applyFont="1" applyFill="1" applyBorder="1" applyProtection="1"/>
    <xf numFmtId="0" fontId="8" fillId="6" borderId="0" xfId="0" applyFont="1" applyFill="1" applyProtection="1"/>
    <xf numFmtId="0" fontId="28" fillId="6" borderId="0" xfId="0" applyFont="1" applyFill="1" applyAlignment="1" applyProtection="1">
      <alignment horizontal="center" wrapText="1"/>
    </xf>
    <xf numFmtId="0" fontId="5" fillId="3" borderId="1" xfId="3" applyFont="1" applyBorder="1" applyAlignment="1" applyProtection="1">
      <alignment horizontal="left" vertical="center" wrapText="1"/>
    </xf>
    <xf numFmtId="3" fontId="5" fillId="3" borderId="1" xfId="3" applyNumberFormat="1" applyFont="1" applyBorder="1" applyAlignment="1" applyProtection="1">
      <alignment horizontal="left"/>
    </xf>
    <xf numFmtId="0" fontId="0" fillId="11" borderId="0" xfId="0" applyFill="1" applyProtection="1"/>
    <xf numFmtId="4" fontId="5" fillId="7" borderId="25" xfId="3" applyNumberFormat="1" applyFont="1" applyFill="1" applyBorder="1" applyAlignment="1" applyProtection="1">
      <alignment horizontal="left" vertical="center" wrapText="1"/>
    </xf>
    <xf numFmtId="3" fontId="5" fillId="3" borderId="1" xfId="3" applyNumberFormat="1" applyFont="1" applyBorder="1" applyAlignment="1" applyProtection="1">
      <alignment horizontal="right" vertical="center"/>
    </xf>
    <xf numFmtId="0" fontId="35" fillId="6" borderId="0" xfId="6" applyFont="1" applyFill="1" applyAlignment="1" applyProtection="1"/>
    <xf numFmtId="3" fontId="5" fillId="3" borderId="1" xfId="3" applyNumberFormat="1" applyFont="1" applyBorder="1" applyAlignment="1" applyProtection="1">
      <alignment horizontal="left" wrapText="1"/>
    </xf>
    <xf numFmtId="3" fontId="5" fillId="3" borderId="1" xfId="3" applyNumberFormat="1" applyFont="1" applyBorder="1" applyAlignment="1" applyProtection="1">
      <alignment horizontal="right" wrapText="1"/>
    </xf>
    <xf numFmtId="0" fontId="0" fillId="6" borderId="0" xfId="0" applyFill="1"/>
    <xf numFmtId="0" fontId="5" fillId="3" borderId="1" xfId="3" applyBorder="1" applyAlignment="1" applyProtection="1">
      <alignment horizontal="center" vertical="center" wrapText="1"/>
    </xf>
    <xf numFmtId="0" fontId="5" fillId="3" borderId="1" xfId="3" applyBorder="1" applyAlignment="1" applyProtection="1">
      <alignment horizontal="left" vertical="center"/>
    </xf>
    <xf numFmtId="3" fontId="5" fillId="3" borderId="1" xfId="3" applyNumberFormat="1" applyBorder="1" applyAlignment="1" applyProtection="1">
      <alignment horizontal="center" vertical="center" wrapText="1"/>
    </xf>
    <xf numFmtId="0" fontId="0" fillId="6" borderId="0" xfId="0" applyFill="1"/>
    <xf numFmtId="0" fontId="5" fillId="3" borderId="1" xfId="3" applyBorder="1" applyAlignment="1" applyProtection="1">
      <alignment horizontal="left" vertical="center"/>
    </xf>
    <xf numFmtId="0" fontId="0" fillId="6" borderId="44" xfId="0" applyFill="1" applyBorder="1" applyAlignment="1" applyProtection="1">
      <alignment horizontal="left" vertical="center" wrapText="1"/>
    </xf>
    <xf numFmtId="3" fontId="6" fillId="6" borderId="17" xfId="16" applyNumberFormat="1" applyBorder="1" applyAlignment="1" applyProtection="1">
      <alignment wrapText="1"/>
      <protection locked="0"/>
    </xf>
    <xf numFmtId="0" fontId="0" fillId="14" borderId="0" xfId="4" applyFont="1" applyFill="1" applyAlignment="1" applyProtection="1">
      <alignment wrapText="1"/>
    </xf>
    <xf numFmtId="0" fontId="6" fillId="14" borderId="0" xfId="4" applyFill="1" applyProtection="1"/>
    <xf numFmtId="0" fontId="6" fillId="14" borderId="0" xfId="4" applyFill="1" applyAlignment="1" applyProtection="1">
      <alignment wrapText="1"/>
    </xf>
    <xf numFmtId="0" fontId="5" fillId="6" borderId="0" xfId="3" applyFill="1" applyBorder="1" applyAlignment="1" applyProtection="1">
      <alignment wrapText="1"/>
    </xf>
    <xf numFmtId="0" fontId="5" fillId="6" borderId="0" xfId="3" applyFill="1" applyBorder="1" applyProtection="1"/>
    <xf numFmtId="3" fontId="5" fillId="6" borderId="0" xfId="3" applyNumberFormat="1" applyFill="1" applyBorder="1" applyProtection="1"/>
    <xf numFmtId="9" fontId="5" fillId="6" borderId="0" xfId="1" applyFont="1" applyFill="1" applyBorder="1" applyProtection="1"/>
    <xf numFmtId="0" fontId="9" fillId="6" borderId="0" xfId="6" applyFill="1" applyAlignment="1" applyProtection="1">
      <alignment horizontal="center"/>
      <protection hidden="1"/>
    </xf>
    <xf numFmtId="0" fontId="9" fillId="6" borderId="0" xfId="6" applyFill="1" applyAlignment="1" applyProtection="1">
      <alignment horizontal="left"/>
      <protection hidden="1"/>
    </xf>
    <xf numFmtId="0" fontId="0" fillId="6" borderId="0" xfId="0" applyFill="1" applyAlignment="1" applyProtection="1">
      <alignment horizontal="center" wrapText="1"/>
      <protection hidden="1"/>
    </xf>
    <xf numFmtId="0" fontId="0" fillId="6" borderId="0" xfId="0" applyFill="1" applyAlignment="1" applyProtection="1">
      <alignment horizontal="left" wrapText="1"/>
      <protection hidden="1"/>
    </xf>
    <xf numFmtId="0" fontId="10" fillId="6" borderId="0" xfId="2" applyFont="1" applyFill="1" applyAlignment="1" applyProtection="1">
      <alignment horizontal="center" wrapText="1"/>
      <protection hidden="1"/>
    </xf>
    <xf numFmtId="0" fontId="10" fillId="6" borderId="0" xfId="2" applyFont="1" applyFill="1" applyAlignment="1" applyProtection="1">
      <alignment horizontal="left" wrapText="1"/>
      <protection hidden="1"/>
    </xf>
    <xf numFmtId="0" fontId="0" fillId="6" borderId="14" xfId="0" applyFill="1" applyBorder="1" applyProtection="1">
      <protection hidden="1"/>
    </xf>
    <xf numFmtId="0" fontId="10" fillId="6" borderId="0" xfId="2" applyFont="1" applyFill="1" applyBorder="1" applyAlignment="1" applyProtection="1">
      <alignment horizontal="left" wrapText="1"/>
      <protection hidden="1"/>
    </xf>
    <xf numFmtId="0" fontId="0" fillId="6" borderId="0" xfId="0" applyFill="1" applyAlignment="1">
      <alignment horizontal="center"/>
    </xf>
    <xf numFmtId="0" fontId="0" fillId="6" borderId="0" xfId="0" applyFill="1" applyAlignment="1">
      <alignment horizontal="left"/>
    </xf>
    <xf numFmtId="4" fontId="32" fillId="6" borderId="0" xfId="3" applyNumberFormat="1" applyFont="1" applyFill="1" applyBorder="1" applyAlignment="1" applyProtection="1">
      <alignment vertical="center" wrapText="1"/>
      <protection hidden="1"/>
    </xf>
    <xf numFmtId="0" fontId="31" fillId="6" borderId="44" xfId="0" applyFont="1" applyFill="1" applyBorder="1" applyAlignment="1" applyProtection="1">
      <alignment horizontal="center" vertical="center" wrapText="1"/>
    </xf>
    <xf numFmtId="0" fontId="31" fillId="6" borderId="44" xfId="0" applyFont="1" applyFill="1" applyBorder="1" applyAlignment="1" applyProtection="1">
      <alignment horizontal="left" vertical="center" wrapText="1"/>
    </xf>
    <xf numFmtId="0" fontId="7" fillId="6" borderId="0" xfId="0" applyFont="1" applyFill="1" applyBorder="1" applyAlignment="1" applyProtection="1">
      <alignment horizontal="right"/>
    </xf>
    <xf numFmtId="0" fontId="6" fillId="6" borderId="0" xfId="4" applyFill="1" applyBorder="1" applyAlignment="1" applyProtection="1">
      <alignment horizontal="center"/>
    </xf>
    <xf numFmtId="0" fontId="0" fillId="0" borderId="0" xfId="0" applyFill="1" applyProtection="1">
      <protection hidden="1"/>
    </xf>
    <xf numFmtId="0" fontId="9" fillId="6" borderId="44" xfId="6" quotePrefix="1" applyFill="1" applyBorder="1" applyAlignment="1" applyProtection="1">
      <alignment horizontal="center" vertical="center"/>
    </xf>
    <xf numFmtId="14" fontId="6" fillId="6" borderId="17" xfId="16" applyNumberFormat="1" applyBorder="1" applyAlignment="1" applyProtection="1">
      <alignment wrapText="1"/>
      <protection locked="0"/>
    </xf>
    <xf numFmtId="9" fontId="7" fillId="6" borderId="0" xfId="18" applyFont="1" applyFill="1" applyBorder="1" applyAlignment="1" applyProtection="1">
      <alignment horizontal="right" wrapText="1"/>
    </xf>
    <xf numFmtId="164" fontId="6" fillId="6" borderId="17" xfId="1" applyNumberFormat="1" applyFont="1" applyFill="1" applyBorder="1" applyAlignment="1" applyProtection="1">
      <alignment wrapText="1"/>
      <protection locked="0"/>
    </xf>
    <xf numFmtId="3" fontId="0" fillId="6" borderId="0" xfId="0" applyNumberFormat="1" applyFill="1" applyAlignment="1" applyProtection="1">
      <alignment wrapText="1"/>
      <protection hidden="1"/>
    </xf>
    <xf numFmtId="3" fontId="0" fillId="6" borderId="0" xfId="0" applyNumberFormat="1" applyFill="1" applyBorder="1" applyAlignment="1" applyProtection="1">
      <alignment wrapText="1"/>
      <protection hidden="1"/>
    </xf>
    <xf numFmtId="3" fontId="5" fillId="3" borderId="1" xfId="3" applyNumberFormat="1" applyBorder="1" applyAlignment="1" applyProtection="1"/>
    <xf numFmtId="3" fontId="0" fillId="6" borderId="0" xfId="0" applyNumberFormat="1" applyFont="1" applyFill="1" applyProtection="1">
      <protection hidden="1"/>
    </xf>
    <xf numFmtId="0" fontId="0" fillId="11" borderId="1" xfId="0" applyFill="1" applyBorder="1" applyProtection="1"/>
    <xf numFmtId="0" fontId="0" fillId="11" borderId="25" xfId="0" applyFill="1" applyBorder="1" applyProtection="1"/>
    <xf numFmtId="3" fontId="0" fillId="6" borderId="36" xfId="0" applyNumberFormat="1" applyFill="1" applyBorder="1" applyProtection="1"/>
    <xf numFmtId="0" fontId="0" fillId="6" borderId="36" xfId="0" applyFill="1" applyBorder="1" applyProtection="1"/>
    <xf numFmtId="3" fontId="12" fillId="7" borderId="14" xfId="3" applyNumberFormat="1" applyFont="1" applyFill="1" applyBorder="1" applyAlignment="1" applyProtection="1">
      <alignment wrapText="1"/>
      <protection hidden="1"/>
    </xf>
    <xf numFmtId="3" fontId="7" fillId="6" borderId="0" xfId="0" applyNumberFormat="1" applyFont="1" applyFill="1" applyProtection="1"/>
    <xf numFmtId="0" fontId="7" fillId="4" borderId="43" xfId="4" applyFont="1" applyBorder="1" applyAlignment="1" applyProtection="1">
      <alignment wrapText="1"/>
      <protection hidden="1"/>
    </xf>
    <xf numFmtId="0" fontId="7" fillId="4" borderId="24" xfId="4" applyFont="1" applyBorder="1" applyAlignment="1" applyProtection="1">
      <alignment wrapText="1"/>
      <protection hidden="1"/>
    </xf>
    <xf numFmtId="0" fontId="7" fillId="4" borderId="25" xfId="4" applyFont="1" applyBorder="1" applyAlignment="1" applyProtection="1">
      <alignment wrapText="1"/>
      <protection hidden="1"/>
    </xf>
    <xf numFmtId="3" fontId="12" fillId="7" borderId="25" xfId="3" applyNumberFormat="1" applyFont="1" applyFill="1" applyBorder="1" applyAlignment="1" applyProtection="1">
      <alignment wrapText="1"/>
      <protection hidden="1"/>
    </xf>
    <xf numFmtId="4" fontId="12" fillId="3" borderId="25" xfId="3" applyNumberFormat="1" applyFont="1" applyBorder="1" applyAlignment="1" applyProtection="1">
      <alignment wrapText="1"/>
      <protection hidden="1"/>
    </xf>
    <xf numFmtId="0" fontId="10" fillId="2" borderId="0" xfId="2" applyFont="1" applyAlignment="1" applyProtection="1">
      <protection hidden="1"/>
    </xf>
    <xf numFmtId="0" fontId="0" fillId="6" borderId="0" xfId="0" applyFill="1"/>
    <xf numFmtId="0" fontId="5" fillId="3" borderId="1" xfId="3" applyBorder="1" applyAlignment="1" applyProtection="1">
      <alignment horizontal="center" vertical="center" wrapText="1"/>
    </xf>
    <xf numFmtId="0" fontId="30" fillId="6" borderId="0" xfId="0" applyFont="1" applyFill="1" applyAlignment="1" applyProtection="1">
      <alignment vertical="center" wrapText="1"/>
    </xf>
    <xf numFmtId="0" fontId="6" fillId="6" borderId="0" xfId="0" applyFont="1" applyFill="1" applyAlignment="1" applyProtection="1">
      <alignment horizontal="center"/>
    </xf>
    <xf numFmtId="0" fontId="11" fillId="6" borderId="0" xfId="0" applyFont="1" applyFill="1" applyAlignment="1" applyProtection="1">
      <alignment vertical="top" wrapText="1"/>
      <protection hidden="1"/>
    </xf>
    <xf numFmtId="0" fontId="6" fillId="6" borderId="0" xfId="0" applyFont="1" applyFill="1" applyProtection="1">
      <protection hidden="1"/>
    </xf>
    <xf numFmtId="0" fontId="5" fillId="6" borderId="0" xfId="0" applyFont="1" applyFill="1" applyBorder="1" applyProtection="1">
      <protection hidden="1"/>
    </xf>
    <xf numFmtId="0" fontId="5" fillId="6" borderId="0" xfId="0" applyFont="1" applyFill="1" applyProtection="1">
      <protection hidden="1"/>
    </xf>
    <xf numFmtId="0" fontId="5" fillId="3" borderId="1" xfId="3" applyBorder="1" applyAlignment="1" applyProtection="1">
      <alignment vertical="center" wrapText="1"/>
      <protection hidden="1"/>
    </xf>
    <xf numFmtId="0" fontId="5" fillId="3" borderId="1" xfId="3" applyBorder="1" applyAlignment="1" applyProtection="1">
      <alignment horizontal="center" vertical="center" wrapText="1"/>
      <protection hidden="1"/>
    </xf>
    <xf numFmtId="0" fontId="5" fillId="3" borderId="28" xfId="3" applyBorder="1" applyAlignment="1" applyProtection="1">
      <alignment horizontal="center" vertical="center" wrapText="1"/>
      <protection hidden="1"/>
    </xf>
    <xf numFmtId="0" fontId="5" fillId="6" borderId="0" xfId="5" applyFont="1" applyFill="1" applyBorder="1" applyAlignment="1" applyProtection="1">
      <alignment horizontal="center" vertical="center" wrapText="1"/>
      <protection hidden="1"/>
    </xf>
    <xf numFmtId="0" fontId="5" fillId="3" borderId="34" xfId="3" applyBorder="1" applyAlignment="1" applyProtection="1">
      <alignment vertical="center" wrapText="1"/>
    </xf>
    <xf numFmtId="0" fontId="6" fillId="6" borderId="36" xfId="0" applyFont="1" applyFill="1" applyBorder="1" applyAlignment="1" applyProtection="1">
      <alignment horizontal="center"/>
    </xf>
    <xf numFmtId="0" fontId="0" fillId="4" borderId="0" xfId="4" applyFont="1" applyAlignment="1" applyProtection="1"/>
    <xf numFmtId="0" fontId="6" fillId="6" borderId="0" xfId="4" applyFill="1" applyBorder="1" applyAlignment="1" applyProtection="1">
      <alignment horizontal="center"/>
      <protection hidden="1"/>
    </xf>
    <xf numFmtId="14" fontId="6" fillId="6" borderId="17" xfId="19" applyNumberFormat="1" applyAlignment="1" applyProtection="1">
      <alignment horizontal="right"/>
      <protection locked="0"/>
    </xf>
    <xf numFmtId="0" fontId="5" fillId="3" borderId="1" xfId="3" applyBorder="1" applyAlignment="1" applyProtection="1">
      <alignment horizontal="center" vertical="center" wrapText="1"/>
    </xf>
    <xf numFmtId="0" fontId="10" fillId="2" borderId="0" xfId="2" applyFont="1" applyAlignment="1" applyProtection="1">
      <alignment wrapText="1"/>
    </xf>
    <xf numFmtId="0" fontId="6" fillId="6" borderId="1" xfId="0" applyFont="1" applyFill="1" applyBorder="1" applyAlignment="1" applyProtection="1">
      <alignment horizontal="center"/>
    </xf>
    <xf numFmtId="0" fontId="20" fillId="6" borderId="0" xfId="0" applyFont="1" applyFill="1" applyAlignment="1" applyProtection="1">
      <alignment vertical="center" wrapText="1"/>
    </xf>
    <xf numFmtId="0" fontId="21" fillId="6" borderId="23" xfId="0" applyFont="1" applyFill="1" applyBorder="1" applyAlignment="1" applyProtection="1">
      <alignment vertical="center" wrapText="1"/>
    </xf>
    <xf numFmtId="0" fontId="22" fillId="6" borderId="0" xfId="0" applyFont="1" applyFill="1" applyAlignment="1" applyProtection="1">
      <alignment wrapText="1"/>
    </xf>
    <xf numFmtId="0" fontId="0" fillId="6" borderId="0" xfId="0" applyFont="1" applyFill="1" applyAlignment="1" applyProtection="1">
      <alignment wrapText="1"/>
    </xf>
    <xf numFmtId="0" fontId="0" fillId="4" borderId="14" xfId="4" applyFont="1" applyBorder="1" applyAlignment="1" applyProtection="1">
      <alignment vertical="center" wrapText="1"/>
    </xf>
    <xf numFmtId="3" fontId="6" fillId="6" borderId="0" xfId="4" applyNumberFormat="1" applyFill="1" applyBorder="1" applyAlignment="1" applyProtection="1">
      <alignment vertical="center" wrapText="1"/>
    </xf>
    <xf numFmtId="0" fontId="0" fillId="6" borderId="36" xfId="0" applyFill="1" applyBorder="1" applyAlignment="1" applyProtection="1">
      <alignment vertical="center"/>
    </xf>
    <xf numFmtId="0" fontId="0" fillId="6" borderId="0" xfId="0" applyFill="1"/>
    <xf numFmtId="0" fontId="5" fillId="3" borderId="1" xfId="3" applyBorder="1" applyAlignment="1" applyProtection="1">
      <alignment horizontal="center" vertical="center" wrapText="1"/>
    </xf>
    <xf numFmtId="0" fontId="5" fillId="3" borderId="1" xfId="3" applyFont="1" applyBorder="1" applyAlignment="1" applyProtection="1">
      <alignment horizontal="center" vertical="center" wrapText="1"/>
    </xf>
    <xf numFmtId="9" fontId="6" fillId="6" borderId="17" xfId="1" applyFont="1" applyFill="1" applyBorder="1" applyAlignment="1" applyProtection="1">
      <alignment wrapText="1"/>
      <protection locked="0"/>
    </xf>
    <xf numFmtId="0" fontId="0" fillId="6" borderId="0" xfId="0" applyFill="1" applyAlignment="1">
      <alignment wrapText="1"/>
    </xf>
    <xf numFmtId="3" fontId="6" fillId="6" borderId="17" xfId="19" applyAlignment="1">
      <alignment wrapText="1"/>
      <protection locked="0"/>
    </xf>
    <xf numFmtId="0" fontId="5" fillId="3" borderId="1" xfId="3" applyBorder="1" applyAlignment="1" applyProtection="1">
      <alignment horizontal="center" vertical="center" wrapText="1"/>
    </xf>
    <xf numFmtId="0" fontId="5" fillId="3" borderId="2" xfId="3" applyBorder="1" applyAlignment="1" applyProtection="1">
      <alignment horizontal="center" vertical="center" wrapText="1"/>
    </xf>
    <xf numFmtId="0" fontId="30" fillId="6" borderId="0" xfId="0" applyFont="1" applyFill="1" applyAlignment="1" applyProtection="1">
      <alignment vertical="center" wrapText="1"/>
    </xf>
    <xf numFmtId="10" fontId="6" fillId="12" borderId="17" xfId="1" applyNumberFormat="1" applyFont="1" applyFill="1" applyBorder="1" applyAlignment="1" applyProtection="1">
      <alignment wrapText="1"/>
      <protection locked="0"/>
    </xf>
    <xf numFmtId="0" fontId="5" fillId="3" borderId="1" xfId="3" applyBorder="1" applyAlignment="1" applyProtection="1">
      <alignment horizontal="center" vertical="center" wrapText="1"/>
    </xf>
    <xf numFmtId="3" fontId="5" fillId="3" borderId="1" xfId="3" applyNumberFormat="1" applyBorder="1" applyAlignment="1" applyProtection="1">
      <alignment horizontal="center" vertical="center" wrapText="1"/>
    </xf>
    <xf numFmtId="0" fontId="5" fillId="3" borderId="1" xfId="3" applyBorder="1" applyAlignment="1" applyProtection="1">
      <alignment horizontal="center" vertical="center" wrapText="1"/>
    </xf>
    <xf numFmtId="0" fontId="0" fillId="6" borderId="0" xfId="0" applyFill="1"/>
    <xf numFmtId="0" fontId="5" fillId="3" borderId="1" xfId="3" applyBorder="1" applyAlignment="1" applyProtection="1">
      <alignment horizontal="center" vertical="center" wrapText="1"/>
    </xf>
    <xf numFmtId="0" fontId="5" fillId="3" borderId="2" xfId="3" applyBorder="1" applyAlignment="1" applyProtection="1">
      <alignment horizontal="center" vertical="center" wrapText="1"/>
    </xf>
    <xf numFmtId="0" fontId="30" fillId="6" borderId="0" xfId="0" applyFont="1" applyFill="1" applyAlignment="1" applyProtection="1">
      <alignment vertical="center" wrapText="1"/>
    </xf>
    <xf numFmtId="0" fontId="5" fillId="3" borderId="11" xfId="3" applyBorder="1" applyAlignment="1" applyProtection="1">
      <alignment horizontal="center" wrapText="1"/>
    </xf>
    <xf numFmtId="0" fontId="5" fillId="3" borderId="2" xfId="3" applyBorder="1" applyAlignment="1" applyProtection="1">
      <alignment horizontal="center" vertical="center" wrapText="1"/>
    </xf>
    <xf numFmtId="0" fontId="5" fillId="3" borderId="1" xfId="3" applyFont="1" applyBorder="1" applyAlignment="1" applyProtection="1">
      <alignment horizontal="center" vertical="center" wrapText="1"/>
    </xf>
    <xf numFmtId="0" fontId="33" fillId="10" borderId="0" xfId="0" applyFont="1" applyFill="1" applyBorder="1" applyAlignment="1" applyProtection="1">
      <alignment horizontal="center" vertical="center" wrapText="1"/>
    </xf>
    <xf numFmtId="0" fontId="0" fillId="6" borderId="0" xfId="0" applyFill="1"/>
    <xf numFmtId="0" fontId="5" fillId="3" borderId="1" xfId="3" applyBorder="1" applyAlignment="1" applyProtection="1">
      <alignment horizontal="center"/>
    </xf>
    <xf numFmtId="0" fontId="5" fillId="3" borderId="1" xfId="3" applyBorder="1" applyAlignment="1" applyProtection="1">
      <alignment horizontal="center" vertical="center" wrapText="1"/>
    </xf>
    <xf numFmtId="0" fontId="5" fillId="3" borderId="1" xfId="3" applyFont="1" applyBorder="1" applyAlignment="1" applyProtection="1">
      <alignment horizontal="center" vertical="center" wrapText="1"/>
    </xf>
    <xf numFmtId="0" fontId="11" fillId="6" borderId="0" xfId="0" applyFont="1" applyFill="1" applyAlignment="1">
      <alignment vertical="top" wrapText="1"/>
    </xf>
    <xf numFmtId="0" fontId="0" fillId="6" borderId="1" xfId="0" applyFill="1" applyBorder="1"/>
    <xf numFmtId="0" fontId="0" fillId="6" borderId="1" xfId="0" applyFill="1" applyBorder="1" applyAlignment="1">
      <alignment vertical="center"/>
    </xf>
    <xf numFmtId="0" fontId="6" fillId="4" borderId="17" xfId="20" applyBorder="1" applyAlignment="1">
      <alignment vertical="center" wrapText="1"/>
    </xf>
    <xf numFmtId="3" fontId="6" fillId="15" borderId="22" xfId="4" applyNumberFormat="1" applyFill="1" applyBorder="1" applyProtection="1"/>
    <xf numFmtId="3" fontId="6" fillId="6" borderId="17" xfId="19" applyAlignment="1">
      <alignment horizontal="left" indent="3"/>
      <protection locked="0"/>
    </xf>
    <xf numFmtId="3" fontId="6" fillId="6" borderId="17" xfId="19" applyAlignment="1">
      <alignment horizontal="right"/>
      <protection locked="0"/>
    </xf>
    <xf numFmtId="3" fontId="6" fillId="15" borderId="0" xfId="4" applyNumberFormat="1" applyFill="1" applyBorder="1" applyProtection="1"/>
    <xf numFmtId="3" fontId="6" fillId="6" borderId="17" xfId="19" applyAlignment="1">
      <alignment horizontal="right" vertical="center"/>
      <protection locked="0"/>
    </xf>
    <xf numFmtId="3" fontId="6" fillId="15" borderId="17" xfId="19" applyFill="1" applyAlignment="1">
      <alignment horizontal="right"/>
      <protection locked="0"/>
    </xf>
    <xf numFmtId="3" fontId="5" fillId="7" borderId="1" xfId="3" applyNumberFormat="1" applyFill="1" applyBorder="1" applyAlignment="1" applyProtection="1">
      <alignment vertical="center" wrapText="1"/>
    </xf>
    <xf numFmtId="3" fontId="5" fillId="7" borderId="1" xfId="3" applyNumberFormat="1" applyFill="1" applyBorder="1" applyAlignment="1" applyProtection="1">
      <alignment vertical="center"/>
    </xf>
    <xf numFmtId="3" fontId="5" fillId="7" borderId="1" xfId="3" applyNumberFormat="1" applyFill="1" applyBorder="1" applyAlignment="1" applyProtection="1">
      <alignment wrapText="1"/>
    </xf>
    <xf numFmtId="3" fontId="5" fillId="7" borderId="1" xfId="3" applyNumberFormat="1" applyFill="1" applyBorder="1" applyProtection="1"/>
    <xf numFmtId="0" fontId="28" fillId="6" borderId="0" xfId="0" applyFont="1" applyFill="1" applyAlignment="1">
      <alignment horizontal="center" wrapText="1"/>
    </xf>
    <xf numFmtId="0" fontId="28" fillId="6" borderId="0" xfId="0" applyFont="1" applyFill="1" applyAlignment="1">
      <alignment horizontal="center"/>
    </xf>
    <xf numFmtId="0" fontId="34" fillId="6" borderId="0" xfId="4" applyFont="1" applyFill="1" applyAlignment="1" applyProtection="1">
      <alignment horizontal="left"/>
    </xf>
    <xf numFmtId="0" fontId="6" fillId="13" borderId="17" xfId="20" applyFill="1" applyBorder="1" applyAlignment="1">
      <alignment vertical="center" wrapText="1"/>
    </xf>
    <xf numFmtId="3" fontId="6" fillId="13" borderId="17" xfId="19" applyFill="1" applyAlignment="1">
      <alignment horizontal="right"/>
      <protection locked="0"/>
    </xf>
    <xf numFmtId="0" fontId="6" fillId="0" borderId="17" xfId="20" applyFill="1" applyBorder="1" applyAlignment="1">
      <alignment vertical="center" wrapText="1"/>
    </xf>
    <xf numFmtId="10" fontId="6" fillId="6" borderId="0" xfId="4" applyNumberFormat="1" applyFill="1" applyAlignment="1" applyProtection="1">
      <alignment horizontal="right"/>
    </xf>
    <xf numFmtId="3" fontId="6" fillId="6" borderId="17" xfId="20" applyNumberFormat="1" applyFill="1" applyBorder="1" applyAlignment="1">
      <alignment vertical="center" wrapText="1"/>
    </xf>
    <xf numFmtId="0" fontId="6" fillId="0" borderId="0" xfId="0" applyFont="1"/>
    <xf numFmtId="10" fontId="6" fillId="6" borderId="17" xfId="21" applyNumberFormat="1" applyFont="1" applyFill="1" applyBorder="1" applyAlignment="1">
      <alignment vertical="center" wrapText="1"/>
    </xf>
    <xf numFmtId="0" fontId="6" fillId="15" borderId="17" xfId="20" applyFill="1" applyBorder="1" applyAlignment="1">
      <alignment vertical="center" wrapText="1"/>
    </xf>
    <xf numFmtId="3" fontId="6" fillId="15" borderId="17" xfId="20" applyNumberFormat="1" applyFill="1" applyBorder="1" applyAlignment="1">
      <alignment vertical="center" wrapText="1"/>
    </xf>
    <xf numFmtId="0" fontId="6" fillId="6" borderId="0" xfId="4" applyFill="1" applyAlignment="1" applyProtection="1">
      <alignment horizontal="left" wrapText="1"/>
    </xf>
    <xf numFmtId="3" fontId="6" fillId="6" borderId="17" xfId="19" applyAlignment="1">
      <protection locked="0"/>
    </xf>
    <xf numFmtId="0" fontId="6" fillId="6" borderId="17" xfId="20" applyFill="1" applyBorder="1" applyAlignment="1">
      <alignment vertical="center" wrapText="1"/>
    </xf>
    <xf numFmtId="165" fontId="6" fillId="6" borderId="17" xfId="21" applyNumberFormat="1" applyFont="1" applyFill="1" applyBorder="1" applyAlignment="1">
      <alignment vertical="center" wrapText="1"/>
    </xf>
    <xf numFmtId="0" fontId="6" fillId="0" borderId="0" xfId="20" applyFill="1" applyBorder="1" applyAlignment="1">
      <alignment vertical="center" wrapText="1"/>
    </xf>
    <xf numFmtId="3" fontId="6" fillId="6" borderId="0" xfId="20" applyNumberFormat="1" applyFill="1" applyBorder="1" applyAlignment="1">
      <alignment vertical="center" wrapText="1"/>
    </xf>
    <xf numFmtId="0" fontId="5" fillId="7" borderId="17" xfId="20" applyFont="1" applyFill="1" applyBorder="1" applyAlignment="1">
      <alignment vertical="center" wrapText="1"/>
    </xf>
    <xf numFmtId="3" fontId="5" fillId="7" borderId="17" xfId="20" applyNumberFormat="1" applyFont="1" applyFill="1" applyBorder="1" applyAlignment="1">
      <alignment vertical="center" wrapText="1"/>
    </xf>
    <xf numFmtId="0" fontId="40" fillId="0" borderId="0" xfId="0" applyFont="1"/>
    <xf numFmtId="1" fontId="5" fillId="7" borderId="49" xfId="20" applyNumberFormat="1" applyFont="1" applyFill="1" applyBorder="1" applyAlignment="1">
      <alignment horizontal="center" vertical="center" wrapText="1"/>
    </xf>
    <xf numFmtId="1" fontId="5" fillId="7" borderId="50" xfId="20" applyNumberFormat="1" applyFont="1" applyFill="1" applyBorder="1" applyAlignment="1">
      <alignment horizontal="center" vertical="center" wrapText="1"/>
    </xf>
    <xf numFmtId="0" fontId="6" fillId="13" borderId="51" xfId="20" applyFill="1" applyBorder="1" applyAlignment="1">
      <alignment vertical="center" wrapText="1"/>
    </xf>
    <xf numFmtId="3" fontId="6" fillId="13" borderId="52" xfId="19" applyFill="1" applyBorder="1" applyAlignment="1">
      <alignment horizontal="right"/>
      <protection locked="0"/>
    </xf>
    <xf numFmtId="0" fontId="6" fillId="6" borderId="51" xfId="20" applyFill="1" applyBorder="1" applyAlignment="1">
      <alignment vertical="center" wrapText="1"/>
    </xf>
    <xf numFmtId="3" fontId="6" fillId="6" borderId="53" xfId="4" applyNumberFormat="1" applyFill="1" applyBorder="1" applyAlignment="1" applyProtection="1">
      <alignment horizontal="right"/>
    </xf>
    <xf numFmtId="0" fontId="5" fillId="7" borderId="54" xfId="20" applyFont="1" applyFill="1" applyBorder="1" applyAlignment="1">
      <alignment vertical="center" wrapText="1"/>
    </xf>
    <xf numFmtId="3" fontId="5" fillId="7" borderId="55" xfId="20" applyNumberFormat="1" applyFont="1" applyFill="1" applyBorder="1" applyAlignment="1">
      <alignment vertical="center" wrapText="1"/>
    </xf>
    <xf numFmtId="3" fontId="5" fillId="7" borderId="56" xfId="20" applyNumberFormat="1" applyFont="1" applyFill="1" applyBorder="1" applyAlignment="1">
      <alignment vertical="center" wrapText="1"/>
    </xf>
    <xf numFmtId="0" fontId="5" fillId="6" borderId="0" xfId="15" applyFill="1" applyBorder="1" applyAlignment="1" applyProtection="1">
      <alignment horizontal="center"/>
    </xf>
    <xf numFmtId="0" fontId="5" fillId="3" borderId="0" xfId="15" applyBorder="1" applyAlignment="1" applyProtection="1">
      <alignment horizontal="center"/>
    </xf>
    <xf numFmtId="0" fontId="5" fillId="3" borderId="6" xfId="15" applyBorder="1" applyAlignment="1" applyProtection="1">
      <alignment horizontal="center" vertical="center"/>
    </xf>
    <xf numFmtId="0" fontId="31" fillId="6" borderId="0" xfId="12" applyFont="1" applyFill="1" applyAlignment="1">
      <alignment horizontal="left" wrapText="1"/>
    </xf>
    <xf numFmtId="3" fontId="6" fillId="12" borderId="17" xfId="19" applyFill="1" applyAlignment="1">
      <alignment wrapText="1"/>
      <protection locked="0"/>
    </xf>
    <xf numFmtId="0" fontId="5" fillId="3" borderId="0" xfId="15" applyBorder="1" applyAlignment="1" applyProtection="1">
      <alignment horizontal="left" vertical="center" wrapText="1"/>
    </xf>
    <xf numFmtId="3" fontId="5" fillId="3" borderId="0" xfId="15" applyNumberFormat="1" applyBorder="1" applyAlignment="1" applyProtection="1">
      <alignment horizontal="right" vertical="center" wrapText="1"/>
    </xf>
    <xf numFmtId="0" fontId="36" fillId="6" borderId="0" xfId="12" applyFont="1" applyFill="1" applyAlignment="1">
      <alignment horizontal="center" vertical="center" wrapText="1"/>
    </xf>
    <xf numFmtId="4" fontId="31" fillId="6" borderId="0" xfId="12" applyNumberFormat="1" applyFont="1" applyFill="1" applyAlignment="1">
      <alignment horizontal="center"/>
    </xf>
    <xf numFmtId="0" fontId="31" fillId="6" borderId="0" xfId="12" applyFont="1" applyFill="1"/>
    <xf numFmtId="0" fontId="37" fillId="6" borderId="0" xfId="12" applyFont="1" applyFill="1"/>
    <xf numFmtId="4" fontId="31" fillId="6" borderId="0" xfId="12" applyNumberFormat="1" applyFont="1" applyFill="1"/>
    <xf numFmtId="0" fontId="0" fillId="11" borderId="0" xfId="14" applyFont="1" applyFill="1" applyAlignment="1" applyProtection="1">
      <alignment vertical="center" wrapText="1"/>
    </xf>
    <xf numFmtId="0" fontId="5" fillId="3" borderId="26" xfId="15" applyBorder="1" applyAlignment="1" applyProtection="1">
      <alignment horizontal="center" vertical="center"/>
    </xf>
    <xf numFmtId="3" fontId="6" fillId="8" borderId="0" xfId="12" applyNumberFormat="1" applyFill="1" applyAlignment="1">
      <alignment vertical="center"/>
    </xf>
    <xf numFmtId="3" fontId="6" fillId="4" borderId="0" xfId="14" applyNumberFormat="1" applyAlignment="1" applyProtection="1">
      <alignment vertical="center"/>
    </xf>
    <xf numFmtId="3" fontId="6" fillId="6" borderId="17" xfId="19" applyAlignment="1">
      <alignment vertical="center" wrapText="1"/>
      <protection locked="0"/>
    </xf>
    <xf numFmtId="0" fontId="5" fillId="3" borderId="4" xfId="15" applyBorder="1" applyAlignment="1" applyProtection="1">
      <alignment horizontal="center" vertical="center"/>
    </xf>
    <xf numFmtId="3" fontId="6" fillId="6" borderId="19" xfId="19" applyBorder="1" applyAlignment="1">
      <alignment vertical="center" wrapText="1"/>
      <protection locked="0"/>
    </xf>
    <xf numFmtId="3" fontId="0" fillId="4" borderId="57" xfId="14" applyNumberFormat="1" applyFont="1" applyBorder="1" applyAlignment="1" applyProtection="1">
      <alignment vertical="center"/>
    </xf>
    <xf numFmtId="3" fontId="0" fillId="4" borderId="58" xfId="14" applyNumberFormat="1" applyFont="1" applyBorder="1" applyAlignment="1" applyProtection="1">
      <alignment vertical="center"/>
    </xf>
    <xf numFmtId="3" fontId="6" fillId="11" borderId="58" xfId="14" applyNumberFormat="1" applyFill="1" applyBorder="1" applyAlignment="1" applyProtection="1">
      <alignment vertical="center"/>
    </xf>
    <xf numFmtId="3" fontId="6" fillId="11" borderId="59" xfId="14" applyNumberFormat="1" applyFill="1" applyBorder="1" applyAlignment="1" applyProtection="1">
      <alignment vertical="center"/>
    </xf>
    <xf numFmtId="0" fontId="6" fillId="4" borderId="24" xfId="4" applyBorder="1" applyAlignment="1" applyProtection="1">
      <alignment wrapText="1"/>
      <protection hidden="1"/>
    </xf>
    <xf numFmtId="0" fontId="6" fillId="4" borderId="25" xfId="4" applyBorder="1" applyAlignment="1" applyProtection="1">
      <alignment wrapText="1"/>
      <protection hidden="1"/>
    </xf>
    <xf numFmtId="0" fontId="31" fillId="6" borderId="44" xfId="0" applyFont="1" applyFill="1" applyBorder="1" applyAlignment="1">
      <alignment vertical="center" wrapText="1"/>
    </xf>
    <xf numFmtId="165" fontId="6" fillId="6" borderId="17" xfId="1" applyNumberFormat="1" applyFont="1" applyFill="1" applyBorder="1" applyAlignment="1" applyProtection="1">
      <alignment wrapText="1"/>
      <protection locked="0"/>
    </xf>
    <xf numFmtId="3" fontId="6" fillId="13" borderId="17" xfId="19" applyFill="1" applyAlignment="1">
      <alignment horizontal="left"/>
      <protection locked="0"/>
    </xf>
    <xf numFmtId="0" fontId="0" fillId="0" borderId="44" xfId="0" applyBorder="1" applyAlignment="1">
      <alignment vertical="center"/>
    </xf>
    <xf numFmtId="0" fontId="0" fillId="0" borderId="44" xfId="0" applyBorder="1" applyAlignment="1">
      <alignment horizontal="left" vertical="center" wrapText="1"/>
    </xf>
    <xf numFmtId="0" fontId="0" fillId="6" borderId="44" xfId="0" applyFill="1" applyBorder="1" applyAlignment="1">
      <alignment vertical="center"/>
    </xf>
    <xf numFmtId="0" fontId="0" fillId="6" borderId="44" xfId="0" applyFill="1" applyBorder="1" applyAlignment="1">
      <alignment horizontal="left" vertical="center" wrapText="1"/>
    </xf>
    <xf numFmtId="0" fontId="31" fillId="6" borderId="44" xfId="0" applyFont="1" applyFill="1" applyBorder="1" applyAlignment="1">
      <alignment horizontal="center" vertical="center" wrapText="1"/>
    </xf>
    <xf numFmtId="0" fontId="31" fillId="6" borderId="44" xfId="0" applyFont="1" applyFill="1" applyBorder="1" applyAlignment="1">
      <alignment horizontal="left" vertical="center" wrapText="1"/>
    </xf>
    <xf numFmtId="0" fontId="31" fillId="0" borderId="44" xfId="0" applyFont="1" applyBorder="1" applyAlignment="1">
      <alignment horizontal="center" vertical="center" wrapText="1"/>
    </xf>
    <xf numFmtId="0" fontId="31" fillId="0" borderId="44" xfId="0" applyFont="1" applyBorder="1" applyAlignment="1">
      <alignment horizontal="left" vertical="center" wrapText="1"/>
    </xf>
    <xf numFmtId="3" fontId="9" fillId="0" borderId="28" xfId="6" applyNumberFormat="1" applyFill="1" applyBorder="1" applyAlignment="1" applyProtection="1">
      <alignment horizontal="center" vertical="center"/>
    </xf>
    <xf numFmtId="0" fontId="31" fillId="0" borderId="44" xfId="0" applyFont="1" applyBorder="1" applyAlignment="1">
      <alignment vertical="center" wrapText="1"/>
    </xf>
    <xf numFmtId="0" fontId="31" fillId="0" borderId="44" xfId="0" applyFont="1" applyFill="1" applyBorder="1" applyAlignment="1" applyProtection="1">
      <alignment horizontal="center" vertical="center" wrapText="1"/>
    </xf>
    <xf numFmtId="0" fontId="31" fillId="0" borderId="44" xfId="0" applyFont="1" applyFill="1" applyBorder="1" applyAlignment="1" applyProtection="1">
      <alignment horizontal="left" vertical="center" wrapText="1"/>
    </xf>
    <xf numFmtId="0" fontId="0" fillId="0" borderId="44" xfId="0" applyFont="1" applyFill="1" applyBorder="1" applyAlignment="1" applyProtection="1">
      <alignment vertical="center" wrapText="1"/>
    </xf>
    <xf numFmtId="0" fontId="31" fillId="0" borderId="44" xfId="0" applyFont="1" applyFill="1" applyBorder="1" applyAlignment="1" applyProtection="1">
      <alignment vertical="center" wrapText="1"/>
    </xf>
    <xf numFmtId="0" fontId="0" fillId="6" borderId="44" xfId="0" applyFill="1" applyBorder="1" applyAlignment="1">
      <alignment vertical="center" wrapText="1"/>
    </xf>
    <xf numFmtId="0" fontId="0" fillId="6" borderId="44" xfId="0" applyFont="1" applyFill="1" applyBorder="1" applyAlignment="1" applyProtection="1">
      <alignment vertical="center" wrapText="1"/>
    </xf>
    <xf numFmtId="0" fontId="31" fillId="6" borderId="44" xfId="0" applyFont="1" applyFill="1" applyBorder="1" applyAlignment="1">
      <alignment vertical="center" wrapText="1"/>
    </xf>
    <xf numFmtId="0" fontId="0" fillId="0" borderId="44" xfId="0" applyBorder="1" applyAlignment="1">
      <alignment vertical="center" wrapText="1"/>
    </xf>
    <xf numFmtId="0" fontId="4" fillId="2" borderId="0" xfId="2" applyAlignment="1" applyProtection="1">
      <alignment horizontal="center" wrapText="1"/>
      <protection hidden="1"/>
    </xf>
    <xf numFmtId="0" fontId="4" fillId="2" borderId="0" xfId="2" applyAlignment="1" applyProtection="1">
      <alignment horizontal="center" wrapText="1"/>
    </xf>
    <xf numFmtId="0" fontId="4" fillId="2" borderId="14" xfId="2" applyBorder="1" applyAlignment="1" applyProtection="1">
      <alignment horizontal="center" wrapText="1"/>
    </xf>
    <xf numFmtId="0" fontId="4" fillId="2" borderId="0" xfId="2" applyBorder="1" applyAlignment="1" applyProtection="1">
      <alignment horizontal="center" wrapText="1"/>
    </xf>
    <xf numFmtId="0" fontId="6" fillId="4" borderId="0" xfId="4" applyBorder="1" applyAlignment="1" applyProtection="1">
      <alignment horizontal="center"/>
    </xf>
    <xf numFmtId="0" fontId="0" fillId="6" borderId="0" xfId="0" applyFill="1"/>
    <xf numFmtId="0" fontId="0" fillId="6" borderId="11" xfId="2" applyFont="1" applyFill="1" applyBorder="1" applyAlignment="1" applyProtection="1">
      <alignment horizontal="left" vertical="center" wrapText="1"/>
      <protection hidden="1"/>
    </xf>
    <xf numFmtId="0" fontId="0" fillId="6" borderId="12" xfId="2" applyFont="1" applyFill="1" applyBorder="1" applyAlignment="1" applyProtection="1">
      <alignment horizontal="left" vertical="center" wrapText="1"/>
      <protection hidden="1"/>
    </xf>
    <xf numFmtId="0" fontId="7" fillId="6" borderId="13" xfId="2" applyFont="1" applyFill="1" applyBorder="1" applyAlignment="1" applyProtection="1">
      <alignment horizontal="left" vertical="center" wrapText="1"/>
      <protection hidden="1"/>
    </xf>
    <xf numFmtId="0" fontId="39" fillId="6" borderId="46" xfId="2" applyFont="1" applyFill="1" applyBorder="1" applyAlignment="1" applyProtection="1">
      <alignment horizontal="left" wrapText="1"/>
      <protection hidden="1"/>
    </xf>
    <xf numFmtId="0" fontId="39" fillId="6" borderId="47" xfId="2" applyFont="1" applyFill="1" applyBorder="1" applyAlignment="1" applyProtection="1">
      <alignment horizontal="left" wrapText="1"/>
      <protection hidden="1"/>
    </xf>
    <xf numFmtId="0" fontId="39" fillId="6" borderId="48" xfId="2" applyFont="1" applyFill="1" applyBorder="1" applyAlignment="1" applyProtection="1">
      <alignment horizontal="left" wrapText="1"/>
      <protection hidden="1"/>
    </xf>
    <xf numFmtId="0" fontId="5" fillId="3" borderId="1" xfId="3" applyBorder="1" applyAlignment="1" applyProtection="1">
      <alignment horizontal="center" vertical="center" wrapText="1"/>
    </xf>
    <xf numFmtId="0" fontId="10" fillId="2" borderId="0" xfId="2" applyFont="1" applyAlignment="1" applyProtection="1">
      <alignment horizontal="left"/>
    </xf>
    <xf numFmtId="0" fontId="5" fillId="3" borderId="5" xfId="3" applyBorder="1" applyAlignment="1" applyProtection="1">
      <alignment horizontal="center" vertical="center"/>
    </xf>
    <xf numFmtId="0" fontId="5" fillId="3" borderId="38" xfId="3" applyBorder="1" applyAlignment="1" applyProtection="1">
      <alignment horizontal="center" vertical="center"/>
    </xf>
    <xf numFmtId="0" fontId="5" fillId="3" borderId="35" xfId="3" applyBorder="1" applyAlignment="1" applyProtection="1">
      <alignment horizontal="center" vertical="center"/>
    </xf>
    <xf numFmtId="0" fontId="33" fillId="10" borderId="7" xfId="0" applyFont="1" applyFill="1" applyBorder="1" applyAlignment="1" applyProtection="1">
      <alignment horizontal="center" vertical="center" wrapText="1"/>
    </xf>
    <xf numFmtId="0" fontId="33" fillId="10" borderId="9" xfId="0" applyFont="1" applyFill="1" applyBorder="1" applyAlignment="1" applyProtection="1">
      <alignment horizontal="center" vertical="center" wrapText="1"/>
    </xf>
    <xf numFmtId="0" fontId="33" fillId="10" borderId="62" xfId="0" applyFont="1" applyFill="1" applyBorder="1" applyAlignment="1" applyProtection="1">
      <alignment horizontal="center" vertical="center" wrapText="1"/>
    </xf>
    <xf numFmtId="0" fontId="33" fillId="10" borderId="14" xfId="0" applyFont="1" applyFill="1" applyBorder="1" applyAlignment="1" applyProtection="1">
      <alignment horizontal="center" vertical="center" wrapText="1"/>
    </xf>
    <xf numFmtId="0" fontId="33" fillId="10" borderId="0" xfId="0" applyFont="1" applyFill="1" applyBorder="1" applyAlignment="1" applyProtection="1">
      <alignment horizontal="center" vertical="center" wrapText="1"/>
    </xf>
    <xf numFmtId="0" fontId="33" fillId="10" borderId="63" xfId="0" applyFont="1" applyFill="1" applyBorder="1" applyAlignment="1" applyProtection="1">
      <alignment horizontal="center" vertical="center" wrapText="1"/>
    </xf>
    <xf numFmtId="0" fontId="10" fillId="2" borderId="0" xfId="2" applyFont="1" applyAlignment="1" applyProtection="1">
      <alignment horizontal="center"/>
    </xf>
    <xf numFmtId="0" fontId="6" fillId="14" borderId="38" xfId="4" applyFill="1" applyBorder="1" applyAlignment="1" applyProtection="1">
      <alignment vertical="top" wrapText="1"/>
    </xf>
    <xf numFmtId="0" fontId="5" fillId="3" borderId="11" xfId="3" applyBorder="1" applyAlignment="1" applyProtection="1">
      <alignment horizontal="center" wrapText="1"/>
    </xf>
    <xf numFmtId="0" fontId="5" fillId="3" borderId="12" xfId="3" applyBorder="1" applyAlignment="1" applyProtection="1">
      <alignment horizontal="center" wrapText="1"/>
    </xf>
    <xf numFmtId="3" fontId="0" fillId="6" borderId="18" xfId="19" applyFont="1" applyBorder="1" applyAlignment="1" applyProtection="1">
      <alignment horizontal="left" vertical="top" wrapText="1"/>
      <protection locked="0"/>
    </xf>
    <xf numFmtId="3" fontId="6" fillId="6" borderId="18" xfId="19" applyBorder="1" applyAlignment="1" applyProtection="1">
      <alignment horizontal="left" vertical="top" wrapText="1"/>
      <protection locked="0"/>
    </xf>
    <xf numFmtId="0" fontId="10" fillId="2" borderId="0" xfId="2" applyFont="1" applyAlignment="1" applyProtection="1">
      <alignment horizontal="left" vertical="center" wrapText="1"/>
    </xf>
    <xf numFmtId="0" fontId="6" fillId="4" borderId="0" xfId="4" applyAlignment="1" applyProtection="1">
      <alignment horizontal="left"/>
    </xf>
    <xf numFmtId="0" fontId="10" fillId="2" borderId="0" xfId="2" applyFont="1" applyAlignment="1" applyProtection="1">
      <alignment horizontal="center" vertical="center" wrapText="1"/>
    </xf>
    <xf numFmtId="3" fontId="0" fillId="6" borderId="18" xfId="16" applyFont="1" applyBorder="1" applyAlignment="1" applyProtection="1">
      <alignment horizontal="left" vertical="top" wrapText="1"/>
      <protection locked="0"/>
    </xf>
    <xf numFmtId="3" fontId="6" fillId="6" borderId="18" xfId="16" applyBorder="1" applyAlignment="1" applyProtection="1">
      <alignment horizontal="left" vertical="top" wrapText="1"/>
      <protection locked="0"/>
    </xf>
    <xf numFmtId="0" fontId="0" fillId="14" borderId="25" xfId="4" applyFont="1" applyFill="1" applyBorder="1" applyAlignment="1" applyProtection="1">
      <alignment horizontal="center" vertical="top" wrapText="1"/>
      <protection hidden="1"/>
    </xf>
    <xf numFmtId="0" fontId="0" fillId="14" borderId="26" xfId="4" applyFont="1" applyFill="1" applyBorder="1" applyAlignment="1" applyProtection="1">
      <alignment horizontal="center" vertical="top" wrapText="1"/>
      <protection hidden="1"/>
    </xf>
    <xf numFmtId="0" fontId="0" fillId="14" borderId="34" xfId="4" applyFont="1" applyFill="1" applyBorder="1" applyAlignment="1" applyProtection="1">
      <alignment horizontal="center" vertical="top" wrapText="1"/>
      <protection hidden="1"/>
    </xf>
    <xf numFmtId="0" fontId="30" fillId="6" borderId="0" xfId="0" applyFont="1" applyFill="1" applyAlignment="1" applyProtection="1">
      <alignment horizontal="left" vertical="top" wrapText="1"/>
    </xf>
    <xf numFmtId="0" fontId="30" fillId="6" borderId="0" xfId="0" applyFont="1" applyFill="1" applyAlignment="1" applyProtection="1">
      <alignment vertical="center" wrapText="1"/>
    </xf>
    <xf numFmtId="0" fontId="10" fillId="2" borderId="0" xfId="2" applyFont="1" applyAlignment="1" applyProtection="1">
      <alignment horizontal="left" wrapText="1"/>
    </xf>
    <xf numFmtId="0" fontId="5" fillId="5" borderId="0" xfId="5" applyFont="1" applyAlignment="1" applyProtection="1">
      <alignment horizontal="center" vertical="center" textRotation="90"/>
    </xf>
    <xf numFmtId="3" fontId="5" fillId="3" borderId="1" xfId="3" applyNumberFormat="1" applyBorder="1" applyAlignment="1" applyProtection="1">
      <alignment horizontal="center" vertical="center" wrapText="1"/>
    </xf>
    <xf numFmtId="3" fontId="5" fillId="3" borderId="25" xfId="3" applyNumberFormat="1" applyBorder="1" applyAlignment="1" applyProtection="1">
      <alignment horizontal="center" vertical="center" wrapText="1"/>
    </xf>
    <xf numFmtId="3" fontId="5" fillId="3" borderId="26" xfId="3" applyNumberFormat="1" applyBorder="1" applyAlignment="1" applyProtection="1">
      <alignment horizontal="center" vertical="center" wrapText="1"/>
    </xf>
    <xf numFmtId="3" fontId="5" fillId="3" borderId="34" xfId="3" applyNumberFormat="1" applyBorder="1" applyAlignment="1" applyProtection="1">
      <alignment horizontal="center" vertical="center" wrapText="1"/>
    </xf>
    <xf numFmtId="0" fontId="4" fillId="5" borderId="0" xfId="5" applyAlignment="1" applyProtection="1">
      <alignment horizontal="center" vertical="center" textRotation="90"/>
    </xf>
    <xf numFmtId="0" fontId="29" fillId="2" borderId="0" xfId="2" applyFont="1" applyAlignment="1" applyProtection="1">
      <alignment horizontal="left" vertical="top" wrapText="1"/>
    </xf>
    <xf numFmtId="0" fontId="6" fillId="4" borderId="0" xfId="14" applyAlignment="1" applyProtection="1">
      <alignment horizontal="center" wrapText="1"/>
    </xf>
    <xf numFmtId="0" fontId="32" fillId="6" borderId="0" xfId="12" applyFont="1" applyFill="1" applyAlignment="1">
      <alignment horizontal="center"/>
    </xf>
    <xf numFmtId="0" fontId="0" fillId="11" borderId="57" xfId="14" applyFont="1" applyFill="1" applyBorder="1" applyAlignment="1" applyProtection="1">
      <alignment horizontal="center" vertical="center" wrapText="1"/>
    </xf>
    <xf numFmtId="0" fontId="0" fillId="11" borderId="58" xfId="14" applyFont="1" applyFill="1" applyBorder="1" applyAlignment="1" applyProtection="1">
      <alignment horizontal="center" vertical="center" wrapText="1"/>
    </xf>
    <xf numFmtId="0" fontId="0" fillId="11" borderId="59" xfId="14" applyFont="1" applyFill="1" applyBorder="1" applyAlignment="1" applyProtection="1">
      <alignment horizontal="center" vertical="center" wrapText="1"/>
    </xf>
    <xf numFmtId="0" fontId="0" fillId="6" borderId="60" xfId="0" applyFill="1" applyBorder="1" applyAlignment="1">
      <alignment horizontal="center" vertical="center" textRotation="90"/>
    </xf>
    <xf numFmtId="0" fontId="0" fillId="6" borderId="61" xfId="0" applyFill="1" applyBorder="1" applyAlignment="1">
      <alignment horizontal="center" vertical="center" textRotation="90"/>
    </xf>
    <xf numFmtId="3" fontId="9" fillId="6" borderId="30" xfId="6" quotePrefix="1" applyNumberFormat="1" applyFill="1" applyBorder="1" applyAlignment="1" applyProtection="1">
      <alignment horizontal="center" vertical="center"/>
    </xf>
    <xf numFmtId="3" fontId="9" fillId="6" borderId="31" xfId="6" applyNumberFormat="1" applyFill="1" applyBorder="1" applyAlignment="1" applyProtection="1">
      <alignment horizontal="center" vertical="center"/>
    </xf>
  </cellXfs>
  <cellStyles count="22">
    <cellStyle name="20 % - Accent2" xfId="4" builtinId="34" customBuiltin="1"/>
    <cellStyle name="20 % - Accent2 2" xfId="14" xr:uid="{00000000-0005-0000-0000-000001000000}"/>
    <cellStyle name="20% - Accent2 2" xfId="20" xr:uid="{00000000-0005-0000-0000-000002000000}"/>
    <cellStyle name="Accent1" xfId="2" builtinId="29"/>
    <cellStyle name="Accent1 2" xfId="13" xr:uid="{00000000-0005-0000-0000-000005000000}"/>
    <cellStyle name="Accent2" xfId="3" builtinId="33" customBuiltin="1"/>
    <cellStyle name="Accent2 2" xfId="15" xr:uid="{00000000-0005-0000-0000-000007000000}"/>
    <cellStyle name="Accent4" xfId="5" builtinId="41"/>
    <cellStyle name="Lien hypertexte" xfId="6" builtinId="8"/>
    <cellStyle name="Neutre" xfId="7" builtinId="28"/>
    <cellStyle name="Normal" xfId="0" builtinId="0" customBuiltin="1"/>
    <cellStyle name="Normal 2" xfId="12" xr:uid="{00000000-0005-0000-0000-00000C000000}"/>
    <cellStyle name="Normal 200" xfId="10" xr:uid="{00000000-0005-0000-0000-00000D000000}"/>
    <cellStyle name="Normal 3" xfId="11" xr:uid="{00000000-0005-0000-0000-00000E000000}"/>
    <cellStyle name="Percent 2" xfId="18" xr:uid="{00000000-0005-0000-0000-00000F000000}"/>
    <cellStyle name="Pourcentage" xfId="1" builtinId="5"/>
    <cellStyle name="Pourcentage 2" xfId="21" xr:uid="{34328A51-8AFD-4B2A-9924-B1C59D935C81}"/>
    <cellStyle name="Standaard 3" xfId="9" xr:uid="{00000000-0005-0000-0000-000011000000}"/>
    <cellStyle name="Standaard_Balans IL-Glob. PLAU" xfId="8" xr:uid="{00000000-0005-0000-0000-000012000000}"/>
    <cellStyle name="Style 1" xfId="16" xr:uid="{00000000-0005-0000-0000-000013000000}"/>
    <cellStyle name="Style 1 3" xfId="19" xr:uid="{00000000-0005-0000-0000-000014000000}"/>
    <cellStyle name="Style 2" xfId="17" xr:uid="{00000000-0005-0000-0000-000015000000}"/>
  </cellStyles>
  <dxfs count="1193">
    <dxf>
      <font>
        <b/>
        <i val="0"/>
        <color rgb="FF00B050"/>
      </font>
    </dxf>
    <dxf>
      <font>
        <color rgb="FFFF0000"/>
      </font>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s>
  <tableStyles count="0" defaultTableStyle="TableStyleMedium2" defaultPivotStyle="PivotStyleLight16"/>
  <colors>
    <mruColors>
      <color rgb="FFFFED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34636</xdr:colOff>
      <xdr:row>0</xdr:row>
      <xdr:rowOff>112568</xdr:rowOff>
    </xdr:from>
    <xdr:to>
      <xdr:col>1</xdr:col>
      <xdr:colOff>2139661</xdr:colOff>
      <xdr:row>4</xdr:row>
      <xdr:rowOff>169230</xdr:rowOff>
    </xdr:to>
    <xdr:pic>
      <xdr:nvPicPr>
        <xdr:cNvPr id="3" name="Image 2">
          <a:extLst>
            <a:ext uri="{FF2B5EF4-FFF2-40B4-BE49-F238E27FC236}">
              <a16:creationId xmlns:a16="http://schemas.microsoft.com/office/drawing/2014/main" id="{975BDC8A-7242-46D7-A966-16846CD894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886" y="112568"/>
          <a:ext cx="2105025" cy="749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4FBE4DDA\17a13%20-%20MODELE%20DE%20RAPPORT%20EX-POST%202016%20ELEC%20-%20VIERG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nnexe%202%20-%20Mod&#232;le%20de%20rapport%20ex-ante%20-%20Proposition%20RA%20-%20Electricit&#23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wp-p-cont01\CtxFolderRedirection\Users\nikolai.triffet\AppData\Local\Microsoft\Windows\Temporary%20Internet%20Files\Content.Outlook\KBM14V84\17c08%20-%20MDR%20ex-po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0"/>
      <sheetName val="Data X et FEC"/>
      <sheetName val="TAB A"/>
      <sheetName val="TAB B"/>
      <sheetName val="TAB1"/>
      <sheetName val="TAB2"/>
      <sheetName val="TAB3"/>
      <sheetName val="TAB4"/>
      <sheetName val="TAB4.1"/>
      <sheetName val="TAB4.2"/>
      <sheetName val="TAB4.3"/>
      <sheetName val="TAB4.4"/>
      <sheetName val="TAB4.5"/>
      <sheetName val="TAB4.6"/>
      <sheetName val="TAB4.7"/>
      <sheetName val="TAB4.8"/>
      <sheetName val="TAB4.9"/>
      <sheetName val="TAB4.10"/>
      <sheetName val="TAB4.11"/>
      <sheetName val="TAB4.12"/>
      <sheetName val="TAB4.13"/>
      <sheetName val="TAB5"/>
      <sheetName val="TAB5.1"/>
      <sheetName val="TAB5.2"/>
      <sheetName val="TAB5.3"/>
      <sheetName val="TAB6"/>
      <sheetName val="TAB7"/>
      <sheetName val="TAB7.1"/>
      <sheetName val="TAB7.2"/>
      <sheetName val="TAB8"/>
    </sheetNames>
    <sheetDataSet>
      <sheetData sheetId="0">
        <row r="32">
          <cell r="C32">
            <v>9.8499999999999994E-3</v>
          </cell>
          <cell r="D32">
            <v>2.009E-2</v>
          </cell>
        </row>
        <row r="34">
          <cell r="G34">
            <v>0</v>
          </cell>
          <cell r="H34">
            <v>0</v>
          </cell>
        </row>
        <row r="48">
          <cell r="B48" t="str">
            <v>TAB1</v>
          </cell>
          <cell r="C48" t="str">
            <v>Coûts contrôlables - réalité 2019 et 2020</v>
          </cell>
        </row>
        <row r="49">
          <cell r="B49" t="str">
            <v>TAB2</v>
          </cell>
          <cell r="C49" t="str">
            <v>Coûts contrôlables hors OSP - budget 2024-2028</v>
          </cell>
        </row>
        <row r="50">
          <cell r="B50" t="str">
            <v>TAB3</v>
          </cell>
          <cell r="C50" t="str">
            <v>Coûts contrôlables OSP - budget 2024-2028</v>
          </cell>
        </row>
        <row r="51">
          <cell r="B51" t="str">
            <v>TAB4</v>
          </cell>
          <cell r="C51" t="str">
            <v>Synthèse des charges et produits non-contrôlables</v>
          </cell>
        </row>
        <row r="67">
          <cell r="B67" t="str">
            <v>TAB5.1</v>
          </cell>
          <cell r="C67" t="str">
            <v>Evolution des actifs régulés sur la période 2020-2024</v>
          </cell>
        </row>
        <row r="68">
          <cell r="B68" t="str">
            <v>TAB5.2</v>
          </cell>
          <cell r="C68" t="str">
            <v>Evolution des actifs régulés sur la période 2024-2028</v>
          </cell>
        </row>
        <row r="69">
          <cell r="B69" t="str">
            <v>TAB5.3</v>
          </cell>
          <cell r="C69" t="str">
            <v>Interventions de tiers dans le financement des actifs régulés</v>
          </cell>
        </row>
        <row r="70">
          <cell r="B70" t="str">
            <v>TAB6</v>
          </cell>
          <cell r="C70" t="str">
            <v>Soldes régulatoires déjà affectés</v>
          </cell>
        </row>
        <row r="74">
          <cell r="B74" t="str">
            <v>TAB8</v>
          </cell>
          <cell r="C74" t="str">
            <v>Synthèse du revenu autorisé des années 2024 à 2028</v>
          </cell>
        </row>
      </sheetData>
      <sheetData sheetId="1"/>
      <sheetData sheetId="2"/>
      <sheetData sheetId="3"/>
      <sheetData sheetId="4">
        <row r="86">
          <cell r="B86">
            <v>0</v>
          </cell>
          <cell r="D86">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0"/>
    </sheetNames>
    <sheetDataSet>
      <sheetData sheetId="0" refreshError="1"/>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7:V107"/>
  <sheetViews>
    <sheetView tabSelected="1" zoomScale="110" zoomScaleNormal="110" workbookViewId="0">
      <selection activeCell="B7" sqref="B7:J7"/>
    </sheetView>
  </sheetViews>
  <sheetFormatPr baseColWidth="10" defaultColWidth="9.1640625" defaultRowHeight="13.5" x14ac:dyDescent="0.3"/>
  <cols>
    <col min="1" max="1" width="1.6640625" style="3" customWidth="1"/>
    <col min="2" max="2" width="67.83203125" style="3" bestFit="1" customWidth="1"/>
    <col min="3" max="3" width="11" style="3" customWidth="1"/>
    <col min="4" max="4" width="12.83203125" style="3" customWidth="1"/>
    <col min="5" max="8" width="9.1640625" style="3"/>
    <col min="9" max="9" width="9.5" style="3" customWidth="1"/>
    <col min="10" max="10" width="10.5" style="3" bestFit="1" customWidth="1"/>
    <col min="11" max="16384" width="9.1640625" style="3"/>
  </cols>
  <sheetData>
    <row r="7" spans="2:11" ht="30.6" customHeight="1" x14ac:dyDescent="0.3">
      <c r="B7" s="449" t="s">
        <v>413</v>
      </c>
      <c r="C7" s="449"/>
      <c r="D7" s="449"/>
      <c r="E7" s="449"/>
      <c r="F7" s="449"/>
      <c r="G7" s="449"/>
      <c r="H7" s="449"/>
      <c r="I7" s="449"/>
      <c r="J7" s="449"/>
    </row>
    <row r="9" spans="2:11" ht="15" x14ac:dyDescent="0.3">
      <c r="B9" s="450" t="s">
        <v>37</v>
      </c>
      <c r="C9" s="450"/>
      <c r="D9" s="450"/>
      <c r="E9" s="450"/>
      <c r="F9" s="450"/>
      <c r="G9" s="450"/>
      <c r="H9" s="450"/>
      <c r="I9" s="450"/>
      <c r="J9" s="450"/>
    </row>
    <row r="11" spans="2:11" x14ac:dyDescent="0.3">
      <c r="B11" s="3" t="s">
        <v>27</v>
      </c>
      <c r="C11" s="129"/>
    </row>
    <row r="12" spans="2:11" x14ac:dyDescent="0.3">
      <c r="B12" s="3" t="s">
        <v>28</v>
      </c>
      <c r="C12" s="129"/>
      <c r="E12" s="10"/>
    </row>
    <row r="13" spans="2:11" x14ac:dyDescent="0.3">
      <c r="B13" s="3" t="s">
        <v>216</v>
      </c>
      <c r="C13" s="129"/>
      <c r="E13" s="10"/>
    </row>
    <row r="15" spans="2:11" ht="28.9" customHeight="1" x14ac:dyDescent="0.3">
      <c r="B15" s="451" t="s">
        <v>29</v>
      </c>
      <c r="C15" s="452"/>
      <c r="D15" s="452"/>
      <c r="E15" s="452"/>
      <c r="F15" s="452"/>
      <c r="G15" s="452"/>
      <c r="H15" s="452"/>
      <c r="I15" s="452"/>
      <c r="J15" s="452"/>
      <c r="K15" s="452"/>
    </row>
    <row r="16" spans="2:11" x14ac:dyDescent="0.3">
      <c r="B16" s="125" t="s">
        <v>30</v>
      </c>
      <c r="C16" s="453"/>
      <c r="D16" s="453"/>
      <c r="E16" s="453"/>
      <c r="F16" s="453"/>
      <c r="G16" s="453"/>
      <c r="H16" s="453"/>
      <c r="I16" s="453"/>
      <c r="J16" s="453"/>
      <c r="K16" s="453"/>
    </row>
    <row r="17" spans="2:11" x14ac:dyDescent="0.3">
      <c r="B17" s="125" t="s">
        <v>31</v>
      </c>
      <c r="C17" s="453"/>
      <c r="D17" s="453"/>
      <c r="E17" s="453"/>
      <c r="F17" s="453"/>
      <c r="G17" s="453"/>
      <c r="H17" s="453"/>
      <c r="I17" s="453"/>
      <c r="J17" s="453"/>
      <c r="K17" s="453"/>
    </row>
    <row r="18" spans="2:11" x14ac:dyDescent="0.3">
      <c r="B18" s="125" t="s">
        <v>32</v>
      </c>
      <c r="C18" s="453"/>
      <c r="D18" s="453"/>
      <c r="E18" s="453"/>
      <c r="F18" s="453"/>
      <c r="G18" s="453"/>
      <c r="H18" s="453"/>
      <c r="I18" s="453"/>
      <c r="J18" s="453"/>
      <c r="K18" s="453"/>
    </row>
    <row r="19" spans="2:11" x14ac:dyDescent="0.3">
      <c r="B19" s="125" t="s">
        <v>33</v>
      </c>
      <c r="C19" s="453"/>
      <c r="D19" s="453"/>
      <c r="E19" s="453"/>
      <c r="F19" s="453"/>
      <c r="G19" s="453"/>
      <c r="H19" s="453"/>
      <c r="I19" s="453"/>
      <c r="J19" s="453"/>
      <c r="K19" s="453"/>
    </row>
    <row r="20" spans="2:11" x14ac:dyDescent="0.3">
      <c r="B20" s="125"/>
      <c r="C20" s="453"/>
      <c r="D20" s="453"/>
      <c r="E20" s="453"/>
      <c r="F20" s="453"/>
      <c r="G20" s="453"/>
      <c r="H20" s="453"/>
      <c r="I20" s="453"/>
      <c r="J20" s="453"/>
      <c r="K20" s="453"/>
    </row>
    <row r="21" spans="2:11" x14ac:dyDescent="0.3">
      <c r="B21" s="125" t="s">
        <v>34</v>
      </c>
      <c r="C21" s="453"/>
      <c r="D21" s="453"/>
      <c r="E21" s="453"/>
      <c r="F21" s="453"/>
      <c r="G21" s="453"/>
      <c r="H21" s="453"/>
      <c r="I21" s="453"/>
      <c r="J21" s="453"/>
      <c r="K21" s="453"/>
    </row>
    <row r="22" spans="2:11" x14ac:dyDescent="0.3">
      <c r="B22" s="125" t="s">
        <v>35</v>
      </c>
      <c r="C22" s="453"/>
      <c r="D22" s="453"/>
      <c r="E22" s="453"/>
      <c r="F22" s="453"/>
      <c r="G22" s="453"/>
      <c r="H22" s="453"/>
      <c r="I22" s="453"/>
      <c r="J22" s="453"/>
      <c r="K22" s="453"/>
    </row>
    <row r="23" spans="2:11" ht="14.25" thickBot="1" x14ac:dyDescent="0.35">
      <c r="B23" s="126" t="s">
        <v>36</v>
      </c>
      <c r="C23" s="453"/>
      <c r="D23" s="453"/>
      <c r="E23" s="453"/>
      <c r="F23" s="453"/>
      <c r="G23" s="453"/>
      <c r="H23" s="453"/>
      <c r="I23" s="453"/>
      <c r="J23" s="453"/>
      <c r="K23" s="453"/>
    </row>
    <row r="24" spans="2:11" x14ac:dyDescent="0.3">
      <c r="B24" s="284"/>
      <c r="C24" s="285"/>
      <c r="D24" s="285"/>
      <c r="E24" s="285"/>
      <c r="F24" s="285"/>
      <c r="G24" s="285"/>
      <c r="H24" s="285"/>
      <c r="I24" s="285"/>
      <c r="J24" s="285"/>
    </row>
    <row r="25" spans="2:11" x14ac:dyDescent="0.3">
      <c r="B25" s="286" t="s">
        <v>392</v>
      </c>
      <c r="C25" s="285"/>
      <c r="D25" s="288"/>
      <c r="E25" s="285"/>
      <c r="F25" s="285"/>
      <c r="G25" s="285"/>
      <c r="H25" s="285"/>
      <c r="I25" s="285"/>
      <c r="J25" s="285"/>
    </row>
    <row r="26" spans="2:11" s="202" customFormat="1" x14ac:dyDescent="0.3">
      <c r="B26" s="202" t="s">
        <v>405</v>
      </c>
      <c r="C26" s="322"/>
      <c r="D26" s="323"/>
      <c r="E26" s="322"/>
      <c r="F26" s="322"/>
      <c r="G26" s="322"/>
      <c r="H26" s="322"/>
      <c r="I26" s="322"/>
      <c r="J26" s="322"/>
    </row>
    <row r="27" spans="2:11" x14ac:dyDescent="0.3">
      <c r="B27" s="284"/>
      <c r="C27" s="285"/>
      <c r="D27" s="285"/>
      <c r="E27" s="285"/>
      <c r="F27" s="285"/>
      <c r="G27" s="285"/>
      <c r="H27" s="285"/>
      <c r="I27" s="285"/>
      <c r="J27" s="285"/>
    </row>
    <row r="29" spans="2:11" ht="15" x14ac:dyDescent="0.3">
      <c r="B29" s="450" t="s">
        <v>26</v>
      </c>
      <c r="C29" s="450"/>
      <c r="D29" s="450"/>
      <c r="E29" s="450"/>
      <c r="F29" s="450"/>
      <c r="G29" s="450"/>
      <c r="H29" s="450"/>
      <c r="I29" s="450"/>
      <c r="J29" s="450"/>
      <c r="K29" s="450"/>
    </row>
    <row r="31" spans="2:11" x14ac:dyDescent="0.3">
      <c r="B31" s="334"/>
      <c r="C31" s="127">
        <v>2020</v>
      </c>
      <c r="D31" s="127">
        <v>2021</v>
      </c>
      <c r="E31" s="127">
        <v>2022</v>
      </c>
      <c r="F31" s="127">
        <v>2023</v>
      </c>
      <c r="G31" s="127">
        <v>2024</v>
      </c>
      <c r="H31" s="127">
        <v>2025</v>
      </c>
      <c r="I31" s="127">
        <v>2026</v>
      </c>
      <c r="J31" s="127">
        <v>2027</v>
      </c>
      <c r="K31" s="127">
        <v>2028</v>
      </c>
    </row>
    <row r="32" spans="2:11" x14ac:dyDescent="0.3">
      <c r="B32" s="334" t="s">
        <v>414</v>
      </c>
      <c r="C32" s="213">
        <v>9.8499999999999994E-3</v>
      </c>
      <c r="D32" s="213">
        <v>2.009E-2</v>
      </c>
      <c r="E32" s="213"/>
      <c r="F32" s="213"/>
      <c r="G32" s="213"/>
      <c r="H32" s="213"/>
      <c r="I32" s="213"/>
      <c r="J32" s="213"/>
      <c r="K32" s="213"/>
    </row>
    <row r="33" spans="2:11" x14ac:dyDescent="0.3">
      <c r="B33" s="334" t="s">
        <v>415</v>
      </c>
      <c r="C33" s="343"/>
      <c r="D33" s="343"/>
      <c r="E33" s="343"/>
      <c r="F33" s="343"/>
      <c r="G33" s="213"/>
      <c r="H33" s="213"/>
      <c r="I33" s="213"/>
      <c r="J33" s="213"/>
      <c r="K33" s="213"/>
    </row>
    <row r="34" spans="2:11" x14ac:dyDescent="0.3">
      <c r="B34" s="334" t="s">
        <v>416</v>
      </c>
      <c r="C34" s="337">
        <v>0</v>
      </c>
      <c r="D34" s="337">
        <v>0</v>
      </c>
      <c r="E34" s="337">
        <v>0</v>
      </c>
      <c r="F34" s="337">
        <v>0</v>
      </c>
      <c r="G34" s="337">
        <v>0</v>
      </c>
      <c r="H34" s="337">
        <v>0</v>
      </c>
      <c r="I34" s="337">
        <v>0</v>
      </c>
      <c r="J34" s="337">
        <v>0</v>
      </c>
      <c r="K34" s="337">
        <v>0</v>
      </c>
    </row>
    <row r="35" spans="2:11" x14ac:dyDescent="0.3">
      <c r="B35" s="334" t="s">
        <v>417</v>
      </c>
      <c r="C35" s="343"/>
      <c r="D35" s="343"/>
      <c r="E35" s="343"/>
      <c r="F35" s="343"/>
      <c r="G35" s="337"/>
      <c r="H35" s="429"/>
      <c r="I35" s="429"/>
      <c r="J35" s="429"/>
      <c r="K35" s="429"/>
    </row>
    <row r="36" spans="2:11" x14ac:dyDescent="0.3">
      <c r="B36" s="334" t="s">
        <v>418</v>
      </c>
      <c r="C36" s="343"/>
      <c r="D36" s="343"/>
      <c r="E36" s="343"/>
      <c r="F36" s="343"/>
      <c r="G36" s="429">
        <v>2.784E-2</v>
      </c>
      <c r="H36" s="429">
        <v>2.784E-2</v>
      </c>
      <c r="I36" s="429">
        <v>2.784E-2</v>
      </c>
      <c r="J36" s="429">
        <v>2.784E-2</v>
      </c>
      <c r="K36" s="429">
        <v>2.784E-2</v>
      </c>
    </row>
    <row r="37" spans="2:11" x14ac:dyDescent="0.3">
      <c r="B37" s="334" t="s">
        <v>419</v>
      </c>
      <c r="C37" s="343"/>
      <c r="D37" s="343"/>
      <c r="E37" s="343"/>
      <c r="F37" s="343"/>
      <c r="G37" s="429">
        <f>G36</f>
        <v>2.784E-2</v>
      </c>
      <c r="H37" s="429">
        <f>H36*4/5</f>
        <v>2.2272E-2</v>
      </c>
      <c r="I37" s="429">
        <f>I36*3/5</f>
        <v>1.6704E-2</v>
      </c>
      <c r="J37" s="429">
        <f>J36*2/5</f>
        <v>1.1136E-2</v>
      </c>
      <c r="K37" s="429">
        <f>K36*1/5</f>
        <v>5.568E-3</v>
      </c>
    </row>
    <row r="39" spans="2:11" ht="15" x14ac:dyDescent="0.3">
      <c r="B39" s="450" t="s">
        <v>1</v>
      </c>
      <c r="C39" s="450"/>
      <c r="D39" s="450"/>
      <c r="E39" s="450"/>
      <c r="F39" s="450"/>
      <c r="G39" s="450"/>
      <c r="H39" s="450"/>
      <c r="I39" s="450"/>
      <c r="J39" s="450"/>
      <c r="K39" s="450"/>
    </row>
    <row r="41" spans="2:11" x14ac:dyDescent="0.3">
      <c r="B41" s="33"/>
      <c r="C41" s="246" t="s">
        <v>38</v>
      </c>
    </row>
    <row r="42" spans="2:11" x14ac:dyDescent="0.3">
      <c r="B42" s="245" t="s">
        <v>337</v>
      </c>
      <c r="C42" s="246" t="s">
        <v>338</v>
      </c>
    </row>
    <row r="44" spans="2:11" ht="15" x14ac:dyDescent="0.3">
      <c r="B44" s="450" t="s">
        <v>0</v>
      </c>
      <c r="C44" s="450"/>
      <c r="D44" s="450"/>
      <c r="E44" s="450"/>
      <c r="F44" s="450"/>
      <c r="G44" s="450"/>
      <c r="H44" s="450"/>
      <c r="I44" s="450"/>
      <c r="J44" s="450"/>
      <c r="K44" s="450"/>
    </row>
    <row r="46" spans="2:11" ht="31.5" customHeight="1" x14ac:dyDescent="0.3">
      <c r="B46" s="138" t="s">
        <v>399</v>
      </c>
      <c r="C46" s="446" t="s">
        <v>296</v>
      </c>
      <c r="D46" s="446"/>
      <c r="E46" s="446"/>
      <c r="F46" s="446"/>
      <c r="G46" s="446"/>
      <c r="H46" s="446"/>
      <c r="I46" s="446"/>
      <c r="J46" s="287" t="s">
        <v>399</v>
      </c>
    </row>
    <row r="47" spans="2:11" ht="27" customHeight="1" x14ac:dyDescent="0.3">
      <c r="B47" s="138" t="s">
        <v>400</v>
      </c>
      <c r="C47" s="446" t="s">
        <v>340</v>
      </c>
      <c r="D47" s="446"/>
      <c r="E47" s="446"/>
      <c r="F47" s="446"/>
      <c r="G47" s="446"/>
      <c r="H47" s="446"/>
      <c r="I47" s="446"/>
      <c r="J47" s="287" t="s">
        <v>400</v>
      </c>
    </row>
    <row r="48" spans="2:11" s="53" customFormat="1" ht="28.9" customHeight="1" x14ac:dyDescent="0.3">
      <c r="B48" s="138" t="s">
        <v>210</v>
      </c>
      <c r="C48" s="448" t="s">
        <v>515</v>
      </c>
      <c r="D48" s="448"/>
      <c r="E48" s="448"/>
      <c r="F48" s="448"/>
      <c r="G48" s="448"/>
      <c r="H48" s="448"/>
      <c r="I48" s="448"/>
      <c r="J48" s="287" t="s">
        <v>210</v>
      </c>
    </row>
    <row r="49" spans="2:22" s="53" customFormat="1" ht="28.9" customHeight="1" x14ac:dyDescent="0.3">
      <c r="B49" s="138" t="s">
        <v>211</v>
      </c>
      <c r="C49" s="448" t="s">
        <v>516</v>
      </c>
      <c r="D49" s="448"/>
      <c r="E49" s="448"/>
      <c r="F49" s="448"/>
      <c r="G49" s="448"/>
      <c r="H49" s="448"/>
      <c r="I49" s="448"/>
      <c r="J49" s="287" t="s">
        <v>211</v>
      </c>
    </row>
    <row r="50" spans="2:22" s="53" customFormat="1" ht="28.9" customHeight="1" x14ac:dyDescent="0.3">
      <c r="B50" s="138" t="s">
        <v>212</v>
      </c>
      <c r="C50" s="448" t="s">
        <v>517</v>
      </c>
      <c r="D50" s="448"/>
      <c r="E50" s="448"/>
      <c r="F50" s="448"/>
      <c r="G50" s="448"/>
      <c r="H50" s="448"/>
      <c r="I50" s="448"/>
      <c r="J50" s="287" t="s">
        <v>212</v>
      </c>
    </row>
    <row r="51" spans="2:22" s="53" customFormat="1" ht="28.9" customHeight="1" x14ac:dyDescent="0.3">
      <c r="B51" s="138" t="s">
        <v>221</v>
      </c>
      <c r="C51" s="446" t="s">
        <v>362</v>
      </c>
      <c r="D51" s="446"/>
      <c r="E51" s="446"/>
      <c r="F51" s="446"/>
      <c r="G51" s="446"/>
      <c r="H51" s="446"/>
      <c r="I51" s="446"/>
      <c r="J51" s="287" t="s">
        <v>221</v>
      </c>
      <c r="K51" s="169"/>
      <c r="L51" s="169"/>
      <c r="M51" s="169"/>
      <c r="N51" s="169"/>
      <c r="O51" s="169"/>
      <c r="P51" s="169"/>
      <c r="Q51" s="169"/>
      <c r="R51" s="169"/>
      <c r="S51" s="169"/>
      <c r="T51" s="169"/>
      <c r="U51" s="169"/>
      <c r="V51" s="169"/>
    </row>
    <row r="52" spans="2:22" s="53" customFormat="1" ht="28.9" customHeight="1" x14ac:dyDescent="0.3">
      <c r="B52" s="138" t="s">
        <v>189</v>
      </c>
      <c r="C52" s="445" t="s">
        <v>299</v>
      </c>
      <c r="D52" s="445"/>
      <c r="E52" s="445"/>
      <c r="F52" s="445"/>
      <c r="G52" s="445"/>
      <c r="H52" s="445"/>
      <c r="I52" s="445"/>
      <c r="J52" s="287" t="s">
        <v>299</v>
      </c>
      <c r="K52" s="169"/>
      <c r="L52" s="169"/>
      <c r="M52" s="169"/>
      <c r="N52" s="169"/>
      <c r="O52" s="169"/>
      <c r="P52" s="169"/>
      <c r="Q52" s="169"/>
      <c r="R52" s="169"/>
      <c r="S52" s="169"/>
      <c r="T52" s="169"/>
      <c r="U52" s="169"/>
      <c r="V52" s="169"/>
    </row>
    <row r="53" spans="2:22" s="53" customFormat="1" ht="28.9" customHeight="1" x14ac:dyDescent="0.3">
      <c r="B53" s="138" t="s">
        <v>190</v>
      </c>
      <c r="C53" s="445" t="s">
        <v>299</v>
      </c>
      <c r="D53" s="445"/>
      <c r="E53" s="445"/>
      <c r="F53" s="445"/>
      <c r="G53" s="445"/>
      <c r="H53" s="445"/>
      <c r="I53" s="445"/>
      <c r="J53" s="287" t="s">
        <v>299</v>
      </c>
      <c r="K53" s="169"/>
      <c r="L53" s="169"/>
      <c r="M53" s="169"/>
      <c r="N53" s="169"/>
      <c r="O53" s="169"/>
      <c r="P53" s="169"/>
      <c r="Q53" s="169"/>
      <c r="R53" s="169"/>
      <c r="S53" s="169"/>
      <c r="T53" s="169"/>
      <c r="U53" s="169"/>
      <c r="V53" s="169"/>
    </row>
    <row r="54" spans="2:22" s="53" customFormat="1" ht="28.9" customHeight="1" x14ac:dyDescent="0.3">
      <c r="B54" s="138" t="s">
        <v>191</v>
      </c>
      <c r="C54" s="445" t="s">
        <v>363</v>
      </c>
      <c r="D54" s="445"/>
      <c r="E54" s="445"/>
      <c r="F54" s="445"/>
      <c r="G54" s="445"/>
      <c r="H54" s="445"/>
      <c r="I54" s="445"/>
      <c r="J54" s="287" t="s">
        <v>191</v>
      </c>
      <c r="K54" s="169"/>
      <c r="L54" s="169"/>
      <c r="M54" s="169"/>
      <c r="N54" s="169"/>
      <c r="O54" s="169"/>
      <c r="P54" s="169"/>
      <c r="Q54" s="169"/>
      <c r="R54" s="169"/>
      <c r="S54" s="169"/>
      <c r="T54" s="169"/>
      <c r="U54" s="169"/>
      <c r="V54" s="169"/>
    </row>
    <row r="55" spans="2:22" s="53" customFormat="1" ht="28.9" customHeight="1" x14ac:dyDescent="0.3">
      <c r="B55" s="138" t="s">
        <v>192</v>
      </c>
      <c r="C55" s="445" t="s">
        <v>300</v>
      </c>
      <c r="D55" s="445"/>
      <c r="E55" s="445"/>
      <c r="F55" s="445"/>
      <c r="G55" s="445"/>
      <c r="H55" s="445"/>
      <c r="I55" s="445"/>
      <c r="J55" s="287" t="s">
        <v>192</v>
      </c>
      <c r="K55" s="169"/>
      <c r="L55" s="169"/>
      <c r="M55" s="169"/>
      <c r="N55" s="169"/>
      <c r="O55" s="169"/>
      <c r="P55" s="169"/>
      <c r="Q55" s="169"/>
      <c r="R55" s="169"/>
      <c r="S55" s="169"/>
      <c r="T55" s="169"/>
      <c r="U55" s="169"/>
      <c r="V55" s="169"/>
    </row>
    <row r="56" spans="2:22" s="53" customFormat="1" ht="28.9" customHeight="1" x14ac:dyDescent="0.3">
      <c r="B56" s="138" t="s">
        <v>193</v>
      </c>
      <c r="C56" s="447" t="s">
        <v>525</v>
      </c>
      <c r="D56" s="447"/>
      <c r="E56" s="447"/>
      <c r="F56" s="447"/>
      <c r="G56" s="447"/>
      <c r="H56" s="447"/>
      <c r="I56" s="447"/>
      <c r="J56" s="287" t="s">
        <v>193</v>
      </c>
      <c r="K56" s="169"/>
      <c r="L56" s="169"/>
      <c r="M56" s="169"/>
      <c r="N56" s="169"/>
      <c r="O56" s="169"/>
      <c r="P56" s="169"/>
      <c r="Q56" s="169"/>
      <c r="R56" s="169"/>
      <c r="S56" s="169"/>
      <c r="T56" s="169"/>
      <c r="U56" s="169"/>
      <c r="V56" s="169"/>
    </row>
    <row r="57" spans="2:22" s="53" customFormat="1" ht="28.9" customHeight="1" x14ac:dyDescent="0.3">
      <c r="B57" s="138" t="s">
        <v>194</v>
      </c>
      <c r="C57" s="445" t="s">
        <v>365</v>
      </c>
      <c r="D57" s="445"/>
      <c r="E57" s="445"/>
      <c r="F57" s="445"/>
      <c r="G57" s="445"/>
      <c r="H57" s="445"/>
      <c r="I57" s="445"/>
      <c r="J57" s="287" t="s">
        <v>194</v>
      </c>
      <c r="K57" s="169"/>
      <c r="L57" s="169"/>
      <c r="M57" s="169"/>
      <c r="N57" s="169"/>
      <c r="O57" s="169"/>
      <c r="P57" s="169"/>
      <c r="Q57" s="169"/>
      <c r="R57" s="169"/>
      <c r="S57" s="169"/>
      <c r="T57" s="169"/>
      <c r="U57" s="169"/>
      <c r="V57" s="169"/>
    </row>
    <row r="58" spans="2:22" s="53" customFormat="1" ht="28.9" customHeight="1" x14ac:dyDescent="0.3">
      <c r="B58" s="138" t="s">
        <v>195</v>
      </c>
      <c r="C58" s="445" t="s">
        <v>373</v>
      </c>
      <c r="D58" s="445"/>
      <c r="E58" s="445"/>
      <c r="F58" s="445"/>
      <c r="G58" s="445"/>
      <c r="H58" s="445"/>
      <c r="I58" s="445"/>
      <c r="J58" s="287" t="s">
        <v>195</v>
      </c>
      <c r="K58" s="169"/>
      <c r="L58" s="169"/>
      <c r="M58" s="169"/>
      <c r="N58" s="169"/>
      <c r="O58" s="169"/>
      <c r="P58" s="169"/>
      <c r="Q58" s="169"/>
      <c r="R58" s="169"/>
      <c r="S58" s="169"/>
      <c r="T58" s="169"/>
      <c r="U58" s="169"/>
      <c r="V58" s="169"/>
    </row>
    <row r="59" spans="2:22" s="53" customFormat="1" ht="28.9" customHeight="1" x14ac:dyDescent="0.3">
      <c r="B59" s="138" t="s">
        <v>518</v>
      </c>
      <c r="C59" s="445" t="s">
        <v>412</v>
      </c>
      <c r="D59" s="445"/>
      <c r="E59" s="445"/>
      <c r="F59" s="445"/>
      <c r="G59" s="445"/>
      <c r="H59" s="445"/>
      <c r="I59" s="445"/>
      <c r="J59" s="287" t="s">
        <v>518</v>
      </c>
      <c r="K59" s="169"/>
      <c r="L59" s="169"/>
      <c r="M59" s="169"/>
      <c r="N59" s="169"/>
      <c r="O59" s="454"/>
      <c r="P59" s="169"/>
      <c r="Q59" s="169"/>
      <c r="R59" s="169"/>
      <c r="S59" s="169"/>
      <c r="T59" s="169"/>
      <c r="U59" s="169"/>
      <c r="V59" s="169"/>
    </row>
    <row r="60" spans="2:22" s="53" customFormat="1" ht="39" customHeight="1" x14ac:dyDescent="0.3">
      <c r="B60" s="138" t="s">
        <v>519</v>
      </c>
      <c r="C60" s="445" t="s">
        <v>366</v>
      </c>
      <c r="D60" s="445"/>
      <c r="E60" s="445"/>
      <c r="F60" s="445"/>
      <c r="G60" s="445"/>
      <c r="H60" s="445"/>
      <c r="I60" s="445"/>
      <c r="J60" s="287" t="s">
        <v>519</v>
      </c>
      <c r="K60" s="169"/>
      <c r="L60" s="169"/>
      <c r="M60" s="169"/>
      <c r="N60" s="169"/>
      <c r="O60" s="454"/>
      <c r="P60" s="169"/>
      <c r="Q60" s="169"/>
      <c r="R60" s="169"/>
      <c r="S60" s="169"/>
      <c r="T60" s="169"/>
      <c r="U60" s="169"/>
      <c r="V60" s="169"/>
    </row>
    <row r="61" spans="2:22" s="53" customFormat="1" ht="39" customHeight="1" x14ac:dyDescent="0.3">
      <c r="B61" s="138" t="s">
        <v>520</v>
      </c>
      <c r="C61" s="445" t="s">
        <v>367</v>
      </c>
      <c r="D61" s="445"/>
      <c r="E61" s="445"/>
      <c r="F61" s="445"/>
      <c r="G61" s="445"/>
      <c r="H61" s="445"/>
      <c r="I61" s="445"/>
      <c r="J61" s="287" t="s">
        <v>520</v>
      </c>
      <c r="K61" s="169"/>
      <c r="L61" s="169"/>
      <c r="M61" s="169"/>
      <c r="N61" s="169"/>
      <c r="O61" s="169"/>
      <c r="P61" s="169"/>
      <c r="Q61" s="169"/>
      <c r="R61" s="169"/>
      <c r="S61" s="169"/>
      <c r="T61" s="169"/>
      <c r="U61" s="169"/>
      <c r="V61" s="169"/>
    </row>
    <row r="62" spans="2:22" s="53" customFormat="1" ht="39" customHeight="1" x14ac:dyDescent="0.3">
      <c r="B62" s="138" t="s">
        <v>521</v>
      </c>
      <c r="C62" s="445" t="s">
        <v>299</v>
      </c>
      <c r="D62" s="445"/>
      <c r="E62" s="445"/>
      <c r="F62" s="445"/>
      <c r="G62" s="445"/>
      <c r="H62" s="445"/>
      <c r="I62" s="445"/>
      <c r="J62" s="287" t="s">
        <v>299</v>
      </c>
      <c r="K62" s="169"/>
      <c r="L62" s="169"/>
      <c r="M62" s="169"/>
      <c r="N62" s="169"/>
      <c r="O62" s="169"/>
      <c r="P62" s="169"/>
      <c r="Q62" s="169"/>
      <c r="R62" s="169"/>
      <c r="S62" s="169"/>
      <c r="T62" s="169"/>
      <c r="U62" s="169"/>
      <c r="V62" s="169"/>
    </row>
    <row r="63" spans="2:22" s="53" customFormat="1" ht="43.5" customHeight="1" x14ac:dyDescent="0.3">
      <c r="B63" s="138" t="s">
        <v>522</v>
      </c>
      <c r="C63" s="445" t="s">
        <v>329</v>
      </c>
      <c r="D63" s="445"/>
      <c r="E63" s="445"/>
      <c r="F63" s="445"/>
      <c r="G63" s="445"/>
      <c r="H63" s="445"/>
      <c r="I63" s="445"/>
      <c r="J63" s="287" t="s">
        <v>522</v>
      </c>
      <c r="K63" s="169"/>
      <c r="L63" s="169"/>
      <c r="M63" s="169"/>
      <c r="N63" s="169"/>
      <c r="O63" s="169"/>
      <c r="P63" s="169"/>
      <c r="Q63" s="169"/>
      <c r="R63" s="169"/>
      <c r="S63" s="169"/>
      <c r="T63" s="169"/>
      <c r="U63" s="169"/>
      <c r="V63" s="169"/>
    </row>
    <row r="64" spans="2:22" ht="28.9" customHeight="1" x14ac:dyDescent="0.3">
      <c r="B64" s="138" t="s">
        <v>523</v>
      </c>
      <c r="C64" s="445" t="s">
        <v>299</v>
      </c>
      <c r="D64" s="445"/>
      <c r="E64" s="445"/>
      <c r="F64" s="445"/>
      <c r="G64" s="445"/>
      <c r="H64" s="445"/>
      <c r="I64" s="445"/>
      <c r="J64" s="287" t="s">
        <v>299</v>
      </c>
      <c r="K64" s="169"/>
      <c r="L64" s="169"/>
      <c r="M64" s="169"/>
      <c r="N64" s="169"/>
      <c r="O64" s="169"/>
      <c r="P64" s="169"/>
      <c r="Q64" s="169"/>
      <c r="R64" s="169"/>
      <c r="S64" s="169"/>
      <c r="T64" s="169"/>
      <c r="U64" s="169"/>
      <c r="V64" s="169"/>
    </row>
    <row r="65" spans="2:22" ht="28.9" customHeight="1" x14ac:dyDescent="0.3">
      <c r="B65" s="138" t="s">
        <v>524</v>
      </c>
      <c r="C65" s="445" t="s">
        <v>368</v>
      </c>
      <c r="D65" s="445"/>
      <c r="E65" s="445"/>
      <c r="F65" s="445"/>
      <c r="G65" s="445"/>
      <c r="H65" s="445"/>
      <c r="I65" s="445"/>
      <c r="J65" s="287" t="s">
        <v>542</v>
      </c>
      <c r="K65" s="169"/>
      <c r="L65" s="169"/>
      <c r="M65" s="169"/>
      <c r="N65" s="169"/>
      <c r="O65" s="169"/>
      <c r="P65" s="169"/>
      <c r="Q65" s="169"/>
      <c r="R65" s="169"/>
      <c r="S65" s="169"/>
      <c r="T65" s="169"/>
      <c r="U65" s="169"/>
      <c r="V65" s="169"/>
    </row>
    <row r="66" spans="2:22" ht="28.9" customHeight="1" x14ac:dyDescent="0.3">
      <c r="B66" s="138" t="s">
        <v>220</v>
      </c>
      <c r="C66" s="445" t="s">
        <v>14</v>
      </c>
      <c r="D66" s="445"/>
      <c r="E66" s="445"/>
      <c r="F66" s="445"/>
      <c r="G66" s="445"/>
      <c r="H66" s="445"/>
      <c r="I66" s="445"/>
      <c r="J66" s="287" t="s">
        <v>220</v>
      </c>
      <c r="K66" s="169"/>
      <c r="L66" s="169"/>
      <c r="M66" s="169"/>
      <c r="N66" s="169"/>
      <c r="O66" s="169"/>
      <c r="P66" s="169"/>
      <c r="Q66" s="169"/>
      <c r="R66" s="169"/>
      <c r="S66" s="169"/>
      <c r="T66" s="169"/>
      <c r="U66" s="169"/>
      <c r="V66" s="169"/>
    </row>
    <row r="67" spans="2:22" ht="28.9" customHeight="1" x14ac:dyDescent="0.3">
      <c r="B67" s="138" t="s">
        <v>213</v>
      </c>
      <c r="C67" s="446" t="s">
        <v>443</v>
      </c>
      <c r="D67" s="446"/>
      <c r="E67" s="446"/>
      <c r="F67" s="446"/>
      <c r="G67" s="446"/>
      <c r="H67" s="446"/>
      <c r="I67" s="446"/>
      <c r="J67" s="287" t="s">
        <v>213</v>
      </c>
      <c r="K67" s="169"/>
      <c r="L67" s="169"/>
      <c r="M67" s="169"/>
      <c r="N67" s="169"/>
      <c r="O67" s="169"/>
      <c r="P67" s="169"/>
      <c r="Q67" s="169"/>
      <c r="R67" s="169"/>
      <c r="S67" s="169"/>
      <c r="T67" s="169"/>
      <c r="U67" s="169"/>
      <c r="V67" s="169"/>
    </row>
    <row r="68" spans="2:22" ht="28.9" customHeight="1" x14ac:dyDescent="0.3">
      <c r="B68" s="138" t="s">
        <v>214</v>
      </c>
      <c r="C68" s="446" t="s">
        <v>440</v>
      </c>
      <c r="D68" s="446"/>
      <c r="E68" s="446"/>
      <c r="F68" s="446"/>
      <c r="G68" s="446"/>
      <c r="H68" s="446"/>
      <c r="I68" s="446"/>
      <c r="J68" s="287" t="s">
        <v>214</v>
      </c>
      <c r="P68" s="139"/>
    </row>
    <row r="69" spans="2:22" ht="28.9" customHeight="1" x14ac:dyDescent="0.3">
      <c r="B69" s="138" t="s">
        <v>298</v>
      </c>
      <c r="C69" s="446" t="s">
        <v>381</v>
      </c>
      <c r="D69" s="446"/>
      <c r="E69" s="446"/>
      <c r="F69" s="446"/>
      <c r="G69" s="446"/>
      <c r="H69" s="446"/>
      <c r="I69" s="446"/>
      <c r="J69" s="241" t="s">
        <v>298</v>
      </c>
      <c r="P69" s="139"/>
    </row>
    <row r="70" spans="2:22" ht="28.9" customHeight="1" x14ac:dyDescent="0.3">
      <c r="B70" s="138" t="s">
        <v>219</v>
      </c>
      <c r="C70" s="445" t="s">
        <v>526</v>
      </c>
      <c r="D70" s="445"/>
      <c r="E70" s="445"/>
      <c r="F70" s="445"/>
      <c r="G70" s="445"/>
      <c r="H70" s="445"/>
      <c r="I70" s="445"/>
      <c r="J70" s="287" t="s">
        <v>219</v>
      </c>
      <c r="P70" s="139"/>
    </row>
    <row r="71" spans="2:22" ht="28.9" customHeight="1" x14ac:dyDescent="0.3">
      <c r="B71" s="138" t="s">
        <v>218</v>
      </c>
      <c r="C71" s="446" t="s">
        <v>301</v>
      </c>
      <c r="D71" s="446"/>
      <c r="E71" s="446"/>
      <c r="F71" s="446"/>
      <c r="G71" s="446"/>
      <c r="H71" s="446"/>
      <c r="I71" s="446"/>
      <c r="J71" s="287" t="s">
        <v>218</v>
      </c>
      <c r="P71" s="140"/>
    </row>
    <row r="72" spans="2:22" ht="28.9" customHeight="1" x14ac:dyDescent="0.3">
      <c r="B72" s="138" t="s">
        <v>527</v>
      </c>
      <c r="C72" s="446" t="s">
        <v>114</v>
      </c>
      <c r="D72" s="446"/>
      <c r="E72" s="446"/>
      <c r="F72" s="446"/>
      <c r="G72" s="446"/>
      <c r="H72" s="446"/>
      <c r="I72" s="446"/>
      <c r="J72" s="287" t="s">
        <v>527</v>
      </c>
      <c r="P72" s="139"/>
    </row>
    <row r="73" spans="2:22" ht="28.9" customHeight="1" x14ac:dyDescent="0.3">
      <c r="B73" s="138" t="s">
        <v>528</v>
      </c>
      <c r="C73" s="446" t="s">
        <v>302</v>
      </c>
      <c r="D73" s="446"/>
      <c r="E73" s="446"/>
      <c r="F73" s="446"/>
      <c r="G73" s="446"/>
      <c r="H73" s="446"/>
      <c r="I73" s="446"/>
      <c r="J73" s="287" t="s">
        <v>528</v>
      </c>
      <c r="P73" s="140"/>
    </row>
    <row r="74" spans="2:22" ht="28.9" customHeight="1" x14ac:dyDescent="0.3">
      <c r="B74" s="138" t="s">
        <v>529</v>
      </c>
      <c r="C74" s="446" t="s">
        <v>303</v>
      </c>
      <c r="D74" s="446"/>
      <c r="E74" s="446"/>
      <c r="F74" s="446"/>
      <c r="G74" s="446"/>
      <c r="H74" s="446"/>
      <c r="I74" s="446"/>
      <c r="J74" s="287" t="s">
        <v>529</v>
      </c>
      <c r="P74" s="139"/>
    </row>
    <row r="75" spans="2:22" ht="28.9" customHeight="1" x14ac:dyDescent="0.3">
      <c r="B75" s="138" t="s">
        <v>217</v>
      </c>
      <c r="C75" s="446" t="s">
        <v>420</v>
      </c>
      <c r="D75" s="446"/>
      <c r="E75" s="446"/>
      <c r="F75" s="446"/>
      <c r="G75" s="446"/>
      <c r="H75" s="446"/>
      <c r="I75" s="446"/>
      <c r="J75" s="287" t="s">
        <v>217</v>
      </c>
      <c r="P75" s="140"/>
    </row>
    <row r="76" spans="2:22" x14ac:dyDescent="0.3">
      <c r="J76" s="13"/>
    </row>
    <row r="77" spans="2:22" x14ac:dyDescent="0.3">
      <c r="J77" s="13"/>
    </row>
    <row r="78" spans="2:22" x14ac:dyDescent="0.3">
      <c r="J78" s="13"/>
    </row>
    <row r="79" spans="2:22" x14ac:dyDescent="0.3">
      <c r="J79" s="13"/>
    </row>
    <row r="80" spans="2:22" x14ac:dyDescent="0.3">
      <c r="J80" s="13"/>
    </row>
    <row r="81" spans="10:10" x14ac:dyDescent="0.3">
      <c r="J81" s="13"/>
    </row>
    <row r="82" spans="10:10" x14ac:dyDescent="0.3">
      <c r="J82" s="13"/>
    </row>
    <row r="83" spans="10:10" x14ac:dyDescent="0.3">
      <c r="J83" s="13"/>
    </row>
    <row r="84" spans="10:10" x14ac:dyDescent="0.3">
      <c r="J84" s="13"/>
    </row>
    <row r="85" spans="10:10" x14ac:dyDescent="0.3">
      <c r="J85" s="13"/>
    </row>
    <row r="86" spans="10:10" x14ac:dyDescent="0.3">
      <c r="J86" s="13"/>
    </row>
    <row r="87" spans="10:10" x14ac:dyDescent="0.3">
      <c r="J87" s="13"/>
    </row>
    <row r="88" spans="10:10" x14ac:dyDescent="0.3">
      <c r="J88" s="13"/>
    </row>
    <row r="89" spans="10:10" x14ac:dyDescent="0.3">
      <c r="J89" s="13"/>
    </row>
    <row r="90" spans="10:10" x14ac:dyDescent="0.3">
      <c r="J90" s="13"/>
    </row>
    <row r="91" spans="10:10" x14ac:dyDescent="0.3">
      <c r="J91" s="13"/>
    </row>
    <row r="92" spans="10:10" x14ac:dyDescent="0.3">
      <c r="J92" s="13"/>
    </row>
    <row r="93" spans="10:10" x14ac:dyDescent="0.3">
      <c r="J93" s="13"/>
    </row>
    <row r="94" spans="10:10" x14ac:dyDescent="0.3">
      <c r="J94" s="13"/>
    </row>
    <row r="95" spans="10:10" x14ac:dyDescent="0.3">
      <c r="J95" s="13"/>
    </row>
    <row r="96" spans="10:10" x14ac:dyDescent="0.3">
      <c r="J96" s="13"/>
    </row>
    <row r="97" spans="10:10" x14ac:dyDescent="0.3">
      <c r="J97" s="13"/>
    </row>
    <row r="98" spans="10:10" x14ac:dyDescent="0.3">
      <c r="J98" s="13"/>
    </row>
    <row r="99" spans="10:10" x14ac:dyDescent="0.3">
      <c r="J99" s="13"/>
    </row>
    <row r="100" spans="10:10" x14ac:dyDescent="0.3">
      <c r="J100" s="13"/>
    </row>
    <row r="101" spans="10:10" x14ac:dyDescent="0.3">
      <c r="J101" s="13"/>
    </row>
    <row r="102" spans="10:10" x14ac:dyDescent="0.3">
      <c r="J102" s="13"/>
    </row>
    <row r="103" spans="10:10" x14ac:dyDescent="0.3">
      <c r="J103" s="13"/>
    </row>
    <row r="104" spans="10:10" x14ac:dyDescent="0.3">
      <c r="J104" s="13"/>
    </row>
    <row r="105" spans="10:10" x14ac:dyDescent="0.3">
      <c r="J105" s="13"/>
    </row>
    <row r="106" spans="10:10" x14ac:dyDescent="0.3">
      <c r="J106" s="13"/>
    </row>
    <row r="107" spans="10:10" x14ac:dyDescent="0.3">
      <c r="J107" s="13"/>
    </row>
  </sheetData>
  <mergeCells count="38">
    <mergeCell ref="C51:I51"/>
    <mergeCell ref="O59:O60"/>
    <mergeCell ref="C62:I62"/>
    <mergeCell ref="C63:I63"/>
    <mergeCell ref="C64:I64"/>
    <mergeCell ref="C50:I50"/>
    <mergeCell ref="B7:J7"/>
    <mergeCell ref="B9:J9"/>
    <mergeCell ref="B39:K39"/>
    <mergeCell ref="B29:K29"/>
    <mergeCell ref="B15:K15"/>
    <mergeCell ref="C16:K23"/>
    <mergeCell ref="C48:I48"/>
    <mergeCell ref="C49:I49"/>
    <mergeCell ref="C46:I46"/>
    <mergeCell ref="C47:I47"/>
    <mergeCell ref="B44:K44"/>
    <mergeCell ref="C72:I72"/>
    <mergeCell ref="C73:I73"/>
    <mergeCell ref="C74:I74"/>
    <mergeCell ref="C75:I75"/>
    <mergeCell ref="C67:I67"/>
    <mergeCell ref="C68:I68"/>
    <mergeCell ref="C70:I70"/>
    <mergeCell ref="C66:I66"/>
    <mergeCell ref="C59:I59"/>
    <mergeCell ref="C52:I52"/>
    <mergeCell ref="C69:I69"/>
    <mergeCell ref="C71:I71"/>
    <mergeCell ref="C53:I53"/>
    <mergeCell ref="C54:I54"/>
    <mergeCell ref="C55:I55"/>
    <mergeCell ref="C56:I56"/>
    <mergeCell ref="C57:I57"/>
    <mergeCell ref="C58:I58"/>
    <mergeCell ref="C60:I60"/>
    <mergeCell ref="C61:I61"/>
    <mergeCell ref="C65:I65"/>
  </mergeCells>
  <conditionalFormatting sqref="B41:B42">
    <cfRule type="containsText" dxfId="1192" priority="105" operator="containsText" text="ntitulé">
      <formula>NOT(ISERROR(SEARCH("ntitulé",B41)))</formula>
    </cfRule>
    <cfRule type="containsBlanks" dxfId="1191" priority="106">
      <formula>LEN(TRIM(B41))=0</formula>
    </cfRule>
  </conditionalFormatting>
  <conditionalFormatting sqref="C11:C13">
    <cfRule type="containsText" dxfId="1190" priority="94" operator="containsText" text="ntitulé">
      <formula>NOT(ISERROR(SEARCH("ntitulé",C11)))</formula>
    </cfRule>
    <cfRule type="containsBlanks" dxfId="1189" priority="95">
      <formula>LEN(TRIM(C11))=0</formula>
    </cfRule>
  </conditionalFormatting>
  <conditionalFormatting sqref="C11:C13">
    <cfRule type="containsText" dxfId="1188" priority="93" operator="containsText" text="libre">
      <formula>NOT(ISERROR(SEARCH("libre",C11)))</formula>
    </cfRule>
  </conditionalFormatting>
  <conditionalFormatting sqref="D25">
    <cfRule type="containsText" dxfId="1187" priority="91" operator="containsText" text="ntitulé">
      <formula>NOT(ISERROR(SEARCH("ntitulé",D25)))</formula>
    </cfRule>
    <cfRule type="containsBlanks" dxfId="1186" priority="92">
      <formula>LEN(TRIM(D25))=0</formula>
    </cfRule>
  </conditionalFormatting>
  <conditionalFormatting sqref="D25">
    <cfRule type="containsText" dxfId="1185" priority="90" operator="containsText" text="libre">
      <formula>NOT(ISERROR(SEARCH("libre",D25)))</formula>
    </cfRule>
  </conditionalFormatting>
  <conditionalFormatting sqref="D26">
    <cfRule type="containsText" dxfId="1184" priority="88" operator="containsText" text="ntitulé">
      <formula>NOT(ISERROR(SEARCH("ntitulé",D26)))</formula>
    </cfRule>
    <cfRule type="containsBlanks" dxfId="1183" priority="89">
      <formula>LEN(TRIM(D26))=0</formula>
    </cfRule>
  </conditionalFormatting>
  <conditionalFormatting sqref="C32:K32">
    <cfRule type="containsText" dxfId="1182" priority="68" operator="containsText" text="ntitulé">
      <formula>NOT(ISERROR(SEARCH("ntitulé",C32)))</formula>
    </cfRule>
    <cfRule type="containsBlanks" dxfId="1181" priority="69">
      <formula>LEN(TRIM(C32))=0</formula>
    </cfRule>
  </conditionalFormatting>
  <conditionalFormatting sqref="C32:K32">
    <cfRule type="containsText" dxfId="1180" priority="67" operator="containsText" text="libre">
      <formula>NOT(ISERROR(SEARCH("libre",C32)))</formula>
    </cfRule>
  </conditionalFormatting>
  <conditionalFormatting sqref="G37:H37 G36:K36">
    <cfRule type="containsText" dxfId="1179" priority="65" operator="containsText" text="ntitulé">
      <formula>NOT(ISERROR(SEARCH("ntitulé",G36)))</formula>
    </cfRule>
    <cfRule type="containsBlanks" dxfId="1178" priority="66">
      <formula>LEN(TRIM(G36))=0</formula>
    </cfRule>
  </conditionalFormatting>
  <conditionalFormatting sqref="G37:H37 G36:K36">
    <cfRule type="containsText" dxfId="1177" priority="64" operator="containsText" text="libre">
      <formula>NOT(ISERROR(SEARCH("libre",G36)))</formula>
    </cfRule>
  </conditionalFormatting>
  <conditionalFormatting sqref="F33:H35">
    <cfRule type="containsText" dxfId="1176" priority="62" operator="containsText" text="ntitulé">
      <formula>NOT(ISERROR(SEARCH("ntitulé",F33)))</formula>
    </cfRule>
    <cfRule type="containsBlanks" dxfId="1175" priority="63">
      <formula>LEN(TRIM(F33))=0</formula>
    </cfRule>
  </conditionalFormatting>
  <conditionalFormatting sqref="F33:H35">
    <cfRule type="containsText" dxfId="1174" priority="61" operator="containsText" text="libre">
      <formula>NOT(ISERROR(SEARCH("libre",F33)))</formula>
    </cfRule>
  </conditionalFormatting>
  <conditionalFormatting sqref="C33:F33 C35:F35">
    <cfRule type="containsText" dxfId="1173" priority="59" operator="containsText" text="ntitulé">
      <formula>NOT(ISERROR(SEARCH("ntitulé",C33)))</formula>
    </cfRule>
    <cfRule type="containsBlanks" dxfId="1172" priority="60">
      <formula>LEN(TRIM(C33))=0</formula>
    </cfRule>
  </conditionalFormatting>
  <conditionalFormatting sqref="C33:F33 C35:F35">
    <cfRule type="containsText" dxfId="1171" priority="58" operator="containsText" text="libre">
      <formula>NOT(ISERROR(SEARCH("libre",C33)))</formula>
    </cfRule>
  </conditionalFormatting>
  <conditionalFormatting sqref="C34:F34">
    <cfRule type="containsText" dxfId="1170" priority="56" operator="containsText" text="ntitulé">
      <formula>NOT(ISERROR(SEARCH("ntitulé",C34)))</formula>
    </cfRule>
    <cfRule type="containsBlanks" dxfId="1169" priority="57">
      <formula>LEN(TRIM(C34))=0</formula>
    </cfRule>
  </conditionalFormatting>
  <conditionalFormatting sqref="C34:F34">
    <cfRule type="containsText" dxfId="1168" priority="55" operator="containsText" text="libre">
      <formula>NOT(ISERROR(SEARCH("libre",C34)))</formula>
    </cfRule>
  </conditionalFormatting>
  <conditionalFormatting sqref="H32:K32">
    <cfRule type="containsText" dxfId="1167" priority="53" operator="containsText" text="ntitulé">
      <formula>NOT(ISERROR(SEARCH("ntitulé",H32)))</formula>
    </cfRule>
    <cfRule type="containsBlanks" dxfId="1166" priority="54">
      <formula>LEN(TRIM(H32))=0</formula>
    </cfRule>
  </conditionalFormatting>
  <conditionalFormatting sqref="H32:K32">
    <cfRule type="containsText" dxfId="1165" priority="52" operator="containsText" text="libre">
      <formula>NOT(ISERROR(SEARCH("libre",H32)))</formula>
    </cfRule>
  </conditionalFormatting>
  <conditionalFormatting sqref="H37:K37">
    <cfRule type="containsText" dxfId="1164" priority="50" operator="containsText" text="ntitulé">
      <formula>NOT(ISERROR(SEARCH("ntitulé",H37)))</formula>
    </cfRule>
    <cfRule type="containsBlanks" dxfId="1163" priority="51">
      <formula>LEN(TRIM(H37))=0</formula>
    </cfRule>
  </conditionalFormatting>
  <conditionalFormatting sqref="H37:K37">
    <cfRule type="containsText" dxfId="1162" priority="49" operator="containsText" text="libre">
      <formula>NOT(ISERROR(SEARCH("libre",H37)))</formula>
    </cfRule>
  </conditionalFormatting>
  <conditionalFormatting sqref="H33:K35">
    <cfRule type="containsText" dxfId="1161" priority="47" operator="containsText" text="ntitulé">
      <formula>NOT(ISERROR(SEARCH("ntitulé",H33)))</formula>
    </cfRule>
    <cfRule type="containsBlanks" dxfId="1160" priority="48">
      <formula>LEN(TRIM(H33))=0</formula>
    </cfRule>
  </conditionalFormatting>
  <conditionalFormatting sqref="H33:K35">
    <cfRule type="containsText" dxfId="1159" priority="46" operator="containsText" text="libre">
      <formula>NOT(ISERROR(SEARCH("libre",H33)))</formula>
    </cfRule>
  </conditionalFormatting>
  <conditionalFormatting sqref="I37:K37">
    <cfRule type="containsText" dxfId="1158" priority="44" operator="containsText" text="ntitulé">
      <formula>NOT(ISERROR(SEARCH("ntitulé",I37)))</formula>
    </cfRule>
    <cfRule type="containsBlanks" dxfId="1157" priority="45">
      <formula>LEN(TRIM(I37))=0</formula>
    </cfRule>
  </conditionalFormatting>
  <conditionalFormatting sqref="I37:K37">
    <cfRule type="containsText" dxfId="1156" priority="43" operator="containsText" text="libre">
      <formula>NOT(ISERROR(SEARCH("libre",I37)))</formula>
    </cfRule>
  </conditionalFormatting>
  <conditionalFormatting sqref="I33:K35">
    <cfRule type="containsText" dxfId="1155" priority="41" operator="containsText" text="ntitulé">
      <formula>NOT(ISERROR(SEARCH("ntitulé",I33)))</formula>
    </cfRule>
    <cfRule type="containsBlanks" dxfId="1154" priority="42">
      <formula>LEN(TRIM(I33))=0</formula>
    </cfRule>
  </conditionalFormatting>
  <conditionalFormatting sqref="I33:K35">
    <cfRule type="containsText" dxfId="1153" priority="40" operator="containsText" text="libre">
      <formula>NOT(ISERROR(SEARCH("libre",I33)))</formula>
    </cfRule>
  </conditionalFormatting>
  <conditionalFormatting sqref="G37:I37 G36:K36">
    <cfRule type="containsText" dxfId="1152" priority="38" operator="containsText" text="ntitulé">
      <formula>NOT(ISERROR(SEARCH("ntitulé",G36)))</formula>
    </cfRule>
    <cfRule type="containsBlanks" dxfId="1151" priority="39">
      <formula>LEN(TRIM(G36))=0</formula>
    </cfRule>
  </conditionalFormatting>
  <conditionalFormatting sqref="G37:I37 G36:K36">
    <cfRule type="containsText" dxfId="1150" priority="37" operator="containsText" text="libre">
      <formula>NOT(ISERROR(SEARCH("libre",G36)))</formula>
    </cfRule>
  </conditionalFormatting>
  <conditionalFormatting sqref="F33:I33 F35:K35">
    <cfRule type="containsText" dxfId="1149" priority="35" operator="containsText" text="ntitulé">
      <formula>NOT(ISERROR(SEARCH("ntitulé",F33)))</formula>
    </cfRule>
    <cfRule type="containsBlanks" dxfId="1148" priority="36">
      <formula>LEN(TRIM(F33))=0</formula>
    </cfRule>
  </conditionalFormatting>
  <conditionalFormatting sqref="F33:I33 F35:K35">
    <cfRule type="containsText" dxfId="1147" priority="34" operator="containsText" text="libre">
      <formula>NOT(ISERROR(SEARCH("libre",F33)))</formula>
    </cfRule>
  </conditionalFormatting>
  <conditionalFormatting sqref="F34:I34">
    <cfRule type="containsText" dxfId="1146" priority="32" operator="containsText" text="ntitulé">
      <formula>NOT(ISERROR(SEARCH("ntitulé",F34)))</formula>
    </cfRule>
    <cfRule type="containsBlanks" dxfId="1145" priority="33">
      <formula>LEN(TRIM(F34))=0</formula>
    </cfRule>
  </conditionalFormatting>
  <conditionalFormatting sqref="F34:I34">
    <cfRule type="containsText" dxfId="1144" priority="31" operator="containsText" text="libre">
      <formula>NOT(ISERROR(SEARCH("libre",F34)))</formula>
    </cfRule>
  </conditionalFormatting>
  <conditionalFormatting sqref="K32">
    <cfRule type="containsText" dxfId="1143" priority="29" operator="containsText" text="ntitulé">
      <formula>NOT(ISERROR(SEARCH("ntitulé",K32)))</formula>
    </cfRule>
    <cfRule type="containsBlanks" dxfId="1142" priority="30">
      <formula>LEN(TRIM(K32))=0</formula>
    </cfRule>
  </conditionalFormatting>
  <conditionalFormatting sqref="K32">
    <cfRule type="containsText" dxfId="1141" priority="28" operator="containsText" text="libre">
      <formula>NOT(ISERROR(SEARCH("libre",K32)))</formula>
    </cfRule>
  </conditionalFormatting>
  <conditionalFormatting sqref="K32">
    <cfRule type="containsText" dxfId="1140" priority="26" operator="containsText" text="ntitulé">
      <formula>NOT(ISERROR(SEARCH("ntitulé",K32)))</formula>
    </cfRule>
    <cfRule type="containsBlanks" dxfId="1139" priority="27">
      <formula>LEN(TRIM(K32))=0</formula>
    </cfRule>
  </conditionalFormatting>
  <conditionalFormatting sqref="K32">
    <cfRule type="containsText" dxfId="1138" priority="25" operator="containsText" text="libre">
      <formula>NOT(ISERROR(SEARCH("libre",K32)))</formula>
    </cfRule>
  </conditionalFormatting>
  <conditionalFormatting sqref="K37">
    <cfRule type="containsText" dxfId="1137" priority="23" operator="containsText" text="ntitulé">
      <formula>NOT(ISERROR(SEARCH("ntitulé",K37)))</formula>
    </cfRule>
    <cfRule type="containsBlanks" dxfId="1136" priority="24">
      <formula>LEN(TRIM(K37))=0</formula>
    </cfRule>
  </conditionalFormatting>
  <conditionalFormatting sqref="K37">
    <cfRule type="containsText" dxfId="1135" priority="22" operator="containsText" text="libre">
      <formula>NOT(ISERROR(SEARCH("libre",K37)))</formula>
    </cfRule>
  </conditionalFormatting>
  <conditionalFormatting sqref="K33:K35">
    <cfRule type="containsText" dxfId="1134" priority="20" operator="containsText" text="ntitulé">
      <formula>NOT(ISERROR(SEARCH("ntitulé",K33)))</formula>
    </cfRule>
    <cfRule type="containsBlanks" dxfId="1133" priority="21">
      <formula>LEN(TRIM(K33))=0</formula>
    </cfRule>
  </conditionalFormatting>
  <conditionalFormatting sqref="K33:K35">
    <cfRule type="containsText" dxfId="1132" priority="19" operator="containsText" text="libre">
      <formula>NOT(ISERROR(SEARCH("libre",K33)))</formula>
    </cfRule>
  </conditionalFormatting>
  <conditionalFormatting sqref="K37">
    <cfRule type="containsText" dxfId="1131" priority="17" operator="containsText" text="ntitulé">
      <formula>NOT(ISERROR(SEARCH("ntitulé",K37)))</formula>
    </cfRule>
    <cfRule type="containsBlanks" dxfId="1130" priority="18">
      <formula>LEN(TRIM(K37))=0</formula>
    </cfRule>
  </conditionalFormatting>
  <conditionalFormatting sqref="K37">
    <cfRule type="containsText" dxfId="1129" priority="16" operator="containsText" text="libre">
      <formula>NOT(ISERROR(SEARCH("libre",K37)))</formula>
    </cfRule>
  </conditionalFormatting>
  <conditionalFormatting sqref="K33:K35">
    <cfRule type="containsText" dxfId="1128" priority="14" operator="containsText" text="ntitulé">
      <formula>NOT(ISERROR(SEARCH("ntitulé",K33)))</formula>
    </cfRule>
    <cfRule type="containsBlanks" dxfId="1127" priority="15">
      <formula>LEN(TRIM(K33))=0</formula>
    </cfRule>
  </conditionalFormatting>
  <conditionalFormatting sqref="K33:K35">
    <cfRule type="containsText" dxfId="1126" priority="13" operator="containsText" text="libre">
      <formula>NOT(ISERROR(SEARCH("libre",K33)))</formula>
    </cfRule>
  </conditionalFormatting>
  <conditionalFormatting sqref="F36:F37">
    <cfRule type="containsText" dxfId="1125" priority="11" operator="containsText" text="ntitulé">
      <formula>NOT(ISERROR(SEARCH("ntitulé",F36)))</formula>
    </cfRule>
    <cfRule type="containsBlanks" dxfId="1124" priority="12">
      <formula>LEN(TRIM(F36))=0</formula>
    </cfRule>
  </conditionalFormatting>
  <conditionalFormatting sqref="F36:F37">
    <cfRule type="containsText" dxfId="1123" priority="10" operator="containsText" text="libre">
      <formula>NOT(ISERROR(SEARCH("libre",F36)))</formula>
    </cfRule>
  </conditionalFormatting>
  <conditionalFormatting sqref="C36:F37">
    <cfRule type="containsText" dxfId="1122" priority="8" operator="containsText" text="ntitulé">
      <formula>NOT(ISERROR(SEARCH("ntitulé",C36)))</formula>
    </cfRule>
    <cfRule type="containsBlanks" dxfId="1121" priority="9">
      <formula>LEN(TRIM(C36))=0</formula>
    </cfRule>
  </conditionalFormatting>
  <conditionalFormatting sqref="C36:F37">
    <cfRule type="containsText" dxfId="1120" priority="7" operator="containsText" text="libre">
      <formula>NOT(ISERROR(SEARCH("libre",C36)))</formula>
    </cfRule>
  </conditionalFormatting>
  <conditionalFormatting sqref="F36:F37">
    <cfRule type="containsText" dxfId="1119" priority="5" operator="containsText" text="ntitulé">
      <formula>NOT(ISERROR(SEARCH("ntitulé",F36)))</formula>
    </cfRule>
    <cfRule type="containsBlanks" dxfId="1118" priority="6">
      <formula>LEN(TRIM(F36))=0</formula>
    </cfRule>
  </conditionalFormatting>
  <conditionalFormatting sqref="F36:F37">
    <cfRule type="containsText" dxfId="1117" priority="4" operator="containsText" text="libre">
      <formula>NOT(ISERROR(SEARCH("libre",F36)))</formula>
    </cfRule>
  </conditionalFormatting>
  <conditionalFormatting sqref="I35:K35">
    <cfRule type="containsText" dxfId="1116" priority="2" operator="containsText" text="ntitulé">
      <formula>NOT(ISERROR(SEARCH("ntitulé",I35)))</formula>
    </cfRule>
    <cfRule type="containsBlanks" dxfId="1115" priority="3">
      <formula>LEN(TRIM(I35))=0</formula>
    </cfRule>
  </conditionalFormatting>
  <conditionalFormatting sqref="I35:K35">
    <cfRule type="containsText" dxfId="1114" priority="1" operator="containsText" text="libre">
      <formula>NOT(ISERROR(SEARCH("libre",I35)))</formula>
    </cfRule>
  </conditionalFormatting>
  <hyperlinks>
    <hyperlink ref="J46" location="'TAB A'!A1" display="TAB A" xr:uid="{00000000-0004-0000-0000-000000000000}"/>
    <hyperlink ref="J47" location="'TAB B'!A1" display="TAB B" xr:uid="{00000000-0004-0000-0000-000001000000}"/>
    <hyperlink ref="J48" location="'TAB1 '!A1" display="TAB1" xr:uid="{00000000-0004-0000-0000-000003000000}"/>
    <hyperlink ref="J49" location="'TAB2'!A1" display="TAB2" xr:uid="{00000000-0004-0000-0000-000004000000}"/>
    <hyperlink ref="J50" location="'TAB 3'!A1" display="TAB3" xr:uid="{00000000-0004-0000-0000-000008000000}"/>
    <hyperlink ref="J51" location="'TAB4'!A1" display="TAB4" xr:uid="{00000000-0004-0000-0000-00000F000000}"/>
    <hyperlink ref="J52" location="TAB5.1!A1" display="TAB5.1!A1" xr:uid="{00000000-0004-0000-0000-000010000000}"/>
    <hyperlink ref="J53" location="TAB5.2!A1" display="TAB5.2!A1" xr:uid="{00000000-0004-0000-0000-000011000000}"/>
    <hyperlink ref="J54" location="TAB4.3!A1" display="TAB5.3" xr:uid="{00000000-0004-0000-0000-000012000000}"/>
    <hyperlink ref="J55" location="TAB4.4!A1" display="TAB4.4" xr:uid="{00000000-0004-0000-0000-000013000000}"/>
    <hyperlink ref="J56" location="TAB4.5!A1" display="TAB4.5" xr:uid="{00000000-0004-0000-0000-000014000000}"/>
    <hyperlink ref="J57" location="TAB4.6!A1" display="TAB4.6" xr:uid="{00000000-0004-0000-0000-000015000000}"/>
    <hyperlink ref="J58" location="TAB4.7!A1" display="TAB4.7" xr:uid="{00000000-0004-0000-0000-000016000000}"/>
    <hyperlink ref="J59" location="TAB4.8!A1" display="TAB4.8" xr:uid="{00000000-0004-0000-0000-000017000000}"/>
    <hyperlink ref="J60" location="TAB4.9!A1" display="TAB4.9" xr:uid="{00000000-0004-0000-0000-000018000000}"/>
    <hyperlink ref="J61" location="TAB4.10!A1" display="TAB4.10" xr:uid="{00000000-0004-0000-0000-000019000000}"/>
    <hyperlink ref="J62" location="TAB5.11!A1" display="TAB5.11!A1" xr:uid="{00000000-0004-0000-0000-00001A000000}"/>
    <hyperlink ref="J63" location="TAB4.12!A1" display="TAB5.12" xr:uid="{00000000-0004-0000-0000-00001B000000}"/>
    <hyperlink ref="J64" location="TAB5.13!A1" display="TAB5.13!A1" xr:uid="{00000000-0004-0000-0000-00001C000000}"/>
    <hyperlink ref="J65" location="TAB4.14!A1" display="TAB 4.14" xr:uid="{00000000-0004-0000-0000-00001D000000}"/>
    <hyperlink ref="J66" location="'TAB5'!A1" display="TAB6" xr:uid="{00000000-0004-0000-0000-00001F000000}"/>
    <hyperlink ref="J67" location="TAB5.1!A1" display="TAB6.1" xr:uid="{00000000-0004-0000-0000-000020000000}"/>
    <hyperlink ref="J68" location="TAB6.2!A1" display="TAB6.2!A1" xr:uid="{00000000-0004-0000-0000-000021000000}"/>
    <hyperlink ref="J69" location="TAB5.3!A1" display="TAB6.3" xr:uid="{00000000-0004-0000-0000-000022000000}"/>
    <hyperlink ref="J70" location="'TAB6'!A1" display="TAB8" xr:uid="{00000000-0004-0000-0000-000024000000}"/>
    <hyperlink ref="J71" location="'TAB7'!A1" display="TAB9" xr:uid="{00000000-0004-0000-0000-000025000000}"/>
    <hyperlink ref="J72" location="TAB7.1!A1" display="TAB9.1" xr:uid="{00000000-0004-0000-0000-000026000000}"/>
    <hyperlink ref="J73" location="TAB7.2!A1" display="TAB7.2" xr:uid="{00000000-0004-0000-0000-000027000000}"/>
    <hyperlink ref="J74" location="TAB7.3!A1" display="TAB7.3" xr:uid="{00000000-0004-0000-0000-000028000000}"/>
    <hyperlink ref="J75" location="'TAB8'!A1" display="TAB8" xr:uid="{00000000-0004-0000-0000-000029000000}"/>
  </hyperlinks>
  <pageMargins left="0.7" right="0.7" top="0.75" bottom="0.75" header="0.3" footer="0.3"/>
  <pageSetup paperSize="9" scale="56" orientation="portrait" r:id="rId1"/>
  <rowBreaks count="2" manualBreakCount="2">
    <brk id="43" max="11" man="1"/>
    <brk id="61" max="11" man="1"/>
  </rowBreaks>
  <colBreaks count="1" manualBreakCount="1">
    <brk id="12"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267"/>
  <sheetViews>
    <sheetView zoomScaleNormal="100" workbookViewId="0">
      <selection activeCell="A3" sqref="A3"/>
    </sheetView>
  </sheetViews>
  <sheetFormatPr baseColWidth="10" defaultColWidth="9.1640625" defaultRowHeight="13.5" x14ac:dyDescent="0.3"/>
  <cols>
    <col min="1" max="1" width="66.5" style="5" customWidth="1"/>
    <col min="2" max="2" width="17.5" style="5" customWidth="1"/>
    <col min="3" max="3" width="16.6640625" style="3" customWidth="1"/>
    <col min="4" max="4" width="16.6640625" style="5" customWidth="1"/>
    <col min="5" max="7" width="16.6640625" style="3" customWidth="1"/>
    <col min="8" max="8" width="2.6640625" style="3" customWidth="1"/>
    <col min="9" max="16384" width="9.1640625" style="3"/>
  </cols>
  <sheetData>
    <row r="1" spans="1:14" ht="15" x14ac:dyDescent="0.3">
      <c r="A1" s="9" t="s">
        <v>58</v>
      </c>
      <c r="B1" s="10"/>
      <c r="C1" s="32"/>
      <c r="E1" s="10"/>
      <c r="G1" s="10"/>
      <c r="H1" s="10"/>
      <c r="J1" s="10"/>
      <c r="L1" s="10"/>
      <c r="N1" s="10"/>
    </row>
    <row r="2" spans="1:14" ht="15" x14ac:dyDescent="0.3">
      <c r="A2" s="85" t="s">
        <v>564</v>
      </c>
      <c r="B2" s="10"/>
      <c r="C2" s="32"/>
      <c r="E2" s="10"/>
      <c r="G2" s="10"/>
      <c r="H2" s="10"/>
      <c r="J2" s="10"/>
      <c r="L2" s="10"/>
      <c r="N2" s="10"/>
    </row>
    <row r="3" spans="1:14" ht="22.15" customHeight="1" x14ac:dyDescent="0.35">
      <c r="A3" s="131" t="str">
        <f>TAB00!B56&amp;" : "&amp;TAB00!C56</f>
        <v>TAB4.5 : Charge fiscale résultant de l'application de l'impôt des sociétés sur la marge bénéficiaire équitable</v>
      </c>
      <c r="B3" s="160"/>
      <c r="C3" s="160"/>
      <c r="D3" s="160"/>
      <c r="E3" s="160"/>
      <c r="F3" s="160"/>
      <c r="G3" s="160"/>
      <c r="H3" s="6"/>
    </row>
    <row r="4" spans="1:14" x14ac:dyDescent="0.3">
      <c r="H4" s="6"/>
    </row>
    <row r="5" spans="1:14" s="6" customFormat="1" ht="14.25" thickBot="1" x14ac:dyDescent="0.35">
      <c r="A5" s="86"/>
      <c r="B5" s="86"/>
      <c r="C5" s="86"/>
      <c r="D5" s="86"/>
    </row>
    <row r="6" spans="1:14" s="6" customFormat="1" x14ac:dyDescent="0.3">
      <c r="A6" s="95" t="s">
        <v>2</v>
      </c>
      <c r="B6" s="20"/>
      <c r="C6" s="96" t="s">
        <v>426</v>
      </c>
      <c r="D6" s="96" t="s">
        <v>427</v>
      </c>
      <c r="E6" s="96" t="s">
        <v>428</v>
      </c>
      <c r="F6" s="96" t="s">
        <v>429</v>
      </c>
      <c r="G6" s="96" t="s">
        <v>421</v>
      </c>
    </row>
    <row r="7" spans="1:14" x14ac:dyDescent="0.3">
      <c r="A7" s="198" t="s">
        <v>14</v>
      </c>
      <c r="B7" s="198" t="s">
        <v>132</v>
      </c>
      <c r="C7" s="129"/>
      <c r="D7" s="129"/>
      <c r="E7" s="129"/>
      <c r="F7" s="129"/>
      <c r="G7" s="129"/>
    </row>
    <row r="8" spans="1:14" x14ac:dyDescent="0.3">
      <c r="A8" s="198" t="s">
        <v>178</v>
      </c>
      <c r="B8" s="198" t="s">
        <v>179</v>
      </c>
      <c r="C8" s="129"/>
      <c r="D8" s="129"/>
      <c r="E8" s="129"/>
      <c r="F8" s="129"/>
      <c r="G8" s="129"/>
    </row>
    <row r="9" spans="1:14" x14ac:dyDescent="0.3">
      <c r="A9" s="198" t="s">
        <v>133</v>
      </c>
      <c r="B9" s="198"/>
      <c r="C9" s="199">
        <v>0.25</v>
      </c>
      <c r="D9" s="199">
        <v>0.25</v>
      </c>
      <c r="E9" s="199">
        <v>0.25</v>
      </c>
      <c r="F9" s="199">
        <v>0.25</v>
      </c>
      <c r="G9" s="199">
        <v>0.25</v>
      </c>
    </row>
    <row r="10" spans="1:14" ht="27" x14ac:dyDescent="0.3">
      <c r="A10" s="200" t="s">
        <v>180</v>
      </c>
      <c r="B10" s="198" t="s">
        <v>134</v>
      </c>
      <c r="C10" s="201">
        <f>(C7-C8)/(1-C9)</f>
        <v>0</v>
      </c>
      <c r="D10" s="201">
        <f t="shared" ref="D10:G10" si="0">(D7-D8)/(1-D9)</f>
        <v>0</v>
      </c>
      <c r="E10" s="201">
        <f t="shared" si="0"/>
        <v>0</v>
      </c>
      <c r="F10" s="201">
        <f t="shared" si="0"/>
        <v>0</v>
      </c>
      <c r="G10" s="201">
        <f t="shared" si="0"/>
        <v>0</v>
      </c>
    </row>
    <row r="11" spans="1:14" x14ac:dyDescent="0.3">
      <c r="A11" s="198" t="s">
        <v>135</v>
      </c>
      <c r="B11" s="198" t="s">
        <v>181</v>
      </c>
      <c r="C11" s="201">
        <f>C10-SUM(C7:C8)</f>
        <v>0</v>
      </c>
      <c r="D11" s="201">
        <f>D10-SUM(D7:D8)</f>
        <v>0</v>
      </c>
      <c r="E11" s="201">
        <f>E10-SUM(E7:E8)</f>
        <v>0</v>
      </c>
      <c r="F11" s="201">
        <f>F10-SUM(F7:F8)</f>
        <v>0</v>
      </c>
      <c r="G11" s="201">
        <f>G10-SUM(G7:G8)</f>
        <v>0</v>
      </c>
    </row>
    <row r="12" spans="1:14" x14ac:dyDescent="0.3">
      <c r="A12" s="198"/>
      <c r="B12" s="198"/>
      <c r="C12" s="202"/>
      <c r="D12" s="198"/>
      <c r="E12" s="202"/>
      <c r="F12" s="202"/>
      <c r="G12" s="202"/>
    </row>
    <row r="13" spans="1:14" x14ac:dyDescent="0.3">
      <c r="A13" s="203" t="s">
        <v>136</v>
      </c>
      <c r="B13" s="203" t="s">
        <v>185</v>
      </c>
      <c r="C13" s="204">
        <f>SUM(C14:C21)</f>
        <v>0</v>
      </c>
      <c r="D13" s="204">
        <f t="shared" ref="D13:G13" si="1">SUM(D14:D21)</f>
        <v>0</v>
      </c>
      <c r="E13" s="204">
        <f t="shared" si="1"/>
        <v>0</v>
      </c>
      <c r="F13" s="204">
        <f t="shared" si="1"/>
        <v>0</v>
      </c>
      <c r="G13" s="204">
        <f t="shared" si="1"/>
        <v>0</v>
      </c>
    </row>
    <row r="14" spans="1:14" x14ac:dyDescent="0.3">
      <c r="A14" s="198" t="s">
        <v>137</v>
      </c>
      <c r="B14" s="198" t="s">
        <v>138</v>
      </c>
      <c r="C14" s="129"/>
      <c r="D14" s="129"/>
      <c r="E14" s="129"/>
      <c r="F14" s="129"/>
      <c r="G14" s="129"/>
    </row>
    <row r="15" spans="1:14" x14ac:dyDescent="0.3">
      <c r="A15" s="198" t="s">
        <v>139</v>
      </c>
      <c r="B15" s="198" t="s">
        <v>140</v>
      </c>
      <c r="C15" s="129"/>
      <c r="D15" s="129"/>
      <c r="E15" s="129"/>
      <c r="F15" s="129"/>
      <c r="G15" s="129"/>
    </row>
    <row r="16" spans="1:14" x14ac:dyDescent="0.3">
      <c r="A16" s="198" t="s">
        <v>141</v>
      </c>
      <c r="B16" s="198" t="s">
        <v>142</v>
      </c>
      <c r="C16" s="129"/>
      <c r="D16" s="129"/>
      <c r="E16" s="129"/>
      <c r="F16" s="129"/>
      <c r="G16" s="129"/>
    </row>
    <row r="17" spans="1:7" x14ac:dyDescent="0.3">
      <c r="A17" s="198" t="s">
        <v>143</v>
      </c>
      <c r="B17" s="198" t="s">
        <v>144</v>
      </c>
      <c r="C17" s="129"/>
      <c r="D17" s="129"/>
      <c r="E17" s="129"/>
      <c r="F17" s="129"/>
      <c r="G17" s="129"/>
    </row>
    <row r="18" spans="1:7" x14ac:dyDescent="0.3">
      <c r="A18" s="198" t="s">
        <v>145</v>
      </c>
      <c r="B18" s="198" t="s">
        <v>146</v>
      </c>
      <c r="C18" s="129"/>
      <c r="D18" s="129"/>
      <c r="E18" s="129"/>
      <c r="F18" s="129"/>
      <c r="G18" s="129"/>
    </row>
    <row r="19" spans="1:7" x14ac:dyDescent="0.3">
      <c r="A19" s="198" t="s">
        <v>147</v>
      </c>
      <c r="B19" s="198" t="s">
        <v>148</v>
      </c>
      <c r="C19" s="129"/>
      <c r="D19" s="129"/>
      <c r="E19" s="129"/>
      <c r="F19" s="129"/>
      <c r="G19" s="129"/>
    </row>
    <row r="20" spans="1:7" x14ac:dyDescent="0.3">
      <c r="A20" s="198" t="s">
        <v>149</v>
      </c>
      <c r="B20" s="198" t="s">
        <v>150</v>
      </c>
      <c r="C20" s="129"/>
      <c r="D20" s="129"/>
      <c r="E20" s="129"/>
      <c r="F20" s="129"/>
      <c r="G20" s="129"/>
    </row>
    <row r="21" spans="1:7" x14ac:dyDescent="0.3">
      <c r="A21" s="198" t="s">
        <v>151</v>
      </c>
      <c r="B21" s="198" t="s">
        <v>152</v>
      </c>
      <c r="C21" s="129"/>
      <c r="D21" s="129"/>
      <c r="E21" s="129"/>
      <c r="F21" s="129"/>
      <c r="G21" s="129"/>
    </row>
    <row r="22" spans="1:7" x14ac:dyDescent="0.3">
      <c r="A22" s="198" t="s">
        <v>133</v>
      </c>
      <c r="B22" s="205"/>
      <c r="C22" s="199">
        <f>C9</f>
        <v>0.25</v>
      </c>
      <c r="D22" s="199">
        <f t="shared" ref="D22:G22" si="2">D9</f>
        <v>0.25</v>
      </c>
      <c r="E22" s="199">
        <f t="shared" si="2"/>
        <v>0.25</v>
      </c>
      <c r="F22" s="199">
        <f t="shared" si="2"/>
        <v>0.25</v>
      </c>
      <c r="G22" s="199">
        <f t="shared" si="2"/>
        <v>0.25</v>
      </c>
    </row>
    <row r="23" spans="1:7" ht="27" x14ac:dyDescent="0.3">
      <c r="A23" s="198" t="s">
        <v>153</v>
      </c>
      <c r="B23" s="198" t="s">
        <v>182</v>
      </c>
      <c r="C23" s="201">
        <f>C13*C22</f>
        <v>0</v>
      </c>
      <c r="D23" s="201">
        <f t="shared" ref="D23:G23" si="3">D13*D22</f>
        <v>0</v>
      </c>
      <c r="E23" s="201">
        <f t="shared" si="3"/>
        <v>0</v>
      </c>
      <c r="F23" s="201">
        <f t="shared" si="3"/>
        <v>0</v>
      </c>
      <c r="G23" s="201">
        <f t="shared" si="3"/>
        <v>0</v>
      </c>
    </row>
    <row r="24" spans="1:7" ht="27" x14ac:dyDescent="0.3">
      <c r="A24" s="200" t="s">
        <v>154</v>
      </c>
      <c r="B24" s="198" t="s">
        <v>155</v>
      </c>
      <c r="C24" s="201">
        <f t="shared" ref="C24:G24" si="4">C23/(1-C22)</f>
        <v>0</v>
      </c>
      <c r="D24" s="201">
        <f t="shared" si="4"/>
        <v>0</v>
      </c>
      <c r="E24" s="201">
        <f t="shared" si="4"/>
        <v>0</v>
      </c>
      <c r="F24" s="201">
        <f t="shared" si="4"/>
        <v>0</v>
      </c>
      <c r="G24" s="201">
        <f t="shared" si="4"/>
        <v>0</v>
      </c>
    </row>
    <row r="25" spans="1:7" x14ac:dyDescent="0.3">
      <c r="A25" s="198"/>
      <c r="B25" s="198"/>
      <c r="C25" s="202"/>
      <c r="D25" s="198"/>
      <c r="E25" s="202"/>
      <c r="F25" s="202"/>
      <c r="G25" s="202"/>
    </row>
    <row r="26" spans="1:7" x14ac:dyDescent="0.3">
      <c r="A26" s="203" t="s">
        <v>156</v>
      </c>
      <c r="B26" s="203" t="s">
        <v>183</v>
      </c>
      <c r="C26" s="204">
        <f>C30*C31*-1</f>
        <v>0</v>
      </c>
      <c r="D26" s="204">
        <f t="shared" ref="D26:G26" si="5">D30*D31*-1</f>
        <v>0</v>
      </c>
      <c r="E26" s="204">
        <f t="shared" si="5"/>
        <v>0</v>
      </c>
      <c r="F26" s="204">
        <f t="shared" si="5"/>
        <v>0</v>
      </c>
      <c r="G26" s="204">
        <f t="shared" si="5"/>
        <v>0</v>
      </c>
    </row>
    <row r="27" spans="1:7" x14ac:dyDescent="0.3">
      <c r="A27" s="198" t="s">
        <v>157</v>
      </c>
      <c r="B27" s="198" t="s">
        <v>158</v>
      </c>
      <c r="C27" s="129"/>
      <c r="D27" s="129"/>
      <c r="E27" s="129"/>
      <c r="F27" s="129"/>
      <c r="G27" s="129"/>
    </row>
    <row r="28" spans="1:7" x14ac:dyDescent="0.3">
      <c r="A28" s="198" t="s">
        <v>159</v>
      </c>
      <c r="B28" s="198" t="s">
        <v>160</v>
      </c>
      <c r="C28" s="129"/>
      <c r="D28" s="129"/>
      <c r="E28" s="129"/>
      <c r="F28" s="129"/>
      <c r="G28" s="129"/>
    </row>
    <row r="29" spans="1:7" x14ac:dyDescent="0.3">
      <c r="A29" s="198" t="s">
        <v>161</v>
      </c>
      <c r="B29" s="198" t="s">
        <v>162</v>
      </c>
      <c r="C29" s="129"/>
      <c r="D29" s="129"/>
      <c r="E29" s="129"/>
      <c r="F29" s="129"/>
      <c r="G29" s="129"/>
    </row>
    <row r="30" spans="1:7" ht="27" x14ac:dyDescent="0.3">
      <c r="A30" s="198" t="s">
        <v>163</v>
      </c>
      <c r="B30" s="198" t="s">
        <v>164</v>
      </c>
      <c r="C30" s="201">
        <f>C27-C28-C29</f>
        <v>0</v>
      </c>
      <c r="D30" s="201">
        <f t="shared" ref="D30:G30" si="6">D27-D28-D29</f>
        <v>0</v>
      </c>
      <c r="E30" s="201">
        <f t="shared" si="6"/>
        <v>0</v>
      </c>
      <c r="F30" s="201">
        <f t="shared" si="6"/>
        <v>0</v>
      </c>
      <c r="G30" s="201">
        <f t="shared" si="6"/>
        <v>0</v>
      </c>
    </row>
    <row r="31" spans="1:7" x14ac:dyDescent="0.3">
      <c r="A31" s="206" t="s">
        <v>165</v>
      </c>
      <c r="B31" s="198" t="s">
        <v>166</v>
      </c>
      <c r="C31" s="290"/>
      <c r="D31" s="290"/>
      <c r="E31" s="290"/>
      <c r="F31" s="290"/>
      <c r="G31" s="290"/>
    </row>
    <row r="32" spans="1:7" x14ac:dyDescent="0.3">
      <c r="A32" s="206" t="s">
        <v>133</v>
      </c>
      <c r="B32" s="198"/>
      <c r="C32" s="207">
        <f>C22</f>
        <v>0.25</v>
      </c>
      <c r="D32" s="207">
        <f t="shared" ref="D32:G32" si="7">D22</f>
        <v>0.25</v>
      </c>
      <c r="E32" s="207">
        <f t="shared" si="7"/>
        <v>0.25</v>
      </c>
      <c r="F32" s="207">
        <f t="shared" si="7"/>
        <v>0.25</v>
      </c>
      <c r="G32" s="207">
        <f t="shared" si="7"/>
        <v>0.25</v>
      </c>
    </row>
    <row r="33" spans="1:7" ht="27" x14ac:dyDescent="0.3">
      <c r="A33" s="206" t="s">
        <v>167</v>
      </c>
      <c r="B33" s="198" t="s">
        <v>184</v>
      </c>
      <c r="C33" s="201">
        <f>C26*C32</f>
        <v>0</v>
      </c>
      <c r="D33" s="201">
        <f t="shared" ref="D33:G33" si="8">D26*D32</f>
        <v>0</v>
      </c>
      <c r="E33" s="201">
        <f t="shared" si="8"/>
        <v>0</v>
      </c>
      <c r="F33" s="201">
        <f t="shared" si="8"/>
        <v>0</v>
      </c>
      <c r="G33" s="201">
        <f t="shared" si="8"/>
        <v>0</v>
      </c>
    </row>
    <row r="34" spans="1:7" ht="27" x14ac:dyDescent="0.3">
      <c r="A34" s="200" t="s">
        <v>168</v>
      </c>
      <c r="B34" s="198" t="s">
        <v>169</v>
      </c>
      <c r="C34" s="201">
        <f t="shared" ref="C34:G34" si="9">C33/(1-C32)</f>
        <v>0</v>
      </c>
      <c r="D34" s="201">
        <f t="shared" si="9"/>
        <v>0</v>
      </c>
      <c r="E34" s="201">
        <f t="shared" si="9"/>
        <v>0</v>
      </c>
      <c r="F34" s="201">
        <f t="shared" si="9"/>
        <v>0</v>
      </c>
      <c r="G34" s="201">
        <f t="shared" si="9"/>
        <v>0</v>
      </c>
    </row>
    <row r="35" spans="1:7" x14ac:dyDescent="0.3">
      <c r="A35" s="198"/>
      <c r="B35" s="198"/>
      <c r="C35" s="201"/>
      <c r="D35" s="291"/>
      <c r="E35" s="201"/>
      <c r="F35" s="201"/>
      <c r="G35" s="201"/>
    </row>
    <row r="36" spans="1:7" x14ac:dyDescent="0.3">
      <c r="A36" s="208" t="s">
        <v>170</v>
      </c>
      <c r="B36" s="208" t="s">
        <v>393</v>
      </c>
      <c r="C36" s="209">
        <f>SUM(C10,C24,C34)</f>
        <v>0</v>
      </c>
      <c r="D36" s="209">
        <f t="shared" ref="D36:G36" si="10">SUM(D10,D24,D34)</f>
        <v>0</v>
      </c>
      <c r="E36" s="209">
        <f t="shared" si="10"/>
        <v>0</v>
      </c>
      <c r="F36" s="209">
        <f t="shared" si="10"/>
        <v>0</v>
      </c>
      <c r="G36" s="209">
        <f t="shared" si="10"/>
        <v>0</v>
      </c>
    </row>
    <row r="37" spans="1:7" x14ac:dyDescent="0.3">
      <c r="A37" s="208" t="s">
        <v>171</v>
      </c>
      <c r="B37" s="208" t="s">
        <v>186</v>
      </c>
      <c r="C37" s="209">
        <f>SUM(C36,C13,C26)</f>
        <v>0</v>
      </c>
      <c r="D37" s="209">
        <f t="shared" ref="D37:G37" si="11">SUM(D36,D13,D26)</f>
        <v>0</v>
      </c>
      <c r="E37" s="209">
        <f t="shared" si="11"/>
        <v>0</v>
      </c>
      <c r="F37" s="209">
        <f t="shared" si="11"/>
        <v>0</v>
      </c>
      <c r="G37" s="209">
        <f t="shared" si="11"/>
        <v>0</v>
      </c>
    </row>
    <row r="38" spans="1:7" x14ac:dyDescent="0.3">
      <c r="A38" s="208" t="s">
        <v>133</v>
      </c>
      <c r="B38" s="208"/>
      <c r="C38" s="210">
        <f>C32</f>
        <v>0.25</v>
      </c>
      <c r="D38" s="210">
        <f t="shared" ref="D38:G38" si="12">D32</f>
        <v>0.25</v>
      </c>
      <c r="E38" s="210">
        <f t="shared" si="12"/>
        <v>0.25</v>
      </c>
      <c r="F38" s="210">
        <f t="shared" si="12"/>
        <v>0.25</v>
      </c>
      <c r="G38" s="210">
        <f t="shared" si="12"/>
        <v>0.25</v>
      </c>
    </row>
    <row r="39" spans="1:7" ht="27" x14ac:dyDescent="0.3">
      <c r="A39" s="208" t="s">
        <v>172</v>
      </c>
      <c r="B39" s="208" t="s">
        <v>173</v>
      </c>
      <c r="C39" s="209">
        <f>C37*C38</f>
        <v>0</v>
      </c>
      <c r="D39" s="292">
        <f t="shared" ref="D39:G39" si="13">D37*D38</f>
        <v>0</v>
      </c>
      <c r="E39" s="209">
        <f t="shared" si="13"/>
        <v>0</v>
      </c>
      <c r="F39" s="209">
        <f t="shared" si="13"/>
        <v>0</v>
      </c>
      <c r="G39" s="209">
        <f t="shared" si="13"/>
        <v>0</v>
      </c>
    </row>
    <row r="40" spans="1:7" ht="27" x14ac:dyDescent="0.3">
      <c r="A40" s="208" t="s">
        <v>174</v>
      </c>
      <c r="B40" s="208" t="s">
        <v>175</v>
      </c>
      <c r="C40" s="211">
        <f>IFERROR(C39/C36,0)</f>
        <v>0</v>
      </c>
      <c r="D40" s="212">
        <f t="shared" ref="D40:G40" si="14">IFERROR(D39/D36,0)</f>
        <v>0</v>
      </c>
      <c r="E40" s="211">
        <f t="shared" si="14"/>
        <v>0</v>
      </c>
      <c r="F40" s="211">
        <f t="shared" si="14"/>
        <v>0</v>
      </c>
      <c r="G40" s="211">
        <f t="shared" si="14"/>
        <v>0</v>
      </c>
    </row>
    <row r="41" spans="1:7" x14ac:dyDescent="0.3">
      <c r="A41" s="208" t="s">
        <v>176</v>
      </c>
      <c r="B41" s="208" t="s">
        <v>177</v>
      </c>
      <c r="C41" s="211">
        <f>IFERROR(C39/C7,0)</f>
        <v>0</v>
      </c>
      <c r="D41" s="211">
        <f>IFERROR(D39/D7,0)</f>
        <v>0</v>
      </c>
      <c r="E41" s="211">
        <f>IFERROR(E39/E7,0)</f>
        <v>0</v>
      </c>
      <c r="F41" s="211">
        <f>IFERROR(F39/F7,0)</f>
        <v>0</v>
      </c>
      <c r="G41" s="211">
        <f>IFERROR(G39/G7,0)</f>
        <v>0</v>
      </c>
    </row>
    <row r="42" spans="1:7" x14ac:dyDescent="0.3">
      <c r="A42" s="198"/>
      <c r="B42" s="198"/>
      <c r="C42" s="202"/>
      <c r="D42" s="198"/>
      <c r="E42" s="202"/>
      <c r="F42" s="202"/>
      <c r="G42" s="202"/>
    </row>
    <row r="43" spans="1:7" ht="26.45" customHeight="1" x14ac:dyDescent="0.3">
      <c r="A43" s="198"/>
      <c r="B43" s="198"/>
      <c r="C43" s="202"/>
      <c r="D43" s="198"/>
      <c r="E43" s="202"/>
      <c r="F43" s="202"/>
      <c r="G43" s="202"/>
    </row>
    <row r="44" spans="1:7" x14ac:dyDescent="0.3">
      <c r="A44" s="198"/>
      <c r="B44" s="198"/>
      <c r="C44" s="202"/>
      <c r="D44" s="198"/>
      <c r="E44" s="202"/>
      <c r="F44" s="202"/>
      <c r="G44" s="202"/>
    </row>
    <row r="45" spans="1:7" x14ac:dyDescent="0.3">
      <c r="A45" s="198"/>
      <c r="B45" s="198"/>
      <c r="C45" s="202"/>
      <c r="D45" s="198"/>
      <c r="E45" s="202"/>
      <c r="F45" s="202"/>
      <c r="G45" s="202"/>
    </row>
    <row r="46" spans="1:7" x14ac:dyDescent="0.3">
      <c r="A46" s="198"/>
      <c r="B46" s="198"/>
      <c r="C46" s="202"/>
      <c r="D46" s="198"/>
      <c r="E46" s="202"/>
      <c r="F46" s="202"/>
      <c r="G46" s="202"/>
    </row>
    <row r="47" spans="1:7" x14ac:dyDescent="0.3">
      <c r="A47" s="198"/>
      <c r="B47" s="198"/>
      <c r="C47" s="202"/>
      <c r="D47" s="198"/>
      <c r="E47" s="202"/>
      <c r="F47" s="202"/>
      <c r="G47" s="202"/>
    </row>
    <row r="48" spans="1:7" x14ac:dyDescent="0.3">
      <c r="A48" s="198"/>
      <c r="B48" s="198"/>
      <c r="C48" s="202"/>
      <c r="D48" s="198"/>
      <c r="E48" s="202"/>
      <c r="F48" s="202"/>
      <c r="G48" s="202"/>
    </row>
    <row r="49" spans="1:7" x14ac:dyDescent="0.3">
      <c r="A49" s="198"/>
      <c r="B49" s="198"/>
      <c r="C49" s="202"/>
      <c r="D49" s="198"/>
      <c r="E49" s="202"/>
      <c r="F49" s="202"/>
      <c r="G49" s="202"/>
    </row>
    <row r="50" spans="1:7" x14ac:dyDescent="0.3">
      <c r="A50" s="198"/>
      <c r="B50" s="198"/>
      <c r="C50" s="202"/>
      <c r="D50" s="198"/>
      <c r="E50" s="202"/>
      <c r="F50" s="202"/>
      <c r="G50" s="202"/>
    </row>
    <row r="51" spans="1:7" x14ac:dyDescent="0.3">
      <c r="A51" s="198"/>
      <c r="B51" s="198"/>
      <c r="C51" s="202"/>
      <c r="D51" s="198"/>
      <c r="E51" s="202"/>
      <c r="F51" s="202"/>
      <c r="G51" s="202"/>
    </row>
    <row r="52" spans="1:7" x14ac:dyDescent="0.3">
      <c r="A52" s="198"/>
      <c r="B52" s="198"/>
      <c r="C52" s="202"/>
      <c r="D52" s="198"/>
      <c r="E52" s="202"/>
      <c r="F52" s="202"/>
      <c r="G52" s="202"/>
    </row>
    <row r="53" spans="1:7" x14ac:dyDescent="0.3">
      <c r="A53" s="198"/>
      <c r="B53" s="198"/>
      <c r="C53" s="202"/>
      <c r="D53" s="198"/>
      <c r="E53" s="202"/>
      <c r="F53" s="202"/>
      <c r="G53" s="202"/>
    </row>
    <row r="54" spans="1:7" x14ac:dyDescent="0.3">
      <c r="A54" s="198"/>
      <c r="B54" s="198"/>
      <c r="C54" s="202"/>
      <c r="D54" s="198"/>
      <c r="E54" s="202"/>
      <c r="F54" s="202"/>
      <c r="G54" s="202"/>
    </row>
    <row r="55" spans="1:7" x14ac:dyDescent="0.3">
      <c r="A55" s="198"/>
      <c r="B55" s="198"/>
      <c r="C55" s="202"/>
      <c r="D55" s="198"/>
      <c r="E55" s="202"/>
      <c r="F55" s="202"/>
      <c r="G55" s="202"/>
    </row>
    <row r="56" spans="1:7" x14ac:dyDescent="0.3">
      <c r="A56" s="198"/>
      <c r="B56" s="198"/>
      <c r="C56" s="202"/>
      <c r="D56" s="198"/>
      <c r="E56" s="202"/>
      <c r="F56" s="202"/>
      <c r="G56" s="202"/>
    </row>
    <row r="57" spans="1:7" x14ac:dyDescent="0.3">
      <c r="A57" s="198"/>
      <c r="B57" s="198"/>
      <c r="C57" s="202"/>
      <c r="D57" s="198"/>
      <c r="E57" s="202"/>
      <c r="F57" s="202"/>
      <c r="G57" s="202"/>
    </row>
    <row r="58" spans="1:7" x14ac:dyDescent="0.3">
      <c r="A58" s="198"/>
      <c r="B58" s="198"/>
      <c r="C58" s="202"/>
      <c r="D58" s="198"/>
      <c r="E58" s="202"/>
      <c r="F58" s="202"/>
      <c r="G58" s="202"/>
    </row>
    <row r="59" spans="1:7" x14ac:dyDescent="0.3">
      <c r="A59" s="198"/>
      <c r="B59" s="198"/>
      <c r="C59" s="202"/>
      <c r="D59" s="198"/>
      <c r="E59" s="202"/>
      <c r="F59" s="202"/>
      <c r="G59" s="202"/>
    </row>
    <row r="60" spans="1:7" x14ac:dyDescent="0.3">
      <c r="A60" s="198"/>
      <c r="B60" s="198"/>
      <c r="C60" s="202"/>
      <c r="D60" s="198"/>
      <c r="E60" s="202"/>
      <c r="F60" s="202"/>
      <c r="G60" s="202"/>
    </row>
    <row r="61" spans="1:7" x14ac:dyDescent="0.3">
      <c r="A61" s="198"/>
      <c r="B61" s="198"/>
      <c r="C61" s="202"/>
      <c r="D61" s="198"/>
      <c r="E61" s="202"/>
      <c r="F61" s="202"/>
      <c r="G61" s="202"/>
    </row>
    <row r="62" spans="1:7" x14ac:dyDescent="0.3">
      <c r="A62" s="198"/>
      <c r="B62" s="198"/>
      <c r="C62" s="202"/>
      <c r="D62" s="198"/>
      <c r="E62" s="202"/>
      <c r="F62" s="202"/>
      <c r="G62" s="202"/>
    </row>
    <row r="63" spans="1:7" x14ac:dyDescent="0.3">
      <c r="A63" s="198"/>
      <c r="B63" s="198"/>
      <c r="C63" s="202"/>
      <c r="D63" s="198"/>
      <c r="E63" s="202"/>
      <c r="F63" s="202"/>
      <c r="G63" s="202"/>
    </row>
    <row r="64" spans="1:7" x14ac:dyDescent="0.3">
      <c r="A64" s="198"/>
      <c r="B64" s="198"/>
      <c r="C64" s="202"/>
      <c r="D64" s="198"/>
      <c r="E64" s="202"/>
      <c r="F64" s="202"/>
      <c r="G64" s="202"/>
    </row>
    <row r="65" spans="1:7" x14ac:dyDescent="0.3">
      <c r="A65" s="198"/>
      <c r="B65" s="198"/>
      <c r="C65" s="202"/>
      <c r="D65" s="198"/>
      <c r="E65" s="202"/>
      <c r="F65" s="202"/>
      <c r="G65" s="202"/>
    </row>
    <row r="66" spans="1:7" x14ac:dyDescent="0.3">
      <c r="A66" s="198"/>
      <c r="B66" s="198"/>
      <c r="C66" s="202"/>
      <c r="D66" s="198"/>
      <c r="E66" s="202"/>
      <c r="F66" s="202"/>
      <c r="G66" s="202"/>
    </row>
    <row r="67" spans="1:7" x14ac:dyDescent="0.3">
      <c r="A67" s="198"/>
      <c r="B67" s="198"/>
      <c r="C67" s="202"/>
      <c r="D67" s="198"/>
      <c r="E67" s="202"/>
      <c r="F67" s="202"/>
      <c r="G67" s="202"/>
    </row>
    <row r="68" spans="1:7" x14ac:dyDescent="0.3">
      <c r="A68" s="198"/>
      <c r="B68" s="198"/>
      <c r="C68" s="202"/>
      <c r="D68" s="198"/>
      <c r="E68" s="202"/>
      <c r="F68" s="202"/>
      <c r="G68" s="202"/>
    </row>
    <row r="69" spans="1:7" x14ac:dyDescent="0.3">
      <c r="A69" s="198"/>
      <c r="B69" s="198"/>
      <c r="C69" s="202"/>
      <c r="D69" s="198"/>
      <c r="E69" s="202"/>
      <c r="F69" s="202"/>
      <c r="G69" s="202"/>
    </row>
    <row r="70" spans="1:7" x14ac:dyDescent="0.3">
      <c r="A70" s="198"/>
      <c r="B70" s="198"/>
      <c r="C70" s="202"/>
      <c r="D70" s="198"/>
      <c r="E70" s="202"/>
      <c r="F70" s="202"/>
      <c r="G70" s="202"/>
    </row>
    <row r="71" spans="1:7" x14ac:dyDescent="0.3">
      <c r="A71" s="198"/>
      <c r="B71" s="198"/>
      <c r="C71" s="202"/>
      <c r="D71" s="198"/>
      <c r="E71" s="202"/>
      <c r="F71" s="202"/>
      <c r="G71" s="202"/>
    </row>
    <row r="72" spans="1:7" x14ac:dyDescent="0.3">
      <c r="A72" s="198"/>
      <c r="B72" s="198"/>
      <c r="C72" s="202"/>
      <c r="D72" s="198"/>
      <c r="E72" s="202"/>
      <c r="F72" s="202"/>
      <c r="G72" s="202"/>
    </row>
    <row r="73" spans="1:7" x14ac:dyDescent="0.3">
      <c r="A73" s="198"/>
      <c r="B73" s="198"/>
      <c r="C73" s="202"/>
      <c r="D73" s="198"/>
      <c r="E73" s="202"/>
      <c r="F73" s="202"/>
      <c r="G73" s="202"/>
    </row>
    <row r="74" spans="1:7" x14ac:dyDescent="0.3">
      <c r="A74" s="198"/>
      <c r="B74" s="198"/>
      <c r="C74" s="202"/>
      <c r="D74" s="198"/>
      <c r="E74" s="202"/>
      <c r="F74" s="202"/>
      <c r="G74" s="202"/>
    </row>
    <row r="75" spans="1:7" x14ac:dyDescent="0.3">
      <c r="A75" s="198"/>
      <c r="B75" s="198"/>
      <c r="C75" s="202"/>
      <c r="D75" s="198"/>
      <c r="E75" s="202"/>
      <c r="F75" s="202"/>
      <c r="G75" s="202"/>
    </row>
    <row r="76" spans="1:7" x14ac:dyDescent="0.3">
      <c r="A76" s="198"/>
      <c r="B76" s="198"/>
      <c r="C76" s="202"/>
      <c r="D76" s="198"/>
      <c r="E76" s="202"/>
      <c r="F76" s="202"/>
      <c r="G76" s="202"/>
    </row>
    <row r="77" spans="1:7" x14ac:dyDescent="0.3">
      <c r="A77" s="198"/>
      <c r="B77" s="198"/>
      <c r="C77" s="202"/>
      <c r="D77" s="198"/>
      <c r="E77" s="202"/>
      <c r="F77" s="202"/>
      <c r="G77" s="202"/>
    </row>
    <row r="78" spans="1:7" x14ac:dyDescent="0.3">
      <c r="A78" s="198"/>
      <c r="B78" s="198"/>
      <c r="C78" s="202"/>
      <c r="D78" s="198"/>
      <c r="E78" s="202"/>
      <c r="F78" s="202"/>
      <c r="G78" s="202"/>
    </row>
    <row r="79" spans="1:7" x14ac:dyDescent="0.3">
      <c r="A79" s="198"/>
      <c r="B79" s="198"/>
      <c r="C79" s="202"/>
      <c r="D79" s="198"/>
      <c r="E79" s="202"/>
      <c r="F79" s="202"/>
      <c r="G79" s="202"/>
    </row>
    <row r="80" spans="1:7" x14ac:dyDescent="0.3">
      <c r="A80" s="198"/>
      <c r="B80" s="198"/>
      <c r="C80" s="202"/>
      <c r="D80" s="198"/>
      <c r="E80" s="202"/>
      <c r="F80" s="202"/>
      <c r="G80" s="202"/>
    </row>
    <row r="81" spans="1:7" x14ac:dyDescent="0.3">
      <c r="A81" s="198"/>
      <c r="B81" s="198"/>
      <c r="C81" s="202"/>
      <c r="D81" s="198"/>
      <c r="E81" s="202"/>
      <c r="F81" s="202"/>
      <c r="G81" s="202"/>
    </row>
    <row r="82" spans="1:7" x14ac:dyDescent="0.3">
      <c r="A82" s="198"/>
      <c r="B82" s="198"/>
      <c r="C82" s="202"/>
      <c r="D82" s="198"/>
      <c r="E82" s="202"/>
      <c r="F82" s="202"/>
      <c r="G82" s="202"/>
    </row>
    <row r="83" spans="1:7" x14ac:dyDescent="0.3">
      <c r="A83" s="198"/>
      <c r="B83" s="198"/>
      <c r="C83" s="202"/>
      <c r="D83" s="198"/>
      <c r="E83" s="202"/>
      <c r="F83" s="202"/>
      <c r="G83" s="202"/>
    </row>
    <row r="84" spans="1:7" x14ac:dyDescent="0.3">
      <c r="A84" s="198"/>
      <c r="B84" s="198"/>
      <c r="C84" s="202"/>
      <c r="D84" s="198"/>
      <c r="E84" s="202"/>
      <c r="F84" s="202"/>
      <c r="G84" s="202"/>
    </row>
    <row r="85" spans="1:7" x14ac:dyDescent="0.3">
      <c r="A85" s="198"/>
      <c r="B85" s="198"/>
      <c r="C85" s="202"/>
      <c r="D85" s="198"/>
      <c r="E85" s="202"/>
      <c r="F85" s="202"/>
      <c r="G85" s="202"/>
    </row>
    <row r="86" spans="1:7" x14ac:dyDescent="0.3">
      <c r="A86" s="198"/>
      <c r="B86" s="198"/>
      <c r="C86" s="202"/>
      <c r="D86" s="198"/>
      <c r="E86" s="202"/>
      <c r="F86" s="202"/>
      <c r="G86" s="202"/>
    </row>
    <row r="87" spans="1:7" x14ac:dyDescent="0.3">
      <c r="A87" s="198"/>
      <c r="B87" s="198"/>
      <c r="C87" s="202"/>
      <c r="D87" s="198"/>
      <c r="E87" s="202"/>
      <c r="F87" s="202"/>
      <c r="G87" s="202"/>
    </row>
    <row r="88" spans="1:7" x14ac:dyDescent="0.3">
      <c r="A88" s="198"/>
      <c r="B88" s="198"/>
      <c r="C88" s="202"/>
      <c r="D88" s="198"/>
      <c r="E88" s="202"/>
      <c r="F88" s="202"/>
      <c r="G88" s="202"/>
    </row>
    <row r="89" spans="1:7" x14ac:dyDescent="0.3">
      <c r="A89" s="198"/>
      <c r="B89" s="198"/>
      <c r="C89" s="202"/>
      <c r="D89" s="198"/>
      <c r="E89" s="202"/>
      <c r="F89" s="202"/>
      <c r="G89" s="202"/>
    </row>
    <row r="90" spans="1:7" x14ac:dyDescent="0.3">
      <c r="A90" s="198"/>
      <c r="B90" s="198"/>
      <c r="C90" s="202"/>
      <c r="D90" s="198"/>
      <c r="E90" s="202"/>
      <c r="F90" s="202"/>
      <c r="G90" s="202"/>
    </row>
    <row r="91" spans="1:7" x14ac:dyDescent="0.3">
      <c r="A91" s="198"/>
      <c r="B91" s="198"/>
      <c r="C91" s="202"/>
      <c r="D91" s="198"/>
      <c r="E91" s="202"/>
      <c r="F91" s="202"/>
      <c r="G91" s="202"/>
    </row>
    <row r="92" spans="1:7" x14ac:dyDescent="0.3">
      <c r="A92" s="198"/>
      <c r="B92" s="198"/>
      <c r="C92" s="202"/>
      <c r="D92" s="198"/>
      <c r="E92" s="202"/>
      <c r="F92" s="202"/>
      <c r="G92" s="202"/>
    </row>
    <row r="93" spans="1:7" x14ac:dyDescent="0.3">
      <c r="A93" s="198"/>
      <c r="B93" s="198"/>
      <c r="C93" s="202"/>
      <c r="D93" s="198"/>
      <c r="E93" s="202"/>
      <c r="F93" s="202"/>
      <c r="G93" s="202"/>
    </row>
    <row r="94" spans="1:7" x14ac:dyDescent="0.3">
      <c r="A94" s="198"/>
      <c r="B94" s="198"/>
      <c r="C94" s="202"/>
      <c r="D94" s="198"/>
      <c r="E94" s="202"/>
      <c r="F94" s="202"/>
      <c r="G94" s="202"/>
    </row>
    <row r="95" spans="1:7" x14ac:dyDescent="0.3">
      <c r="A95" s="198"/>
      <c r="B95" s="198"/>
      <c r="C95" s="202"/>
      <c r="D95" s="198"/>
      <c r="E95" s="202"/>
      <c r="F95" s="202"/>
      <c r="G95" s="202"/>
    </row>
    <row r="96" spans="1:7" x14ac:dyDescent="0.3">
      <c r="A96" s="198"/>
      <c r="B96" s="198"/>
      <c r="C96" s="202"/>
      <c r="D96" s="198"/>
      <c r="E96" s="202"/>
      <c r="F96" s="202"/>
      <c r="G96" s="202"/>
    </row>
    <row r="97" spans="1:7" x14ac:dyDescent="0.3">
      <c r="A97" s="198"/>
      <c r="B97" s="198"/>
      <c r="C97" s="202"/>
      <c r="D97" s="198"/>
      <c r="E97" s="202"/>
      <c r="F97" s="202"/>
      <c r="G97" s="202"/>
    </row>
    <row r="98" spans="1:7" x14ac:dyDescent="0.3">
      <c r="A98" s="198"/>
      <c r="B98" s="198"/>
      <c r="C98" s="202"/>
      <c r="D98" s="198"/>
      <c r="E98" s="202"/>
      <c r="F98" s="202"/>
      <c r="G98" s="202"/>
    </row>
    <row r="99" spans="1:7" x14ac:dyDescent="0.3">
      <c r="A99" s="198"/>
      <c r="B99" s="198"/>
      <c r="C99" s="202"/>
      <c r="D99" s="198"/>
      <c r="E99" s="202"/>
      <c r="F99" s="202"/>
      <c r="G99" s="202"/>
    </row>
    <row r="100" spans="1:7" x14ac:dyDescent="0.3">
      <c r="A100" s="198"/>
      <c r="B100" s="198"/>
      <c r="C100" s="202"/>
      <c r="D100" s="198"/>
      <c r="E100" s="202"/>
      <c r="F100" s="202"/>
      <c r="G100" s="202"/>
    </row>
    <row r="101" spans="1:7" x14ac:dyDescent="0.3">
      <c r="A101" s="198"/>
      <c r="B101" s="198"/>
      <c r="C101" s="202"/>
      <c r="D101" s="198"/>
      <c r="E101" s="202"/>
      <c r="F101" s="202"/>
      <c r="G101" s="202"/>
    </row>
    <row r="102" spans="1:7" x14ac:dyDescent="0.3">
      <c r="A102" s="198"/>
      <c r="B102" s="198"/>
      <c r="C102" s="202"/>
      <c r="D102" s="198"/>
      <c r="E102" s="202"/>
      <c r="F102" s="202"/>
      <c r="G102" s="202"/>
    </row>
    <row r="103" spans="1:7" x14ac:dyDescent="0.3">
      <c r="A103" s="198"/>
      <c r="B103" s="198"/>
      <c r="C103" s="202"/>
      <c r="D103" s="198"/>
      <c r="E103" s="202"/>
      <c r="F103" s="202"/>
      <c r="G103" s="202"/>
    </row>
    <row r="104" spans="1:7" x14ac:dyDescent="0.3">
      <c r="A104" s="198"/>
      <c r="B104" s="198"/>
      <c r="C104" s="202"/>
      <c r="D104" s="198"/>
      <c r="E104" s="202"/>
      <c r="F104" s="202"/>
      <c r="G104" s="202"/>
    </row>
    <row r="105" spans="1:7" x14ac:dyDescent="0.3">
      <c r="A105" s="198"/>
      <c r="B105" s="198"/>
      <c r="C105" s="202"/>
      <c r="D105" s="198"/>
      <c r="E105" s="202"/>
      <c r="F105" s="202"/>
      <c r="G105" s="202"/>
    </row>
    <row r="106" spans="1:7" x14ac:dyDescent="0.3">
      <c r="A106" s="198"/>
      <c r="B106" s="198"/>
      <c r="C106" s="202"/>
      <c r="D106" s="198"/>
      <c r="E106" s="202"/>
      <c r="F106" s="202"/>
      <c r="G106" s="202"/>
    </row>
    <row r="107" spans="1:7" x14ac:dyDescent="0.3">
      <c r="A107" s="198"/>
      <c r="B107" s="198"/>
      <c r="C107" s="202"/>
      <c r="D107" s="198"/>
      <c r="E107" s="202"/>
      <c r="F107" s="202"/>
      <c r="G107" s="202"/>
    </row>
    <row r="108" spans="1:7" x14ac:dyDescent="0.3">
      <c r="A108" s="198"/>
      <c r="B108" s="198"/>
      <c r="C108" s="202"/>
      <c r="D108" s="198"/>
      <c r="E108" s="202"/>
      <c r="F108" s="202"/>
      <c r="G108" s="202"/>
    </row>
    <row r="109" spans="1:7" x14ac:dyDescent="0.3">
      <c r="A109" s="198"/>
      <c r="B109" s="198"/>
      <c r="C109" s="202"/>
      <c r="D109" s="198"/>
      <c r="E109" s="202"/>
      <c r="F109" s="202"/>
      <c r="G109" s="202"/>
    </row>
    <row r="110" spans="1:7" x14ac:dyDescent="0.3">
      <c r="A110" s="198"/>
      <c r="B110" s="198"/>
      <c r="C110" s="202"/>
      <c r="D110" s="198"/>
      <c r="E110" s="202"/>
      <c r="F110" s="202"/>
      <c r="G110" s="202"/>
    </row>
    <row r="111" spans="1:7" x14ac:dyDescent="0.3">
      <c r="A111" s="198"/>
      <c r="B111" s="198"/>
      <c r="C111" s="202"/>
      <c r="D111" s="198"/>
      <c r="E111" s="202"/>
      <c r="F111" s="202"/>
      <c r="G111" s="202"/>
    </row>
    <row r="112" spans="1:7" x14ac:dyDescent="0.3">
      <c r="A112" s="198"/>
      <c r="B112" s="198"/>
      <c r="C112" s="202"/>
      <c r="D112" s="198"/>
      <c r="E112" s="202"/>
      <c r="F112" s="202"/>
      <c r="G112" s="202"/>
    </row>
    <row r="113" spans="1:7" x14ac:dyDescent="0.3">
      <c r="A113" s="198"/>
      <c r="B113" s="198"/>
      <c r="C113" s="202"/>
      <c r="D113" s="198"/>
      <c r="E113" s="202"/>
      <c r="F113" s="202"/>
      <c r="G113" s="202"/>
    </row>
    <row r="114" spans="1:7" x14ac:dyDescent="0.3">
      <c r="A114" s="198"/>
      <c r="B114" s="198"/>
      <c r="C114" s="202"/>
      <c r="D114" s="198"/>
      <c r="E114" s="202"/>
      <c r="F114" s="202"/>
      <c r="G114" s="202"/>
    </row>
    <row r="115" spans="1:7" x14ac:dyDescent="0.3">
      <c r="A115" s="198"/>
      <c r="B115" s="198"/>
      <c r="C115" s="202"/>
      <c r="D115" s="198"/>
      <c r="E115" s="202"/>
      <c r="F115" s="202"/>
      <c r="G115" s="202"/>
    </row>
    <row r="116" spans="1:7" x14ac:dyDescent="0.3">
      <c r="A116" s="198"/>
      <c r="B116" s="198"/>
      <c r="C116" s="202"/>
      <c r="D116" s="198"/>
      <c r="E116" s="202"/>
      <c r="F116" s="202"/>
      <c r="G116" s="202"/>
    </row>
    <row r="117" spans="1:7" x14ac:dyDescent="0.3">
      <c r="A117" s="198"/>
      <c r="B117" s="198"/>
      <c r="C117" s="202"/>
      <c r="D117" s="198"/>
      <c r="E117" s="202"/>
      <c r="F117" s="202"/>
      <c r="G117" s="202"/>
    </row>
    <row r="118" spans="1:7" x14ac:dyDescent="0.3">
      <c r="A118" s="198"/>
      <c r="B118" s="198"/>
      <c r="C118" s="202"/>
      <c r="D118" s="198"/>
      <c r="E118" s="202"/>
      <c r="F118" s="202"/>
      <c r="G118" s="202"/>
    </row>
    <row r="119" spans="1:7" x14ac:dyDescent="0.3">
      <c r="A119" s="198"/>
      <c r="B119" s="198"/>
      <c r="C119" s="202"/>
      <c r="D119" s="198"/>
      <c r="E119" s="202"/>
      <c r="F119" s="202"/>
      <c r="G119" s="202"/>
    </row>
    <row r="120" spans="1:7" x14ac:dyDescent="0.3">
      <c r="A120" s="198"/>
      <c r="B120" s="198"/>
      <c r="C120" s="202"/>
      <c r="D120" s="198"/>
      <c r="E120" s="202"/>
      <c r="F120" s="202"/>
      <c r="G120" s="202"/>
    </row>
    <row r="121" spans="1:7" x14ac:dyDescent="0.3">
      <c r="A121" s="198"/>
      <c r="B121" s="198"/>
      <c r="C121" s="202"/>
      <c r="D121" s="198"/>
      <c r="E121" s="202"/>
      <c r="F121" s="202"/>
      <c r="G121" s="202"/>
    </row>
    <row r="122" spans="1:7" x14ac:dyDescent="0.3">
      <c r="A122" s="198"/>
      <c r="B122" s="198"/>
      <c r="C122" s="202"/>
      <c r="D122" s="198"/>
      <c r="E122" s="202"/>
      <c r="F122" s="202"/>
      <c r="G122" s="202"/>
    </row>
    <row r="123" spans="1:7" x14ac:dyDescent="0.3">
      <c r="A123" s="198"/>
      <c r="B123" s="198"/>
      <c r="C123" s="202"/>
      <c r="D123" s="198"/>
      <c r="E123" s="202"/>
      <c r="F123" s="202"/>
      <c r="G123" s="202"/>
    </row>
    <row r="124" spans="1:7" x14ac:dyDescent="0.3">
      <c r="A124" s="198"/>
      <c r="B124" s="198"/>
      <c r="C124" s="202"/>
      <c r="D124" s="198"/>
      <c r="E124" s="202"/>
      <c r="F124" s="202"/>
      <c r="G124" s="202"/>
    </row>
    <row r="125" spans="1:7" x14ac:dyDescent="0.3">
      <c r="A125" s="198"/>
      <c r="B125" s="198"/>
      <c r="C125" s="202"/>
      <c r="D125" s="198"/>
      <c r="E125" s="202"/>
      <c r="F125" s="202"/>
      <c r="G125" s="202"/>
    </row>
    <row r="126" spans="1:7" x14ac:dyDescent="0.3">
      <c r="A126" s="198"/>
      <c r="B126" s="198"/>
      <c r="C126" s="202"/>
      <c r="D126" s="198"/>
      <c r="E126" s="202"/>
      <c r="F126" s="202"/>
      <c r="G126" s="202"/>
    </row>
    <row r="127" spans="1:7" x14ac:dyDescent="0.3">
      <c r="A127" s="198"/>
      <c r="B127" s="198"/>
      <c r="C127" s="202"/>
      <c r="D127" s="198"/>
      <c r="E127" s="202"/>
      <c r="F127" s="202"/>
      <c r="G127" s="202"/>
    </row>
    <row r="128" spans="1:7" x14ac:dyDescent="0.3">
      <c r="A128" s="198"/>
      <c r="B128" s="198"/>
      <c r="C128" s="202"/>
      <c r="D128" s="198"/>
      <c r="E128" s="202"/>
      <c r="F128" s="202"/>
      <c r="G128" s="202"/>
    </row>
    <row r="129" spans="1:7" x14ac:dyDescent="0.3">
      <c r="A129" s="198"/>
      <c r="B129" s="198"/>
      <c r="C129" s="202"/>
      <c r="D129" s="198"/>
      <c r="E129" s="202"/>
      <c r="F129" s="202"/>
      <c r="G129" s="202"/>
    </row>
    <row r="130" spans="1:7" x14ac:dyDescent="0.3">
      <c r="A130" s="198"/>
      <c r="B130" s="198"/>
      <c r="C130" s="202"/>
      <c r="D130" s="198"/>
      <c r="E130" s="202"/>
      <c r="F130" s="202"/>
      <c r="G130" s="202"/>
    </row>
    <row r="131" spans="1:7" x14ac:dyDescent="0.3">
      <c r="A131" s="198"/>
      <c r="B131" s="198"/>
      <c r="C131" s="202"/>
      <c r="D131" s="198"/>
      <c r="E131" s="202"/>
      <c r="F131" s="202"/>
      <c r="G131" s="202"/>
    </row>
    <row r="132" spans="1:7" x14ac:dyDescent="0.3">
      <c r="A132" s="198"/>
      <c r="B132" s="198"/>
      <c r="C132" s="202"/>
      <c r="D132" s="198"/>
      <c r="E132" s="202"/>
      <c r="F132" s="202"/>
      <c r="G132" s="202"/>
    </row>
    <row r="133" spans="1:7" x14ac:dyDescent="0.3">
      <c r="A133" s="198"/>
      <c r="B133" s="198"/>
      <c r="C133" s="202"/>
      <c r="D133" s="198"/>
      <c r="E133" s="202"/>
      <c r="F133" s="202"/>
      <c r="G133" s="202"/>
    </row>
    <row r="134" spans="1:7" x14ac:dyDescent="0.3">
      <c r="A134" s="198"/>
      <c r="B134" s="198"/>
      <c r="C134" s="202"/>
      <c r="D134" s="198"/>
      <c r="E134" s="202"/>
      <c r="F134" s="202"/>
      <c r="G134" s="202"/>
    </row>
    <row r="135" spans="1:7" x14ac:dyDescent="0.3">
      <c r="A135" s="198"/>
      <c r="B135" s="198"/>
      <c r="C135" s="202"/>
      <c r="D135" s="198"/>
      <c r="E135" s="202"/>
      <c r="F135" s="202"/>
      <c r="G135" s="202"/>
    </row>
    <row r="136" spans="1:7" x14ac:dyDescent="0.3">
      <c r="A136" s="198"/>
      <c r="B136" s="198"/>
      <c r="C136" s="202"/>
      <c r="D136" s="198"/>
      <c r="E136" s="202"/>
      <c r="F136" s="202"/>
      <c r="G136" s="202"/>
    </row>
    <row r="137" spans="1:7" x14ac:dyDescent="0.3">
      <c r="A137" s="198"/>
      <c r="B137" s="198"/>
      <c r="C137" s="202"/>
      <c r="D137" s="198"/>
      <c r="E137" s="202"/>
      <c r="F137" s="202"/>
      <c r="G137" s="202"/>
    </row>
    <row r="138" spans="1:7" x14ac:dyDescent="0.3">
      <c r="A138" s="198"/>
      <c r="B138" s="198"/>
      <c r="C138" s="202"/>
      <c r="D138" s="198"/>
      <c r="E138" s="202"/>
      <c r="F138" s="202"/>
      <c r="G138" s="202"/>
    </row>
    <row r="139" spans="1:7" x14ac:dyDescent="0.3">
      <c r="A139" s="198"/>
      <c r="B139" s="198"/>
      <c r="C139" s="202"/>
      <c r="D139" s="198"/>
      <c r="E139" s="202"/>
      <c r="F139" s="202"/>
      <c r="G139" s="202"/>
    </row>
    <row r="140" spans="1:7" x14ac:dyDescent="0.3">
      <c r="A140" s="198"/>
      <c r="B140" s="198"/>
      <c r="C140" s="202"/>
      <c r="D140" s="198"/>
      <c r="E140" s="202"/>
      <c r="F140" s="202"/>
      <c r="G140" s="202"/>
    </row>
    <row r="141" spans="1:7" x14ac:dyDescent="0.3">
      <c r="A141" s="198"/>
      <c r="B141" s="198"/>
      <c r="C141" s="202"/>
      <c r="D141" s="198"/>
      <c r="E141" s="202"/>
      <c r="F141" s="202"/>
      <c r="G141" s="202"/>
    </row>
    <row r="142" spans="1:7" x14ac:dyDescent="0.3">
      <c r="A142" s="198"/>
      <c r="B142" s="198"/>
      <c r="C142" s="202"/>
      <c r="D142" s="198"/>
      <c r="E142" s="202"/>
      <c r="F142" s="202"/>
      <c r="G142" s="202"/>
    </row>
    <row r="143" spans="1:7" x14ac:dyDescent="0.3">
      <c r="A143" s="198"/>
      <c r="B143" s="198"/>
      <c r="C143" s="202"/>
      <c r="D143" s="198"/>
      <c r="E143" s="202"/>
      <c r="F143" s="202"/>
      <c r="G143" s="202"/>
    </row>
    <row r="144" spans="1:7" x14ac:dyDescent="0.3">
      <c r="A144" s="198"/>
      <c r="B144" s="198"/>
      <c r="C144" s="202"/>
      <c r="D144" s="198"/>
      <c r="E144" s="202"/>
      <c r="F144" s="202"/>
      <c r="G144" s="202"/>
    </row>
    <row r="145" spans="1:7" x14ac:dyDescent="0.3">
      <c r="A145" s="198"/>
      <c r="B145" s="198"/>
      <c r="C145" s="202"/>
      <c r="D145" s="198"/>
      <c r="E145" s="202"/>
      <c r="F145" s="202"/>
      <c r="G145" s="202"/>
    </row>
    <row r="146" spans="1:7" x14ac:dyDescent="0.3">
      <c r="A146" s="198"/>
      <c r="B146" s="198"/>
      <c r="C146" s="202"/>
      <c r="D146" s="198"/>
      <c r="E146" s="202"/>
      <c r="F146" s="202"/>
      <c r="G146" s="202"/>
    </row>
    <row r="147" spans="1:7" x14ac:dyDescent="0.3">
      <c r="A147" s="198"/>
      <c r="B147" s="198"/>
      <c r="C147" s="202"/>
      <c r="D147" s="198"/>
      <c r="E147" s="202"/>
      <c r="F147" s="202"/>
      <c r="G147" s="202"/>
    </row>
    <row r="148" spans="1:7" x14ac:dyDescent="0.3">
      <c r="A148" s="198"/>
      <c r="B148" s="198"/>
      <c r="C148" s="202"/>
      <c r="D148" s="198"/>
      <c r="E148" s="202"/>
      <c r="F148" s="202"/>
      <c r="G148" s="202"/>
    </row>
    <row r="149" spans="1:7" x14ac:dyDescent="0.3">
      <c r="A149" s="198"/>
      <c r="B149" s="198"/>
      <c r="C149" s="202"/>
      <c r="D149" s="198"/>
      <c r="E149" s="202"/>
      <c r="F149" s="202"/>
      <c r="G149" s="202"/>
    </row>
    <row r="150" spans="1:7" x14ac:dyDescent="0.3">
      <c r="A150" s="198"/>
      <c r="B150" s="198"/>
      <c r="C150" s="202"/>
      <c r="D150" s="198"/>
      <c r="E150" s="202"/>
      <c r="F150" s="202"/>
      <c r="G150" s="202"/>
    </row>
    <row r="151" spans="1:7" x14ac:dyDescent="0.3">
      <c r="A151" s="198"/>
      <c r="B151" s="198"/>
      <c r="C151" s="202"/>
      <c r="D151" s="198"/>
      <c r="E151" s="202"/>
      <c r="F151" s="202"/>
      <c r="G151" s="202"/>
    </row>
    <row r="152" spans="1:7" x14ac:dyDescent="0.3">
      <c r="A152" s="198"/>
      <c r="B152" s="198"/>
      <c r="C152" s="202"/>
      <c r="D152" s="198"/>
      <c r="E152" s="202"/>
      <c r="F152" s="202"/>
      <c r="G152" s="202"/>
    </row>
    <row r="153" spans="1:7" x14ac:dyDescent="0.3">
      <c r="A153" s="198"/>
      <c r="B153" s="198"/>
      <c r="C153" s="202"/>
      <c r="D153" s="198"/>
      <c r="E153" s="202"/>
      <c r="F153" s="202"/>
      <c r="G153" s="202"/>
    </row>
    <row r="154" spans="1:7" x14ac:dyDescent="0.3">
      <c r="A154" s="198"/>
      <c r="B154" s="198"/>
      <c r="C154" s="202"/>
      <c r="D154" s="198"/>
      <c r="E154" s="202"/>
      <c r="F154" s="202"/>
      <c r="G154" s="202"/>
    </row>
    <row r="155" spans="1:7" x14ac:dyDescent="0.3">
      <c r="A155" s="198"/>
      <c r="B155" s="198"/>
      <c r="C155" s="202"/>
      <c r="D155" s="198"/>
      <c r="E155" s="202"/>
      <c r="F155" s="202"/>
      <c r="G155" s="202"/>
    </row>
    <row r="156" spans="1:7" x14ac:dyDescent="0.3">
      <c r="A156" s="198"/>
      <c r="B156" s="198"/>
      <c r="C156" s="202"/>
      <c r="D156" s="198"/>
      <c r="E156" s="202"/>
      <c r="F156" s="202"/>
      <c r="G156" s="202"/>
    </row>
    <row r="157" spans="1:7" x14ac:dyDescent="0.3">
      <c r="A157" s="198"/>
      <c r="B157" s="198"/>
      <c r="C157" s="202"/>
      <c r="D157" s="198"/>
      <c r="E157" s="202"/>
      <c r="F157" s="202"/>
      <c r="G157" s="202"/>
    </row>
    <row r="158" spans="1:7" x14ac:dyDescent="0.3">
      <c r="A158" s="198"/>
      <c r="B158" s="198"/>
      <c r="C158" s="202"/>
      <c r="D158" s="198"/>
      <c r="E158" s="202"/>
      <c r="F158" s="202"/>
      <c r="G158" s="202"/>
    </row>
    <row r="159" spans="1:7" x14ac:dyDescent="0.3">
      <c r="A159" s="198"/>
      <c r="B159" s="198"/>
      <c r="C159" s="202"/>
      <c r="D159" s="198"/>
      <c r="E159" s="202"/>
      <c r="F159" s="202"/>
      <c r="G159" s="202"/>
    </row>
    <row r="160" spans="1:7" x14ac:dyDescent="0.3">
      <c r="A160" s="198"/>
      <c r="B160" s="198"/>
      <c r="C160" s="202"/>
      <c r="D160" s="198"/>
      <c r="E160" s="202"/>
      <c r="F160" s="202"/>
      <c r="G160" s="202"/>
    </row>
    <row r="161" spans="1:7" x14ac:dyDescent="0.3">
      <c r="A161" s="198"/>
      <c r="B161" s="198"/>
      <c r="C161" s="202"/>
      <c r="D161" s="198"/>
      <c r="E161" s="202"/>
      <c r="F161" s="202"/>
      <c r="G161" s="202"/>
    </row>
    <row r="162" spans="1:7" x14ac:dyDescent="0.3">
      <c r="A162" s="198"/>
      <c r="B162" s="198"/>
      <c r="C162" s="202"/>
      <c r="D162" s="198"/>
      <c r="E162" s="202"/>
      <c r="F162" s="202"/>
      <c r="G162" s="202"/>
    </row>
    <row r="163" spans="1:7" x14ac:dyDescent="0.3">
      <c r="A163" s="198"/>
      <c r="B163" s="198"/>
      <c r="C163" s="202"/>
      <c r="D163" s="198"/>
      <c r="E163" s="202"/>
      <c r="F163" s="202"/>
      <c r="G163" s="202"/>
    </row>
    <row r="164" spans="1:7" x14ac:dyDescent="0.3">
      <c r="A164" s="198"/>
      <c r="B164" s="198"/>
      <c r="C164" s="202"/>
      <c r="D164" s="198"/>
      <c r="E164" s="202"/>
      <c r="F164" s="202"/>
      <c r="G164" s="202"/>
    </row>
    <row r="165" spans="1:7" x14ac:dyDescent="0.3">
      <c r="A165" s="198"/>
      <c r="B165" s="198"/>
      <c r="C165" s="202"/>
      <c r="D165" s="198"/>
      <c r="E165" s="202"/>
      <c r="F165" s="202"/>
      <c r="G165" s="202"/>
    </row>
    <row r="166" spans="1:7" x14ac:dyDescent="0.3">
      <c r="A166" s="198"/>
      <c r="B166" s="198"/>
      <c r="C166" s="202"/>
      <c r="D166" s="198"/>
      <c r="E166" s="202"/>
      <c r="F166" s="202"/>
      <c r="G166" s="202"/>
    </row>
    <row r="167" spans="1:7" x14ac:dyDescent="0.3">
      <c r="A167" s="198"/>
      <c r="B167" s="198"/>
      <c r="C167" s="202"/>
      <c r="D167" s="198"/>
      <c r="E167" s="202"/>
      <c r="F167" s="202"/>
      <c r="G167" s="202"/>
    </row>
    <row r="168" spans="1:7" x14ac:dyDescent="0.3">
      <c r="A168" s="198"/>
      <c r="B168" s="198"/>
      <c r="C168" s="202"/>
      <c r="D168" s="198"/>
      <c r="E168" s="202"/>
      <c r="F168" s="202"/>
      <c r="G168" s="202"/>
    </row>
    <row r="169" spans="1:7" x14ac:dyDescent="0.3">
      <c r="A169" s="198"/>
      <c r="B169" s="198"/>
      <c r="C169" s="202"/>
      <c r="D169" s="198"/>
      <c r="E169" s="202"/>
      <c r="F169" s="202"/>
      <c r="G169" s="202"/>
    </row>
    <row r="170" spans="1:7" x14ac:dyDescent="0.3">
      <c r="A170" s="198"/>
      <c r="B170" s="198"/>
      <c r="C170" s="202"/>
      <c r="D170" s="198"/>
      <c r="E170" s="202"/>
      <c r="F170" s="202"/>
      <c r="G170" s="202"/>
    </row>
    <row r="171" spans="1:7" x14ac:dyDescent="0.3">
      <c r="A171" s="198"/>
      <c r="B171" s="198"/>
      <c r="C171" s="202"/>
      <c r="D171" s="198"/>
      <c r="E171" s="202"/>
      <c r="F171" s="202"/>
      <c r="G171" s="202"/>
    </row>
    <row r="172" spans="1:7" x14ac:dyDescent="0.3">
      <c r="A172" s="198"/>
      <c r="B172" s="198"/>
      <c r="C172" s="202"/>
      <c r="D172" s="198"/>
      <c r="E172" s="202"/>
      <c r="F172" s="202"/>
      <c r="G172" s="202"/>
    </row>
    <row r="173" spans="1:7" x14ac:dyDescent="0.3">
      <c r="A173" s="198"/>
      <c r="B173" s="198"/>
      <c r="C173" s="202"/>
      <c r="D173" s="198"/>
      <c r="E173" s="202"/>
      <c r="F173" s="202"/>
      <c r="G173" s="202"/>
    </row>
    <row r="174" spans="1:7" x14ac:dyDescent="0.3">
      <c r="A174" s="198"/>
      <c r="B174" s="198"/>
      <c r="C174" s="202"/>
      <c r="D174" s="198"/>
      <c r="E174" s="202"/>
      <c r="F174" s="202"/>
      <c r="G174" s="202"/>
    </row>
    <row r="175" spans="1:7" x14ac:dyDescent="0.3">
      <c r="A175" s="198"/>
      <c r="B175" s="198"/>
      <c r="C175" s="202"/>
      <c r="D175" s="198"/>
      <c r="E175" s="202"/>
      <c r="F175" s="202"/>
      <c r="G175" s="202"/>
    </row>
    <row r="176" spans="1:7" x14ac:dyDescent="0.3">
      <c r="A176" s="198"/>
      <c r="B176" s="198"/>
      <c r="C176" s="202"/>
      <c r="D176" s="198"/>
      <c r="E176" s="202"/>
      <c r="F176" s="202"/>
      <c r="G176" s="202"/>
    </row>
    <row r="177" spans="1:7" x14ac:dyDescent="0.3">
      <c r="A177" s="198"/>
      <c r="B177" s="198"/>
      <c r="C177" s="202"/>
      <c r="D177" s="198"/>
      <c r="E177" s="202"/>
      <c r="F177" s="202"/>
      <c r="G177" s="202"/>
    </row>
    <row r="178" spans="1:7" x14ac:dyDescent="0.3">
      <c r="A178" s="198"/>
      <c r="B178" s="198"/>
      <c r="C178" s="202"/>
      <c r="D178" s="198"/>
      <c r="E178" s="202"/>
      <c r="F178" s="202"/>
      <c r="G178" s="202"/>
    </row>
    <row r="179" spans="1:7" x14ac:dyDescent="0.3">
      <c r="A179" s="198"/>
      <c r="B179" s="198"/>
      <c r="C179" s="202"/>
      <c r="D179" s="198"/>
      <c r="E179" s="202"/>
      <c r="F179" s="202"/>
      <c r="G179" s="202"/>
    </row>
    <row r="180" spans="1:7" x14ac:dyDescent="0.3">
      <c r="A180" s="198"/>
      <c r="B180" s="198"/>
      <c r="C180" s="202"/>
      <c r="D180" s="198"/>
      <c r="E180" s="202"/>
      <c r="F180" s="202"/>
      <c r="G180" s="202"/>
    </row>
    <row r="181" spans="1:7" x14ac:dyDescent="0.3">
      <c r="A181" s="198"/>
      <c r="B181" s="198"/>
      <c r="C181" s="202"/>
      <c r="D181" s="198"/>
      <c r="E181" s="202"/>
      <c r="F181" s="202"/>
      <c r="G181" s="202"/>
    </row>
    <row r="182" spans="1:7" x14ac:dyDescent="0.3">
      <c r="A182" s="198"/>
      <c r="B182" s="198"/>
      <c r="C182" s="202"/>
      <c r="D182" s="198"/>
      <c r="E182" s="202"/>
      <c r="F182" s="202"/>
      <c r="G182" s="202"/>
    </row>
    <row r="183" spans="1:7" x14ac:dyDescent="0.3">
      <c r="A183" s="198"/>
      <c r="B183" s="198"/>
      <c r="C183" s="202"/>
      <c r="D183" s="198"/>
      <c r="E183" s="202"/>
      <c r="F183" s="202"/>
      <c r="G183" s="202"/>
    </row>
    <row r="184" spans="1:7" x14ac:dyDescent="0.3">
      <c r="A184" s="198"/>
      <c r="B184" s="198"/>
      <c r="C184" s="202"/>
      <c r="D184" s="198"/>
      <c r="E184" s="202"/>
      <c r="F184" s="202"/>
      <c r="G184" s="202"/>
    </row>
    <row r="185" spans="1:7" x14ac:dyDescent="0.3">
      <c r="A185" s="198"/>
      <c r="B185" s="198"/>
      <c r="C185" s="202"/>
      <c r="D185" s="198"/>
      <c r="E185" s="202"/>
      <c r="F185" s="202"/>
      <c r="G185" s="202"/>
    </row>
    <row r="186" spans="1:7" x14ac:dyDescent="0.3">
      <c r="A186" s="198"/>
      <c r="B186" s="198"/>
      <c r="C186" s="202"/>
      <c r="D186" s="198"/>
      <c r="E186" s="202"/>
      <c r="F186" s="202"/>
      <c r="G186" s="202"/>
    </row>
    <row r="187" spans="1:7" x14ac:dyDescent="0.3">
      <c r="A187" s="198"/>
      <c r="B187" s="198"/>
      <c r="C187" s="202"/>
      <c r="D187" s="198"/>
      <c r="E187" s="202"/>
      <c r="F187" s="202"/>
      <c r="G187" s="202"/>
    </row>
    <row r="188" spans="1:7" x14ac:dyDescent="0.3">
      <c r="A188" s="198"/>
      <c r="B188" s="198"/>
      <c r="C188" s="202"/>
      <c r="D188" s="198"/>
      <c r="E188" s="202"/>
      <c r="F188" s="202"/>
      <c r="G188" s="202"/>
    </row>
    <row r="189" spans="1:7" x14ac:dyDescent="0.3">
      <c r="A189" s="198"/>
      <c r="B189" s="198"/>
      <c r="C189" s="202"/>
      <c r="D189" s="198"/>
      <c r="E189" s="202"/>
      <c r="F189" s="202"/>
      <c r="G189" s="202"/>
    </row>
    <row r="190" spans="1:7" x14ac:dyDescent="0.3">
      <c r="A190" s="198"/>
      <c r="B190" s="198"/>
      <c r="C190" s="202"/>
      <c r="D190" s="198"/>
      <c r="E190" s="202"/>
      <c r="F190" s="202"/>
      <c r="G190" s="202"/>
    </row>
    <row r="191" spans="1:7" x14ac:dyDescent="0.3">
      <c r="A191" s="198"/>
      <c r="B191" s="198"/>
      <c r="C191" s="202"/>
      <c r="D191" s="198"/>
      <c r="E191" s="202"/>
      <c r="F191" s="202"/>
      <c r="G191" s="202"/>
    </row>
    <row r="192" spans="1:7" x14ac:dyDescent="0.3">
      <c r="A192" s="198"/>
      <c r="B192" s="198"/>
      <c r="C192" s="202"/>
      <c r="D192" s="198"/>
      <c r="E192" s="202"/>
      <c r="F192" s="202"/>
      <c r="G192" s="202"/>
    </row>
    <row r="193" spans="1:7" x14ac:dyDescent="0.3">
      <c r="A193" s="198"/>
      <c r="B193" s="198"/>
      <c r="C193" s="202"/>
      <c r="D193" s="198"/>
      <c r="E193" s="202"/>
      <c r="F193" s="202"/>
      <c r="G193" s="202"/>
    </row>
    <row r="194" spans="1:7" x14ac:dyDescent="0.3">
      <c r="A194" s="198"/>
      <c r="B194" s="198"/>
      <c r="C194" s="202"/>
      <c r="D194" s="198"/>
      <c r="E194" s="202"/>
      <c r="F194" s="202"/>
      <c r="G194" s="202"/>
    </row>
    <row r="195" spans="1:7" x14ac:dyDescent="0.3">
      <c r="A195" s="198"/>
      <c r="B195" s="198"/>
      <c r="C195" s="202"/>
      <c r="D195" s="198"/>
      <c r="E195" s="202"/>
      <c r="F195" s="202"/>
      <c r="G195" s="202"/>
    </row>
    <row r="196" spans="1:7" x14ac:dyDescent="0.3">
      <c r="A196" s="198"/>
      <c r="B196" s="198"/>
      <c r="C196" s="202"/>
      <c r="D196" s="198"/>
      <c r="E196" s="202"/>
      <c r="F196" s="202"/>
      <c r="G196" s="202"/>
    </row>
    <row r="197" spans="1:7" x14ac:dyDescent="0.3">
      <c r="A197" s="198"/>
      <c r="B197" s="198"/>
      <c r="C197" s="202"/>
      <c r="D197" s="198"/>
      <c r="E197" s="202"/>
      <c r="F197" s="202"/>
      <c r="G197" s="202"/>
    </row>
    <row r="198" spans="1:7" x14ac:dyDescent="0.3">
      <c r="A198" s="198"/>
      <c r="B198" s="198"/>
      <c r="C198" s="202"/>
      <c r="D198" s="198"/>
      <c r="E198" s="202"/>
      <c r="F198" s="202"/>
      <c r="G198" s="202"/>
    </row>
    <row r="199" spans="1:7" x14ac:dyDescent="0.3">
      <c r="A199" s="198"/>
      <c r="B199" s="198"/>
      <c r="C199" s="202"/>
      <c r="D199" s="198"/>
      <c r="E199" s="202"/>
      <c r="F199" s="202"/>
      <c r="G199" s="202"/>
    </row>
    <row r="200" spans="1:7" x14ac:dyDescent="0.3">
      <c r="A200" s="198"/>
      <c r="B200" s="198"/>
      <c r="C200" s="202"/>
      <c r="D200" s="198"/>
      <c r="E200" s="202"/>
      <c r="F200" s="202"/>
      <c r="G200" s="202"/>
    </row>
    <row r="201" spans="1:7" x14ac:dyDescent="0.3">
      <c r="A201" s="198"/>
      <c r="B201" s="198"/>
      <c r="C201" s="202"/>
      <c r="D201" s="198"/>
      <c r="E201" s="202"/>
      <c r="F201" s="202"/>
      <c r="G201" s="202"/>
    </row>
    <row r="202" spans="1:7" x14ac:dyDescent="0.3">
      <c r="A202" s="198"/>
      <c r="B202" s="198"/>
      <c r="C202" s="202"/>
      <c r="D202" s="198"/>
      <c r="E202" s="202"/>
      <c r="F202" s="202"/>
      <c r="G202" s="202"/>
    </row>
    <row r="203" spans="1:7" x14ac:dyDescent="0.3">
      <c r="A203" s="198"/>
      <c r="B203" s="198"/>
      <c r="C203" s="202"/>
      <c r="D203" s="198"/>
      <c r="E203" s="202"/>
      <c r="F203" s="202"/>
      <c r="G203" s="202"/>
    </row>
    <row r="204" spans="1:7" x14ac:dyDescent="0.3">
      <c r="A204" s="198"/>
      <c r="B204" s="198"/>
      <c r="C204" s="202"/>
      <c r="D204" s="198"/>
      <c r="E204" s="202"/>
      <c r="F204" s="202"/>
      <c r="G204" s="202"/>
    </row>
    <row r="205" spans="1:7" x14ac:dyDescent="0.3">
      <c r="A205" s="198"/>
      <c r="B205" s="198"/>
      <c r="C205" s="202"/>
      <c r="D205" s="198"/>
      <c r="E205" s="202"/>
      <c r="F205" s="202"/>
      <c r="G205" s="202"/>
    </row>
    <row r="206" spans="1:7" x14ac:dyDescent="0.3">
      <c r="A206" s="198"/>
      <c r="B206" s="198"/>
      <c r="C206" s="202"/>
      <c r="D206" s="198"/>
      <c r="E206" s="202"/>
      <c r="F206" s="202"/>
      <c r="G206" s="202"/>
    </row>
    <row r="207" spans="1:7" x14ac:dyDescent="0.3">
      <c r="A207" s="198"/>
      <c r="B207" s="198"/>
      <c r="C207" s="202"/>
      <c r="D207" s="198"/>
      <c r="E207" s="202"/>
      <c r="F207" s="202"/>
      <c r="G207" s="202"/>
    </row>
    <row r="208" spans="1:7" x14ac:dyDescent="0.3">
      <c r="A208" s="198"/>
      <c r="B208" s="198"/>
      <c r="C208" s="202"/>
      <c r="D208" s="198"/>
      <c r="E208" s="202"/>
      <c r="F208" s="202"/>
      <c r="G208" s="202"/>
    </row>
    <row r="209" spans="1:7" x14ac:dyDescent="0.3">
      <c r="A209" s="198"/>
      <c r="B209" s="198"/>
      <c r="C209" s="202"/>
      <c r="D209" s="198"/>
      <c r="E209" s="202"/>
      <c r="F209" s="202"/>
      <c r="G209" s="202"/>
    </row>
    <row r="210" spans="1:7" x14ac:dyDescent="0.3">
      <c r="A210" s="198"/>
      <c r="B210" s="198"/>
      <c r="C210" s="202"/>
      <c r="D210" s="198"/>
      <c r="E210" s="202"/>
      <c r="F210" s="202"/>
      <c r="G210" s="202"/>
    </row>
    <row r="211" spans="1:7" x14ac:dyDescent="0.3">
      <c r="A211" s="198"/>
      <c r="B211" s="198"/>
      <c r="C211" s="202"/>
      <c r="D211" s="198"/>
      <c r="E211" s="202"/>
      <c r="F211" s="202"/>
      <c r="G211" s="202"/>
    </row>
    <row r="212" spans="1:7" x14ac:dyDescent="0.3">
      <c r="A212" s="198"/>
      <c r="B212" s="198"/>
      <c r="C212" s="202"/>
      <c r="D212" s="198"/>
      <c r="E212" s="202"/>
      <c r="F212" s="202"/>
      <c r="G212" s="202"/>
    </row>
    <row r="213" spans="1:7" x14ac:dyDescent="0.3">
      <c r="A213" s="198"/>
      <c r="B213" s="198"/>
      <c r="C213" s="202"/>
      <c r="D213" s="198"/>
      <c r="E213" s="202"/>
      <c r="F213" s="202"/>
      <c r="G213" s="202"/>
    </row>
    <row r="214" spans="1:7" x14ac:dyDescent="0.3">
      <c r="A214" s="198"/>
      <c r="B214" s="198"/>
      <c r="C214" s="202"/>
      <c r="D214" s="198"/>
      <c r="E214" s="202"/>
      <c r="F214" s="202"/>
      <c r="G214" s="202"/>
    </row>
    <row r="215" spans="1:7" x14ac:dyDescent="0.3">
      <c r="A215" s="198"/>
      <c r="B215" s="198"/>
      <c r="C215" s="202"/>
      <c r="D215" s="198"/>
      <c r="E215" s="202"/>
      <c r="F215" s="202"/>
      <c r="G215" s="202"/>
    </row>
    <row r="216" spans="1:7" x14ac:dyDescent="0.3">
      <c r="A216" s="198"/>
      <c r="B216" s="198"/>
      <c r="C216" s="202"/>
      <c r="D216" s="198"/>
      <c r="E216" s="202"/>
      <c r="F216" s="202"/>
      <c r="G216" s="202"/>
    </row>
    <row r="217" spans="1:7" x14ac:dyDescent="0.3">
      <c r="A217" s="198"/>
      <c r="B217" s="198"/>
      <c r="C217" s="202"/>
      <c r="D217" s="198"/>
      <c r="E217" s="202"/>
      <c r="F217" s="202"/>
      <c r="G217" s="202"/>
    </row>
    <row r="218" spans="1:7" x14ac:dyDescent="0.3">
      <c r="A218" s="198"/>
      <c r="B218" s="198"/>
      <c r="C218" s="202"/>
      <c r="D218" s="198"/>
      <c r="E218" s="202"/>
      <c r="F218" s="202"/>
      <c r="G218" s="202"/>
    </row>
    <row r="219" spans="1:7" x14ac:dyDescent="0.3">
      <c r="A219" s="198"/>
      <c r="B219" s="198"/>
      <c r="C219" s="202"/>
      <c r="D219" s="198"/>
      <c r="E219" s="202"/>
      <c r="F219" s="202"/>
      <c r="G219" s="202"/>
    </row>
    <row r="220" spans="1:7" x14ac:dyDescent="0.3">
      <c r="A220" s="198"/>
      <c r="B220" s="198"/>
      <c r="C220" s="202"/>
      <c r="D220" s="198"/>
      <c r="E220" s="202"/>
      <c r="F220" s="202"/>
      <c r="G220" s="202"/>
    </row>
    <row r="221" spans="1:7" x14ac:dyDescent="0.3">
      <c r="A221" s="198"/>
      <c r="B221" s="198"/>
      <c r="C221" s="202"/>
      <c r="D221" s="198"/>
      <c r="E221" s="202"/>
      <c r="F221" s="202"/>
      <c r="G221" s="202"/>
    </row>
    <row r="222" spans="1:7" x14ac:dyDescent="0.3">
      <c r="A222" s="198"/>
      <c r="B222" s="198"/>
      <c r="C222" s="202"/>
      <c r="D222" s="198"/>
      <c r="E222" s="202"/>
      <c r="F222" s="202"/>
      <c r="G222" s="202"/>
    </row>
    <row r="223" spans="1:7" x14ac:dyDescent="0.3">
      <c r="A223" s="198"/>
      <c r="B223" s="198"/>
      <c r="C223" s="202"/>
      <c r="D223" s="198"/>
      <c r="E223" s="202"/>
      <c r="F223" s="202"/>
      <c r="G223" s="202"/>
    </row>
    <row r="224" spans="1:7" x14ac:dyDescent="0.3">
      <c r="A224" s="198"/>
      <c r="B224" s="198"/>
      <c r="C224" s="202"/>
      <c r="D224" s="198"/>
      <c r="E224" s="202"/>
      <c r="F224" s="202"/>
      <c r="G224" s="202"/>
    </row>
    <row r="225" spans="1:7" x14ac:dyDescent="0.3">
      <c r="A225" s="198"/>
      <c r="B225" s="198"/>
      <c r="C225" s="202"/>
      <c r="D225" s="198"/>
      <c r="E225" s="202"/>
      <c r="F225" s="202"/>
      <c r="G225" s="202"/>
    </row>
    <row r="226" spans="1:7" x14ac:dyDescent="0.3">
      <c r="A226" s="198"/>
      <c r="B226" s="198"/>
      <c r="C226" s="202"/>
      <c r="D226" s="198"/>
      <c r="E226" s="202"/>
      <c r="F226" s="202"/>
      <c r="G226" s="202"/>
    </row>
    <row r="227" spans="1:7" x14ac:dyDescent="0.3">
      <c r="A227" s="198"/>
      <c r="B227" s="198"/>
      <c r="C227" s="202"/>
      <c r="D227" s="198"/>
      <c r="E227" s="202"/>
      <c r="F227" s="202"/>
      <c r="G227" s="202"/>
    </row>
    <row r="228" spans="1:7" x14ac:dyDescent="0.3">
      <c r="A228" s="198"/>
      <c r="B228" s="198"/>
      <c r="C228" s="202"/>
      <c r="D228" s="198"/>
      <c r="E228" s="202"/>
      <c r="F228" s="202"/>
      <c r="G228" s="202"/>
    </row>
    <row r="229" spans="1:7" x14ac:dyDescent="0.3">
      <c r="A229" s="198"/>
      <c r="B229" s="198"/>
      <c r="C229" s="202"/>
      <c r="D229" s="198"/>
      <c r="E229" s="202"/>
      <c r="F229" s="202"/>
      <c r="G229" s="202"/>
    </row>
    <row r="230" spans="1:7" x14ac:dyDescent="0.3">
      <c r="A230" s="198"/>
      <c r="B230" s="198"/>
      <c r="C230" s="202"/>
      <c r="D230" s="198"/>
      <c r="E230" s="202"/>
      <c r="F230" s="202"/>
      <c r="G230" s="202"/>
    </row>
    <row r="231" spans="1:7" x14ac:dyDescent="0.3">
      <c r="A231" s="198"/>
      <c r="B231" s="198"/>
      <c r="C231" s="202"/>
      <c r="D231" s="198"/>
      <c r="E231" s="202"/>
      <c r="F231" s="202"/>
      <c r="G231" s="202"/>
    </row>
    <row r="232" spans="1:7" x14ac:dyDescent="0.3">
      <c r="A232" s="198"/>
      <c r="B232" s="198"/>
      <c r="C232" s="202"/>
      <c r="D232" s="198"/>
      <c r="E232" s="202"/>
      <c r="F232" s="202"/>
      <c r="G232" s="202"/>
    </row>
    <row r="233" spans="1:7" x14ac:dyDescent="0.3">
      <c r="A233" s="198"/>
      <c r="B233" s="198"/>
      <c r="C233" s="202"/>
      <c r="D233" s="198"/>
      <c r="E233" s="202"/>
      <c r="F233" s="202"/>
      <c r="G233" s="202"/>
    </row>
    <row r="234" spans="1:7" x14ac:dyDescent="0.3">
      <c r="A234" s="198"/>
      <c r="B234" s="198"/>
      <c r="C234" s="202"/>
      <c r="D234" s="198"/>
      <c r="E234" s="202"/>
      <c r="F234" s="202"/>
      <c r="G234" s="202"/>
    </row>
    <row r="235" spans="1:7" x14ac:dyDescent="0.3">
      <c r="A235" s="198"/>
      <c r="B235" s="198"/>
      <c r="C235" s="202"/>
      <c r="D235" s="198"/>
      <c r="E235" s="202"/>
      <c r="F235" s="202"/>
      <c r="G235" s="202"/>
    </row>
    <row r="236" spans="1:7" x14ac:dyDescent="0.3">
      <c r="A236" s="198"/>
      <c r="B236" s="198"/>
      <c r="C236" s="202"/>
      <c r="D236" s="198"/>
      <c r="E236" s="202"/>
      <c r="F236" s="202"/>
      <c r="G236" s="202"/>
    </row>
    <row r="237" spans="1:7" x14ac:dyDescent="0.3">
      <c r="A237" s="198"/>
      <c r="B237" s="198"/>
      <c r="C237" s="202"/>
      <c r="D237" s="198"/>
      <c r="E237" s="202"/>
      <c r="F237" s="202"/>
      <c r="G237" s="202"/>
    </row>
    <row r="238" spans="1:7" x14ac:dyDescent="0.3">
      <c r="A238" s="198"/>
      <c r="B238" s="198"/>
      <c r="C238" s="202"/>
      <c r="D238" s="198"/>
      <c r="E238" s="202"/>
      <c r="F238" s="202"/>
      <c r="G238" s="202"/>
    </row>
    <row r="239" spans="1:7" x14ac:dyDescent="0.3">
      <c r="A239" s="198"/>
      <c r="B239" s="198"/>
      <c r="C239" s="202"/>
      <c r="D239" s="198"/>
      <c r="E239" s="202"/>
      <c r="F239" s="202"/>
      <c r="G239" s="202"/>
    </row>
    <row r="240" spans="1:7" x14ac:dyDescent="0.3">
      <c r="A240" s="198"/>
      <c r="B240" s="198"/>
      <c r="C240" s="202"/>
      <c r="D240" s="198"/>
      <c r="E240" s="202"/>
      <c r="F240" s="202"/>
      <c r="G240" s="202"/>
    </row>
    <row r="241" spans="1:7" x14ac:dyDescent="0.3">
      <c r="A241" s="198"/>
      <c r="B241" s="198"/>
      <c r="C241" s="202"/>
      <c r="D241" s="198"/>
      <c r="E241" s="202"/>
      <c r="F241" s="202"/>
      <c r="G241" s="202"/>
    </row>
    <row r="242" spans="1:7" x14ac:dyDescent="0.3">
      <c r="A242" s="198"/>
      <c r="B242" s="198"/>
      <c r="C242" s="202"/>
      <c r="D242" s="198"/>
      <c r="E242" s="202"/>
      <c r="F242" s="202"/>
      <c r="G242" s="202"/>
    </row>
    <row r="243" spans="1:7" x14ac:dyDescent="0.3">
      <c r="A243" s="198"/>
      <c r="B243" s="198"/>
      <c r="C243" s="202"/>
      <c r="D243" s="198"/>
      <c r="E243" s="202"/>
      <c r="F243" s="202"/>
      <c r="G243" s="202"/>
    </row>
    <row r="244" spans="1:7" x14ac:dyDescent="0.3">
      <c r="A244" s="198"/>
      <c r="B244" s="198"/>
      <c r="C244" s="202"/>
      <c r="D244" s="198"/>
      <c r="E244" s="202"/>
      <c r="F244" s="202"/>
      <c r="G244" s="202"/>
    </row>
    <row r="245" spans="1:7" x14ac:dyDescent="0.3">
      <c r="A245" s="198"/>
      <c r="B245" s="198"/>
      <c r="C245" s="202"/>
      <c r="D245" s="198"/>
      <c r="E245" s="202"/>
      <c r="F245" s="202"/>
      <c r="G245" s="202"/>
    </row>
    <row r="246" spans="1:7" x14ac:dyDescent="0.3">
      <c r="A246" s="198"/>
      <c r="B246" s="198"/>
      <c r="C246" s="202"/>
      <c r="D246" s="198"/>
      <c r="E246" s="202"/>
      <c r="F246" s="202"/>
      <c r="G246" s="202"/>
    </row>
    <row r="247" spans="1:7" x14ac:dyDescent="0.3">
      <c r="A247" s="198"/>
      <c r="B247" s="198"/>
      <c r="C247" s="202"/>
      <c r="D247" s="198"/>
      <c r="E247" s="202"/>
      <c r="F247" s="202"/>
      <c r="G247" s="202"/>
    </row>
    <row r="248" spans="1:7" x14ac:dyDescent="0.3">
      <c r="A248" s="198"/>
      <c r="B248" s="198"/>
      <c r="C248" s="202"/>
      <c r="D248" s="198"/>
      <c r="E248" s="202"/>
      <c r="F248" s="202"/>
      <c r="G248" s="202"/>
    </row>
    <row r="249" spans="1:7" x14ac:dyDescent="0.3">
      <c r="A249" s="198"/>
      <c r="B249" s="198"/>
      <c r="C249" s="202"/>
      <c r="D249" s="198"/>
      <c r="E249" s="202"/>
      <c r="F249" s="202"/>
      <c r="G249" s="202"/>
    </row>
    <row r="250" spans="1:7" x14ac:dyDescent="0.3">
      <c r="A250" s="198"/>
      <c r="B250" s="198"/>
      <c r="C250" s="202"/>
      <c r="D250" s="198"/>
      <c r="E250" s="202"/>
      <c r="F250" s="202"/>
      <c r="G250" s="202"/>
    </row>
    <row r="251" spans="1:7" x14ac:dyDescent="0.3">
      <c r="A251" s="198"/>
      <c r="B251" s="198"/>
      <c r="C251" s="202"/>
      <c r="D251" s="198"/>
      <c r="E251" s="202"/>
      <c r="F251" s="202"/>
      <c r="G251" s="202"/>
    </row>
    <row r="252" spans="1:7" x14ac:dyDescent="0.3">
      <c r="A252" s="198"/>
      <c r="B252" s="198"/>
      <c r="C252" s="202"/>
      <c r="D252" s="198"/>
      <c r="E252" s="202"/>
      <c r="F252" s="202"/>
      <c r="G252" s="202"/>
    </row>
    <row r="253" spans="1:7" x14ac:dyDescent="0.3">
      <c r="A253" s="198"/>
      <c r="B253" s="198"/>
      <c r="C253" s="202"/>
      <c r="D253" s="198"/>
      <c r="E253" s="202"/>
      <c r="F253" s="202"/>
      <c r="G253" s="202"/>
    </row>
    <row r="254" spans="1:7" x14ac:dyDescent="0.3">
      <c r="A254" s="198"/>
      <c r="B254" s="198"/>
      <c r="C254" s="202"/>
      <c r="D254" s="198"/>
      <c r="E254" s="202"/>
      <c r="F254" s="202"/>
      <c r="G254" s="202"/>
    </row>
    <row r="255" spans="1:7" x14ac:dyDescent="0.3">
      <c r="A255" s="198"/>
      <c r="B255" s="198"/>
      <c r="C255" s="202"/>
      <c r="D255" s="198"/>
      <c r="E255" s="202"/>
      <c r="F255" s="202"/>
      <c r="G255" s="202"/>
    </row>
    <row r="256" spans="1:7" x14ac:dyDescent="0.3">
      <c r="A256" s="198"/>
      <c r="B256" s="198"/>
      <c r="C256" s="202"/>
      <c r="D256" s="198"/>
      <c r="E256" s="202"/>
      <c r="F256" s="202"/>
      <c r="G256" s="202"/>
    </row>
    <row r="257" spans="1:7" x14ac:dyDescent="0.3">
      <c r="A257" s="198"/>
      <c r="B257" s="198"/>
      <c r="C257" s="202"/>
      <c r="D257" s="198"/>
      <c r="E257" s="202"/>
      <c r="F257" s="202"/>
      <c r="G257" s="202"/>
    </row>
    <row r="258" spans="1:7" x14ac:dyDescent="0.3">
      <c r="A258" s="198"/>
      <c r="B258" s="198"/>
      <c r="C258" s="202"/>
      <c r="D258" s="198"/>
      <c r="E258" s="202"/>
      <c r="F258" s="202"/>
      <c r="G258" s="202"/>
    </row>
    <row r="259" spans="1:7" x14ac:dyDescent="0.3">
      <c r="A259" s="198"/>
      <c r="B259" s="198"/>
      <c r="C259" s="202"/>
      <c r="D259" s="198"/>
      <c r="E259" s="202"/>
      <c r="F259" s="202"/>
      <c r="G259" s="202"/>
    </row>
    <row r="260" spans="1:7" x14ac:dyDescent="0.3">
      <c r="A260" s="198"/>
      <c r="B260" s="198"/>
      <c r="C260" s="202"/>
      <c r="D260" s="198"/>
      <c r="E260" s="202"/>
      <c r="F260" s="202"/>
      <c r="G260" s="202"/>
    </row>
    <row r="261" spans="1:7" x14ac:dyDescent="0.3">
      <c r="A261" s="198"/>
      <c r="B261" s="198"/>
      <c r="C261" s="202"/>
      <c r="D261" s="198"/>
      <c r="E261" s="202"/>
      <c r="F261" s="202"/>
      <c r="G261" s="202"/>
    </row>
    <row r="262" spans="1:7" x14ac:dyDescent="0.3">
      <c r="A262" s="198"/>
      <c r="B262" s="198"/>
      <c r="C262" s="202"/>
      <c r="D262" s="198"/>
      <c r="E262" s="202"/>
      <c r="F262" s="202"/>
      <c r="G262" s="202"/>
    </row>
    <row r="263" spans="1:7" x14ac:dyDescent="0.3">
      <c r="A263" s="198"/>
      <c r="B263" s="198"/>
      <c r="C263" s="202"/>
      <c r="D263" s="198"/>
      <c r="E263" s="202"/>
      <c r="F263" s="202"/>
      <c r="G263" s="202"/>
    </row>
    <row r="264" spans="1:7" x14ac:dyDescent="0.3">
      <c r="A264" s="198"/>
      <c r="B264" s="198"/>
      <c r="C264" s="202"/>
      <c r="D264" s="198"/>
      <c r="E264" s="202"/>
      <c r="F264" s="202"/>
      <c r="G264" s="202"/>
    </row>
    <row r="265" spans="1:7" x14ac:dyDescent="0.3">
      <c r="A265" s="198"/>
      <c r="B265" s="198"/>
      <c r="C265" s="202"/>
      <c r="D265" s="198"/>
      <c r="E265" s="202"/>
      <c r="F265" s="202"/>
      <c r="G265" s="202"/>
    </row>
    <row r="266" spans="1:7" x14ac:dyDescent="0.3">
      <c r="A266" s="198"/>
      <c r="B266" s="198"/>
      <c r="C266" s="202"/>
      <c r="D266" s="198"/>
      <c r="E266" s="202"/>
      <c r="F266" s="202"/>
      <c r="G266" s="202"/>
    </row>
    <row r="267" spans="1:7" x14ac:dyDescent="0.3">
      <c r="A267" s="198"/>
      <c r="B267" s="198"/>
      <c r="C267" s="202"/>
      <c r="D267" s="198"/>
      <c r="E267" s="202"/>
      <c r="F267" s="202"/>
      <c r="G267" s="202"/>
    </row>
  </sheetData>
  <phoneticPr fontId="31" type="noConversion"/>
  <conditionalFormatting sqref="C27:G29">
    <cfRule type="containsText" dxfId="935" priority="23" operator="containsText" text="ntitulé">
      <formula>NOT(ISERROR(SEARCH("ntitulé",C27)))</formula>
    </cfRule>
    <cfRule type="containsBlanks" dxfId="934" priority="24">
      <formula>LEN(TRIM(C27))=0</formula>
    </cfRule>
  </conditionalFormatting>
  <conditionalFormatting sqref="C27:G29">
    <cfRule type="containsText" dxfId="933" priority="22" operator="containsText" text="libre">
      <formula>NOT(ISERROR(SEARCH("libre",C27)))</formula>
    </cfRule>
  </conditionalFormatting>
  <conditionalFormatting sqref="C31:G31">
    <cfRule type="containsText" dxfId="932" priority="20" operator="containsText" text="ntitulé">
      <formula>NOT(ISERROR(SEARCH("ntitulé",C31)))</formula>
    </cfRule>
    <cfRule type="containsBlanks" dxfId="931" priority="21">
      <formula>LEN(TRIM(C31))=0</formula>
    </cfRule>
  </conditionalFormatting>
  <conditionalFormatting sqref="C31:G31">
    <cfRule type="containsText" dxfId="930" priority="19" operator="containsText" text="libre">
      <formula>NOT(ISERROR(SEARCH("libre",C31)))</formula>
    </cfRule>
  </conditionalFormatting>
  <conditionalFormatting sqref="C14:G14">
    <cfRule type="containsText" dxfId="929" priority="17" operator="containsText" text="ntitulé">
      <formula>NOT(ISERROR(SEARCH("ntitulé",C14)))</formula>
    </cfRule>
    <cfRule type="containsBlanks" dxfId="928" priority="18">
      <formula>LEN(TRIM(C14))=0</formula>
    </cfRule>
  </conditionalFormatting>
  <conditionalFormatting sqref="C14:G14">
    <cfRule type="containsText" dxfId="927" priority="16" operator="containsText" text="libre">
      <formula>NOT(ISERROR(SEARCH("libre",C14)))</formula>
    </cfRule>
  </conditionalFormatting>
  <conditionalFormatting sqref="C15:G16">
    <cfRule type="containsText" dxfId="926" priority="14" operator="containsText" text="ntitulé">
      <formula>NOT(ISERROR(SEARCH("ntitulé",C15)))</formula>
    </cfRule>
    <cfRule type="containsBlanks" dxfId="925" priority="15">
      <formula>LEN(TRIM(C15))=0</formula>
    </cfRule>
  </conditionalFormatting>
  <conditionalFormatting sqref="C15:G16">
    <cfRule type="containsText" dxfId="924" priority="13" operator="containsText" text="libre">
      <formula>NOT(ISERROR(SEARCH("libre",C15)))</formula>
    </cfRule>
  </conditionalFormatting>
  <conditionalFormatting sqref="C17:G18">
    <cfRule type="containsText" dxfId="923" priority="11" operator="containsText" text="ntitulé">
      <formula>NOT(ISERROR(SEARCH("ntitulé",C17)))</formula>
    </cfRule>
    <cfRule type="containsBlanks" dxfId="922" priority="12">
      <formula>LEN(TRIM(C17))=0</formula>
    </cfRule>
  </conditionalFormatting>
  <conditionalFormatting sqref="C17:G18">
    <cfRule type="containsText" dxfId="921" priority="10" operator="containsText" text="libre">
      <formula>NOT(ISERROR(SEARCH("libre",C17)))</formula>
    </cfRule>
  </conditionalFormatting>
  <conditionalFormatting sqref="C19:G19">
    <cfRule type="containsText" dxfId="920" priority="8" operator="containsText" text="ntitulé">
      <formula>NOT(ISERROR(SEARCH("ntitulé",C19)))</formula>
    </cfRule>
    <cfRule type="containsBlanks" dxfId="919" priority="9">
      <formula>LEN(TRIM(C19))=0</formula>
    </cfRule>
  </conditionalFormatting>
  <conditionalFormatting sqref="C19:G19">
    <cfRule type="containsText" dxfId="918" priority="7" operator="containsText" text="libre">
      <formula>NOT(ISERROR(SEARCH("libre",C19)))</formula>
    </cfRule>
  </conditionalFormatting>
  <conditionalFormatting sqref="C20:G21">
    <cfRule type="containsText" dxfId="917" priority="5" operator="containsText" text="ntitulé">
      <formula>NOT(ISERROR(SEARCH("ntitulé",C20)))</formula>
    </cfRule>
    <cfRule type="containsBlanks" dxfId="916" priority="6">
      <formula>LEN(TRIM(C20))=0</formula>
    </cfRule>
  </conditionalFormatting>
  <conditionalFormatting sqref="C20:G21">
    <cfRule type="containsText" dxfId="915" priority="4" operator="containsText" text="libre">
      <formula>NOT(ISERROR(SEARCH("libre",C20)))</formula>
    </cfRule>
  </conditionalFormatting>
  <conditionalFormatting sqref="C7:G8">
    <cfRule type="containsText" dxfId="914" priority="2" operator="containsText" text="ntitulé">
      <formula>NOT(ISERROR(SEARCH("ntitulé",C7)))</formula>
    </cfRule>
    <cfRule type="containsBlanks" dxfId="913" priority="3">
      <formula>LEN(TRIM(C7))=0</formula>
    </cfRule>
  </conditionalFormatting>
  <conditionalFormatting sqref="C7:G8">
    <cfRule type="containsText" dxfId="912" priority="1" operator="containsText" text="libre">
      <formula>NOT(ISERROR(SEARCH("libre",C7)))</formula>
    </cfRule>
  </conditionalFormatting>
  <hyperlinks>
    <hyperlink ref="A1" location="TAB00!A1" display="Retour page de garde" xr:uid="{00000000-0004-0000-1300-000000000000}"/>
    <hyperlink ref="A2" location="'TAB4'!A1" display="Retour TAB4" xr:uid="{4AF94442-5F41-4E08-8131-3C1746C8B297}"/>
  </hyperlinks>
  <pageMargins left="0.7" right="0.7" top="0.75" bottom="0.75" header="0.3" footer="0.3"/>
  <pageSetup paperSize="9" scale="89" orientation="landscape" verticalDpi="300" r:id="rId1"/>
  <rowBreaks count="1" manualBreakCount="1">
    <brk id="43"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U29"/>
  <sheetViews>
    <sheetView zoomScale="90" zoomScaleNormal="90" workbookViewId="0">
      <selection activeCell="A3" sqref="A3:U3"/>
    </sheetView>
  </sheetViews>
  <sheetFormatPr baseColWidth="10" defaultColWidth="9.1640625" defaultRowHeight="13.5" x14ac:dyDescent="0.3"/>
  <cols>
    <col min="1" max="1" width="37.83203125" style="5" customWidth="1"/>
    <col min="2" max="3" width="16.6640625" style="3" customWidth="1"/>
    <col min="4" max="7" width="16.6640625" style="5" customWidth="1"/>
    <col min="8" max="11" width="16.6640625" style="3" customWidth="1"/>
    <col min="12" max="12" width="2.6640625" style="3" customWidth="1"/>
    <col min="13" max="20" width="8.1640625" style="3" customWidth="1"/>
    <col min="21" max="16384" width="9.1640625" style="3"/>
  </cols>
  <sheetData>
    <row r="1" spans="1:21" ht="15" x14ac:dyDescent="0.3">
      <c r="A1" s="9" t="s">
        <v>58</v>
      </c>
      <c r="B1" s="10"/>
      <c r="C1" s="10"/>
      <c r="D1" s="32"/>
      <c r="E1" s="32"/>
      <c r="I1" s="10"/>
      <c r="K1" s="10"/>
      <c r="O1" s="10"/>
      <c r="Q1" s="10"/>
      <c r="S1" s="10"/>
    </row>
    <row r="2" spans="1:21" ht="15" x14ac:dyDescent="0.3">
      <c r="A2" s="85" t="s">
        <v>564</v>
      </c>
      <c r="B2" s="10"/>
      <c r="C2" s="10"/>
      <c r="D2" s="32"/>
      <c r="E2" s="32"/>
      <c r="I2" s="10"/>
      <c r="K2" s="10"/>
      <c r="O2" s="10"/>
      <c r="Q2" s="10"/>
      <c r="S2" s="10"/>
    </row>
    <row r="3" spans="1:21" ht="22.15" customHeight="1" x14ac:dyDescent="0.35">
      <c r="A3" s="472" t="str">
        <f>TAB00!B57&amp;" : "&amp;TAB00!C57</f>
        <v>TAB4.6 : Autres impôts, taxes, redevances, surcharges, précomptes immobiliers et mobiliers</v>
      </c>
      <c r="B3" s="472"/>
      <c r="C3" s="472"/>
      <c r="D3" s="472"/>
      <c r="E3" s="472"/>
      <c r="F3" s="472"/>
      <c r="G3" s="472"/>
      <c r="H3" s="472"/>
      <c r="I3" s="472"/>
      <c r="J3" s="472"/>
      <c r="K3" s="472"/>
      <c r="L3" s="472"/>
      <c r="M3" s="472"/>
      <c r="N3" s="472"/>
      <c r="O3" s="472"/>
      <c r="P3" s="472"/>
      <c r="Q3" s="472"/>
      <c r="R3" s="472"/>
      <c r="S3" s="472"/>
      <c r="T3" s="472"/>
      <c r="U3" s="472"/>
    </row>
    <row r="4" spans="1:21" x14ac:dyDescent="0.3">
      <c r="L4" s="6"/>
      <c r="M4" s="6"/>
      <c r="N4" s="6"/>
      <c r="O4" s="6"/>
      <c r="P4" s="6"/>
    </row>
    <row r="5" spans="1:21" s="148" customFormat="1" ht="14.25" thickBot="1" x14ac:dyDescent="0.35">
      <c r="A5" s="86"/>
      <c r="B5" s="86"/>
      <c r="C5" s="86"/>
      <c r="D5" s="86"/>
      <c r="E5" s="86"/>
      <c r="F5" s="86"/>
      <c r="G5" s="86"/>
      <c r="H5" s="6"/>
      <c r="I5" s="6"/>
      <c r="J5" s="6"/>
      <c r="K5" s="6"/>
      <c r="M5" s="463" t="s">
        <v>401</v>
      </c>
      <c r="N5" s="464"/>
      <c r="O5" s="464"/>
      <c r="P5" s="464"/>
      <c r="Q5" s="464"/>
      <c r="R5" s="464"/>
      <c r="S5" s="464"/>
      <c r="T5" s="464"/>
      <c r="U5" s="465"/>
    </row>
    <row r="6" spans="1:21" s="148" customFormat="1" ht="27" x14ac:dyDescent="0.3">
      <c r="A6" s="319" t="s">
        <v>2</v>
      </c>
      <c r="B6" s="12" t="s">
        <v>451</v>
      </c>
      <c r="C6" s="12" t="s">
        <v>437</v>
      </c>
      <c r="D6" s="12" t="s">
        <v>454</v>
      </c>
      <c r="E6" s="12" t="s">
        <v>452</v>
      </c>
      <c r="F6" s="12" t="s">
        <v>453</v>
      </c>
      <c r="G6" s="24" t="s">
        <v>433</v>
      </c>
      <c r="H6" s="24" t="s">
        <v>434</v>
      </c>
      <c r="I6" s="24" t="s">
        <v>435</v>
      </c>
      <c r="J6" s="24" t="s">
        <v>436</v>
      </c>
      <c r="K6" s="24" t="s">
        <v>432</v>
      </c>
      <c r="M6" s="348" t="s">
        <v>402</v>
      </c>
      <c r="N6" s="340" t="s">
        <v>403</v>
      </c>
      <c r="O6" s="340" t="s">
        <v>439</v>
      </c>
      <c r="P6" s="340" t="s">
        <v>404</v>
      </c>
      <c r="Q6" s="340" t="s">
        <v>438</v>
      </c>
      <c r="R6" s="340" t="s">
        <v>425</v>
      </c>
      <c r="S6" s="340" t="s">
        <v>424</v>
      </c>
      <c r="T6" s="340" t="s">
        <v>423</v>
      </c>
      <c r="U6" s="340" t="s">
        <v>422</v>
      </c>
    </row>
    <row r="7" spans="1:21" s="54" customFormat="1" ht="24.6" customHeight="1" x14ac:dyDescent="0.3">
      <c r="A7" s="169" t="s">
        <v>306</v>
      </c>
      <c r="B7" s="129"/>
      <c r="C7" s="129"/>
      <c r="D7" s="129"/>
      <c r="E7" s="129"/>
      <c r="F7" s="129"/>
      <c r="G7" s="129"/>
      <c r="H7" s="129"/>
      <c r="I7" s="129"/>
      <c r="J7" s="129"/>
      <c r="K7" s="129"/>
      <c r="M7" s="145">
        <f t="shared" ref="M7:O7" si="0">IFERROR(IF(AND(ROUND(SUM(B7:B7),0)=0,ROUND(SUM(C7:C7),0)&gt;ROUND(SUM(B7:B7),0)),"INF",(ROUND(SUM(C7:C7),0)-ROUND(SUM(B7:B7),0))/ROUND(SUM(B7:B7),0)),0)</f>
        <v>0</v>
      </c>
      <c r="N7" s="145">
        <f t="shared" si="0"/>
        <v>0</v>
      </c>
      <c r="O7" s="145">
        <f t="shared" si="0"/>
        <v>0</v>
      </c>
      <c r="P7" s="145">
        <f>IFERROR(IF(AND(ROUND(SUM(E7:E7),0)=0,ROUND(SUM(F7:F7),0)&gt;ROUND(SUM(E7:E7),0)),"INF",(ROUND(SUM(F7:F7),0)-ROUND(SUM(E7:E7),0))/ROUND(SUM(E7:E7),0)),0)</f>
        <v>0</v>
      </c>
      <c r="Q7" s="145">
        <f t="shared" ref="P7:U18" si="1">IFERROR(IF(AND(ROUND(SUM(F7:F7),0)=0,ROUND(SUM(G7:G7),0)&gt;ROUND(SUM(F7:F7),0)),"INF",(ROUND(SUM(G7:G7),0)-ROUND(SUM(F7:F7),0))/ROUND(SUM(F7:F7),0)),0)</f>
        <v>0</v>
      </c>
      <c r="R7" s="145">
        <f>IFERROR(IF(AND(ROUND(SUM(G7:G7),0)=0,ROUND(SUM(H7:H7),0)&gt;ROUND(SUM(G7:G7),0)),"INF",(ROUND(SUM(H7:H7),0)-ROUND(SUM(G7:G7),0))/ROUND(SUM(G7:G7),0)),0)</f>
        <v>0</v>
      </c>
      <c r="S7" s="145">
        <f t="shared" si="1"/>
        <v>0</v>
      </c>
      <c r="T7" s="145">
        <f t="shared" ref="T7:T18" si="2">IFERROR(IF(AND(ROUND(SUM(I7:I7),0)=0,ROUND(SUM(J7:J7),0)&gt;ROUND(SUM(I7:I7),0)),"INF",(ROUND(SUM(J7:J7),0)-ROUND(SUM(I7:I7),0))/ROUND(SUM(I7:I7),0)),0)</f>
        <v>0</v>
      </c>
      <c r="U7" s="145">
        <f t="shared" si="1"/>
        <v>0</v>
      </c>
    </row>
    <row r="8" spans="1:21" s="54" customFormat="1" ht="24.6" customHeight="1" x14ac:dyDescent="0.3">
      <c r="A8" s="169" t="s">
        <v>307</v>
      </c>
      <c r="B8" s="129"/>
      <c r="C8" s="129"/>
      <c r="D8" s="129"/>
      <c r="E8" s="129"/>
      <c r="F8" s="129"/>
      <c r="G8" s="129"/>
      <c r="H8" s="129"/>
      <c r="I8" s="129"/>
      <c r="J8" s="129"/>
      <c r="K8" s="129"/>
      <c r="M8" s="145">
        <f t="shared" ref="M8:M18" si="3">IFERROR(IF(AND(ROUND(SUM(B8:B8),0)=0,ROUND(SUM(C8:C8),0)&gt;ROUND(SUM(B8:B8),0)),"INF",(ROUND(SUM(C8:C8),0)-ROUND(SUM(B8:B8),0))/ROUND(SUM(B8:B8),0)),0)</f>
        <v>0</v>
      </c>
      <c r="N8" s="145">
        <f t="shared" ref="N8:N18" si="4">IFERROR(IF(AND(ROUND(SUM(C8:C8),0)=0,ROUND(SUM(D8:D8),0)&gt;ROUND(SUM(C8:C8),0)),"INF",(ROUND(SUM(D8:D8),0)-ROUND(SUM(C8:C8),0))/ROUND(SUM(C8:C8),0)),0)</f>
        <v>0</v>
      </c>
      <c r="O8" s="145">
        <f t="shared" ref="O8:O18" si="5">IFERROR(IF(AND(ROUND(SUM(D8:D8),0)=0,ROUND(SUM(E8:E8),0)&gt;ROUND(SUM(D8:D8),0)),"INF",(ROUND(SUM(E8:E8),0)-ROUND(SUM(D8:D8),0))/ROUND(SUM(D8:D8),0)),0)</f>
        <v>0</v>
      </c>
      <c r="P8" s="145">
        <f t="shared" si="1"/>
        <v>0</v>
      </c>
      <c r="Q8" s="145">
        <f t="shared" si="1"/>
        <v>0</v>
      </c>
      <c r="R8" s="145">
        <f>IFERROR(IF(AND(ROUND(SUM(G8:G8),0)=0,ROUND(SUM(H8:H8),0)&gt;ROUND(SUM(G8:G8),0)),"INF",(ROUND(SUM(H8:H8),0)-ROUND(SUM(G8:G8),0))/ROUND(SUM(G8:G8),0)),0)</f>
        <v>0</v>
      </c>
      <c r="S8" s="145">
        <f t="shared" si="1"/>
        <v>0</v>
      </c>
      <c r="T8" s="145">
        <f t="shared" si="2"/>
        <v>0</v>
      </c>
      <c r="U8" s="145">
        <f t="shared" si="1"/>
        <v>0</v>
      </c>
    </row>
    <row r="9" spans="1:21" s="54" customFormat="1" ht="24.6" customHeight="1" x14ac:dyDescent="0.3">
      <c r="A9" s="14" t="s">
        <v>208</v>
      </c>
      <c r="B9" s="129"/>
      <c r="C9" s="129"/>
      <c r="D9" s="129"/>
      <c r="E9" s="129"/>
      <c r="F9" s="129"/>
      <c r="G9" s="129"/>
      <c r="H9" s="129"/>
      <c r="I9" s="129"/>
      <c r="J9" s="129"/>
      <c r="K9" s="129"/>
      <c r="M9" s="145">
        <f t="shared" si="3"/>
        <v>0</v>
      </c>
      <c r="N9" s="145">
        <f t="shared" si="4"/>
        <v>0</v>
      </c>
      <c r="O9" s="145">
        <f t="shared" si="5"/>
        <v>0</v>
      </c>
      <c r="P9" s="145">
        <f t="shared" si="1"/>
        <v>0</v>
      </c>
      <c r="Q9" s="145">
        <f t="shared" si="1"/>
        <v>0</v>
      </c>
      <c r="R9" s="145">
        <f t="shared" si="1"/>
        <v>0</v>
      </c>
      <c r="S9" s="145">
        <f t="shared" si="1"/>
        <v>0</v>
      </c>
      <c r="T9" s="145">
        <f t="shared" si="2"/>
        <v>0</v>
      </c>
      <c r="U9" s="145">
        <f t="shared" si="1"/>
        <v>0</v>
      </c>
    </row>
    <row r="10" spans="1:21" s="54" customFormat="1" ht="24.6" customHeight="1" x14ac:dyDescent="0.3">
      <c r="A10" s="14" t="s">
        <v>3</v>
      </c>
      <c r="B10" s="129"/>
      <c r="C10" s="129"/>
      <c r="D10" s="129"/>
      <c r="E10" s="129"/>
      <c r="F10" s="129"/>
      <c r="G10" s="129"/>
      <c r="H10" s="129"/>
      <c r="I10" s="129"/>
      <c r="J10" s="129"/>
      <c r="K10" s="129"/>
      <c r="M10" s="145">
        <f t="shared" si="3"/>
        <v>0</v>
      </c>
      <c r="N10" s="145">
        <f t="shared" si="4"/>
        <v>0</v>
      </c>
      <c r="O10" s="145">
        <f t="shared" si="5"/>
        <v>0</v>
      </c>
      <c r="P10" s="145">
        <f t="shared" si="1"/>
        <v>0</v>
      </c>
      <c r="Q10" s="145">
        <f t="shared" si="1"/>
        <v>0</v>
      </c>
      <c r="R10" s="145">
        <f t="shared" si="1"/>
        <v>0</v>
      </c>
      <c r="S10" s="145">
        <f t="shared" si="1"/>
        <v>0</v>
      </c>
      <c r="T10" s="145">
        <f t="shared" si="2"/>
        <v>0</v>
      </c>
      <c r="U10" s="145">
        <f t="shared" si="1"/>
        <v>0</v>
      </c>
    </row>
    <row r="11" spans="1:21" s="54" customFormat="1" ht="24.6" customHeight="1" x14ac:dyDescent="0.3">
      <c r="A11" s="14" t="s">
        <v>4</v>
      </c>
      <c r="B11" s="129"/>
      <c r="C11" s="129"/>
      <c r="D11" s="129"/>
      <c r="E11" s="129"/>
      <c r="F11" s="129"/>
      <c r="G11" s="129"/>
      <c r="H11" s="129"/>
      <c r="I11" s="129"/>
      <c r="J11" s="129"/>
      <c r="K11" s="129"/>
      <c r="M11" s="145">
        <f t="shared" si="3"/>
        <v>0</v>
      </c>
      <c r="N11" s="145">
        <f t="shared" si="4"/>
        <v>0</v>
      </c>
      <c r="O11" s="145">
        <f t="shared" si="5"/>
        <v>0</v>
      </c>
      <c r="P11" s="145">
        <f t="shared" si="1"/>
        <v>0</v>
      </c>
      <c r="Q11" s="145">
        <f t="shared" si="1"/>
        <v>0</v>
      </c>
      <c r="R11" s="145">
        <f t="shared" si="1"/>
        <v>0</v>
      </c>
      <c r="S11" s="145">
        <f t="shared" si="1"/>
        <v>0</v>
      </c>
      <c r="T11" s="145">
        <f t="shared" si="2"/>
        <v>0</v>
      </c>
      <c r="U11" s="145">
        <f t="shared" si="1"/>
        <v>0</v>
      </c>
    </row>
    <row r="12" spans="1:21" s="54" customFormat="1" ht="24.6" customHeight="1" x14ac:dyDescent="0.3">
      <c r="A12" s="14" t="s">
        <v>5</v>
      </c>
      <c r="B12" s="129"/>
      <c r="C12" s="129"/>
      <c r="D12" s="129"/>
      <c r="E12" s="129"/>
      <c r="F12" s="129"/>
      <c r="G12" s="129"/>
      <c r="H12" s="129"/>
      <c r="I12" s="129"/>
      <c r="J12" s="129"/>
      <c r="K12" s="129"/>
      <c r="M12" s="145">
        <f t="shared" si="3"/>
        <v>0</v>
      </c>
      <c r="N12" s="145">
        <f t="shared" si="4"/>
        <v>0</v>
      </c>
      <c r="O12" s="145">
        <f t="shared" si="5"/>
        <v>0</v>
      </c>
      <c r="P12" s="145">
        <f t="shared" si="1"/>
        <v>0</v>
      </c>
      <c r="Q12" s="145">
        <f t="shared" si="1"/>
        <v>0</v>
      </c>
      <c r="R12" s="145">
        <f t="shared" si="1"/>
        <v>0</v>
      </c>
      <c r="S12" s="145">
        <f t="shared" si="1"/>
        <v>0</v>
      </c>
      <c r="T12" s="145">
        <f t="shared" si="2"/>
        <v>0</v>
      </c>
      <c r="U12" s="145">
        <f t="shared" si="1"/>
        <v>0</v>
      </c>
    </row>
    <row r="13" spans="1:21" s="54" customFormat="1" ht="24.6" customHeight="1" x14ac:dyDescent="0.3">
      <c r="A13" s="14" t="s">
        <v>6</v>
      </c>
      <c r="B13" s="129"/>
      <c r="C13" s="129"/>
      <c r="D13" s="129"/>
      <c r="E13" s="129"/>
      <c r="F13" s="129"/>
      <c r="G13" s="129"/>
      <c r="H13" s="129"/>
      <c r="I13" s="129"/>
      <c r="J13" s="129"/>
      <c r="K13" s="129"/>
      <c r="M13" s="145">
        <f t="shared" si="3"/>
        <v>0</v>
      </c>
      <c r="N13" s="145">
        <f t="shared" si="4"/>
        <v>0</v>
      </c>
      <c r="O13" s="145">
        <f t="shared" si="5"/>
        <v>0</v>
      </c>
      <c r="P13" s="145">
        <f t="shared" si="1"/>
        <v>0</v>
      </c>
      <c r="Q13" s="145">
        <f t="shared" si="1"/>
        <v>0</v>
      </c>
      <c r="R13" s="145">
        <f t="shared" si="1"/>
        <v>0</v>
      </c>
      <c r="S13" s="145">
        <f t="shared" si="1"/>
        <v>0</v>
      </c>
      <c r="T13" s="145">
        <f t="shared" si="2"/>
        <v>0</v>
      </c>
      <c r="U13" s="145">
        <f t="shared" si="1"/>
        <v>0</v>
      </c>
    </row>
    <row r="14" spans="1:21" s="54" customFormat="1" ht="24.6" customHeight="1" x14ac:dyDescent="0.3">
      <c r="A14" s="14" t="s">
        <v>7</v>
      </c>
      <c r="B14" s="129"/>
      <c r="C14" s="129"/>
      <c r="D14" s="129"/>
      <c r="E14" s="129"/>
      <c r="F14" s="129"/>
      <c r="G14" s="129"/>
      <c r="H14" s="129"/>
      <c r="I14" s="129"/>
      <c r="J14" s="129"/>
      <c r="K14" s="129"/>
      <c r="M14" s="145">
        <f t="shared" si="3"/>
        <v>0</v>
      </c>
      <c r="N14" s="145">
        <f t="shared" si="4"/>
        <v>0</v>
      </c>
      <c r="O14" s="145">
        <f t="shared" si="5"/>
        <v>0</v>
      </c>
      <c r="P14" s="145">
        <f t="shared" si="1"/>
        <v>0</v>
      </c>
      <c r="Q14" s="145">
        <f t="shared" si="1"/>
        <v>0</v>
      </c>
      <c r="R14" s="145">
        <f t="shared" si="1"/>
        <v>0</v>
      </c>
      <c r="S14" s="145">
        <f t="shared" si="1"/>
        <v>0</v>
      </c>
      <c r="T14" s="145">
        <f t="shared" si="2"/>
        <v>0</v>
      </c>
      <c r="U14" s="145">
        <f t="shared" si="1"/>
        <v>0</v>
      </c>
    </row>
    <row r="15" spans="1:21" s="54" customFormat="1" ht="24.6" customHeight="1" x14ac:dyDescent="0.3">
      <c r="A15" s="14" t="s">
        <v>8</v>
      </c>
      <c r="B15" s="129"/>
      <c r="C15" s="129"/>
      <c r="D15" s="129"/>
      <c r="E15" s="129"/>
      <c r="F15" s="129"/>
      <c r="G15" s="129"/>
      <c r="H15" s="129"/>
      <c r="I15" s="129"/>
      <c r="J15" s="129"/>
      <c r="K15" s="129"/>
      <c r="M15" s="145">
        <f t="shared" si="3"/>
        <v>0</v>
      </c>
      <c r="N15" s="145">
        <f t="shared" si="4"/>
        <v>0</v>
      </c>
      <c r="O15" s="145">
        <f t="shared" si="5"/>
        <v>0</v>
      </c>
      <c r="P15" s="145">
        <f t="shared" si="1"/>
        <v>0</v>
      </c>
      <c r="Q15" s="145">
        <f t="shared" si="1"/>
        <v>0</v>
      </c>
      <c r="R15" s="145">
        <f t="shared" si="1"/>
        <v>0</v>
      </c>
      <c r="S15" s="145">
        <f t="shared" si="1"/>
        <v>0</v>
      </c>
      <c r="T15" s="145">
        <f t="shared" si="2"/>
        <v>0</v>
      </c>
      <c r="U15" s="145">
        <f t="shared" si="1"/>
        <v>0</v>
      </c>
    </row>
    <row r="16" spans="1:21" s="54" customFormat="1" ht="24.6" customHeight="1" x14ac:dyDescent="0.3">
      <c r="A16" s="14" t="s">
        <v>9</v>
      </c>
      <c r="B16" s="129"/>
      <c r="C16" s="129"/>
      <c r="D16" s="129"/>
      <c r="E16" s="129"/>
      <c r="F16" s="129"/>
      <c r="G16" s="129"/>
      <c r="H16" s="129"/>
      <c r="I16" s="129"/>
      <c r="J16" s="129"/>
      <c r="K16" s="129"/>
      <c r="M16" s="145">
        <f t="shared" si="3"/>
        <v>0</v>
      </c>
      <c r="N16" s="145">
        <f t="shared" si="4"/>
        <v>0</v>
      </c>
      <c r="O16" s="145">
        <f t="shared" si="5"/>
        <v>0</v>
      </c>
      <c r="P16" s="145">
        <f t="shared" si="1"/>
        <v>0</v>
      </c>
      <c r="Q16" s="145">
        <f t="shared" si="1"/>
        <v>0</v>
      </c>
      <c r="R16" s="145">
        <f t="shared" si="1"/>
        <v>0</v>
      </c>
      <c r="S16" s="145">
        <f t="shared" si="1"/>
        <v>0</v>
      </c>
      <c r="T16" s="145">
        <f t="shared" si="2"/>
        <v>0</v>
      </c>
      <c r="U16" s="145">
        <f t="shared" si="1"/>
        <v>0</v>
      </c>
    </row>
    <row r="17" spans="1:21" s="54" customFormat="1" ht="24.6" customHeight="1" x14ac:dyDescent="0.3">
      <c r="A17" s="14" t="s">
        <v>10</v>
      </c>
      <c r="B17" s="129"/>
      <c r="C17" s="129"/>
      <c r="D17" s="129"/>
      <c r="E17" s="129"/>
      <c r="F17" s="129"/>
      <c r="G17" s="129"/>
      <c r="H17" s="129"/>
      <c r="I17" s="129"/>
      <c r="J17" s="129"/>
      <c r="K17" s="129"/>
      <c r="M17" s="145">
        <f t="shared" si="3"/>
        <v>0</v>
      </c>
      <c r="N17" s="145">
        <f t="shared" si="4"/>
        <v>0</v>
      </c>
      <c r="O17" s="145">
        <f t="shared" si="5"/>
        <v>0</v>
      </c>
      <c r="P17" s="145">
        <f t="shared" si="1"/>
        <v>0</v>
      </c>
      <c r="Q17" s="145">
        <f t="shared" si="1"/>
        <v>0</v>
      </c>
      <c r="R17" s="145">
        <f t="shared" si="1"/>
        <v>0</v>
      </c>
      <c r="S17" s="145">
        <f t="shared" si="1"/>
        <v>0</v>
      </c>
      <c r="T17" s="145">
        <f t="shared" si="2"/>
        <v>0</v>
      </c>
      <c r="U17" s="145">
        <f t="shared" si="1"/>
        <v>0</v>
      </c>
    </row>
    <row r="18" spans="1:21" s="54" customFormat="1" ht="24.6" customHeight="1" x14ac:dyDescent="0.3">
      <c r="A18" s="14" t="s">
        <v>11</v>
      </c>
      <c r="B18" s="129"/>
      <c r="C18" s="129"/>
      <c r="D18" s="129"/>
      <c r="E18" s="129"/>
      <c r="F18" s="129"/>
      <c r="G18" s="129"/>
      <c r="H18" s="129"/>
      <c r="I18" s="129"/>
      <c r="J18" s="129"/>
      <c r="K18" s="129"/>
      <c r="M18" s="145">
        <f t="shared" si="3"/>
        <v>0</v>
      </c>
      <c r="N18" s="145">
        <f t="shared" si="4"/>
        <v>0</v>
      </c>
      <c r="O18" s="145">
        <f t="shared" si="5"/>
        <v>0</v>
      </c>
      <c r="P18" s="145">
        <f t="shared" si="1"/>
        <v>0</v>
      </c>
      <c r="Q18" s="145">
        <f t="shared" si="1"/>
        <v>0</v>
      </c>
      <c r="R18" s="145">
        <f t="shared" si="1"/>
        <v>0</v>
      </c>
      <c r="S18" s="145">
        <f t="shared" si="1"/>
        <v>0</v>
      </c>
      <c r="T18" s="145">
        <f t="shared" si="2"/>
        <v>0</v>
      </c>
      <c r="U18" s="145">
        <f t="shared" si="1"/>
        <v>0</v>
      </c>
    </row>
    <row r="19" spans="1:21" x14ac:dyDescent="0.3">
      <c r="A19" s="93"/>
      <c r="B19" s="17"/>
      <c r="C19" s="17"/>
      <c r="D19" s="17"/>
      <c r="E19" s="17"/>
      <c r="F19" s="17"/>
      <c r="G19" s="17"/>
      <c r="H19" s="17"/>
      <c r="I19" s="17"/>
      <c r="J19" s="17"/>
      <c r="K19" s="17"/>
      <c r="M19" s="13"/>
      <c r="N19" s="13"/>
      <c r="O19" s="13"/>
      <c r="P19" s="13"/>
      <c r="Q19" s="13"/>
      <c r="R19" s="13"/>
      <c r="S19" s="13"/>
      <c r="T19" s="94"/>
    </row>
    <row r="20" spans="1:21" x14ac:dyDescent="0.3">
      <c r="A20" s="80" t="s">
        <v>12</v>
      </c>
      <c r="B20" s="81">
        <f t="shared" ref="B20" si="6">SUM(B7:B19)</f>
        <v>0</v>
      </c>
      <c r="C20" s="81">
        <f t="shared" ref="C20:K20" si="7">SUM(C7:C19)</f>
        <v>0</v>
      </c>
      <c r="D20" s="81">
        <f t="shared" si="7"/>
        <v>0</v>
      </c>
      <c r="E20" s="81"/>
      <c r="F20" s="81">
        <f t="shared" si="7"/>
        <v>0</v>
      </c>
      <c r="G20" s="81">
        <f t="shared" si="7"/>
        <v>0</v>
      </c>
      <c r="H20" s="81">
        <f t="shared" si="7"/>
        <v>0</v>
      </c>
      <c r="I20" s="81">
        <f t="shared" si="7"/>
        <v>0</v>
      </c>
      <c r="J20" s="81">
        <f t="shared" si="7"/>
        <v>0</v>
      </c>
      <c r="K20" s="81">
        <f t="shared" si="7"/>
        <v>0</v>
      </c>
      <c r="M20" s="82">
        <f t="shared" ref="M20" si="8">IFERROR(IF(AND(ROUND(SUM(B20:B20),0)=0,ROUND(SUM(C20:C20),0)&gt;ROUND(SUM(B20:B20),0)),"INF",(ROUND(SUM(C20:C20),0)-ROUND(SUM(B20:B20),0))/ROUND(SUM(B20:B20),0)),0)</f>
        <v>0</v>
      </c>
      <c r="N20" s="82">
        <f t="shared" ref="N20" si="9">IFERROR(IF(AND(ROUND(SUM(C20:C20),0)=0,ROUND(SUM(D20:D20),0)&gt;ROUND(SUM(C20:C20),0)),"INF",(ROUND(SUM(D20:D20),0)-ROUND(SUM(C20:C20),0))/ROUND(SUM(C20:C20),0)),0)</f>
        <v>0</v>
      </c>
      <c r="O20" s="83">
        <f t="shared" ref="O20" si="10">IFERROR(IF(AND(ROUND(SUM(D20:D20),0)=0,ROUND(SUM(E20:E20),0)&gt;ROUND(SUM(D20:D20),0)),"INF",(ROUND(SUM(E20:E20),0)-ROUND(SUM(D20:D20),0))/ROUND(SUM(D20:D20),0)),0)</f>
        <v>0</v>
      </c>
      <c r="P20" s="83">
        <f t="shared" ref="P20" si="11">IFERROR(IF(AND(ROUND(SUM(E20:E20),0)=0,ROUND(SUM(F20:F20),0)&gt;ROUND(SUM(E20:E20),0)),"INF",(ROUND(SUM(F20:F20),0)-ROUND(SUM(E20:E20),0))/ROUND(SUM(E20:E20),0)),0)</f>
        <v>0</v>
      </c>
      <c r="Q20" s="83">
        <f t="shared" ref="Q20" si="12">IFERROR(IF(AND(ROUND(SUM(F20:F20),0)=0,ROUND(SUM(G20:G20),0)&gt;ROUND(SUM(F20:F20),0)),"INF",(ROUND(SUM(G20:G20),0)-ROUND(SUM(F20:F20),0))/ROUND(SUM(F20:F20),0)),0)</f>
        <v>0</v>
      </c>
      <c r="R20" s="83">
        <f t="shared" ref="R20" si="13">IFERROR(IF(AND(ROUND(SUM(G20:G20),0)=0,ROUND(SUM(H20:H20),0)&gt;ROUND(SUM(G20:G20),0)),"INF",(ROUND(SUM(H20:H20),0)-ROUND(SUM(G20:G20),0))/ROUND(SUM(G20:G20),0)),0)</f>
        <v>0</v>
      </c>
      <c r="S20" s="83">
        <f t="shared" ref="S20" si="14">IFERROR(IF(AND(ROUND(SUM(H20:H20),0)=0,ROUND(SUM(I20:I20),0)&gt;ROUND(SUM(H20:H20),0)),"INF",(ROUND(SUM(I20:I20),0)-ROUND(SUM(H20:H20),0))/ROUND(SUM(H20:H20),0)),0)</f>
        <v>0</v>
      </c>
      <c r="T20" s="84">
        <f>IFERROR(IF(AND(ROUND(SUM(I20:I20),0)=0,ROUND(SUM(J20:J20),0)&gt;ROUND(SUM(I20:I20),0)),"INF",(ROUND(SUM(J20:J20),0)-ROUND(SUM(I20:I20),0))/ROUND(SUM(I20:I20),0)),0)</f>
        <v>0</v>
      </c>
      <c r="U20" s="84">
        <f t="shared" ref="U20" si="15">IFERROR(IF(AND(ROUND(SUM(J20:J20),0)=0,ROUND(SUM(K20:K20),0)&gt;ROUND(SUM(J20:J20),0)),"INF",(ROUND(SUM(K20:K20),0)-ROUND(SUM(J20:J20),0))/ROUND(SUM(J20:J20),0)),0)</f>
        <v>0</v>
      </c>
    </row>
    <row r="23" spans="1:21" ht="14.45" customHeight="1" thickBot="1" x14ac:dyDescent="0.35">
      <c r="A23" s="150" t="s">
        <v>331</v>
      </c>
      <c r="B23" s="69"/>
      <c r="C23" s="69"/>
      <c r="D23" s="69"/>
      <c r="E23" s="69"/>
      <c r="F23" s="69"/>
      <c r="G23" s="69"/>
      <c r="H23" s="69"/>
      <c r="I23" s="69"/>
      <c r="J23" s="69"/>
      <c r="K23" s="69"/>
      <c r="L23" s="69"/>
      <c r="M23" s="69"/>
      <c r="N23" s="69"/>
      <c r="O23" s="69"/>
      <c r="P23" s="69"/>
      <c r="Q23" s="69"/>
      <c r="R23" s="69"/>
      <c r="S23" s="69"/>
    </row>
    <row r="24" spans="1:21" ht="12.6" customHeight="1" thickBot="1" x14ac:dyDescent="0.35">
      <c r="A24" s="90" t="s">
        <v>293</v>
      </c>
      <c r="B24" s="351"/>
      <c r="C24" s="474" t="s">
        <v>289</v>
      </c>
      <c r="D24" s="475"/>
      <c r="E24" s="475"/>
      <c r="F24" s="475"/>
      <c r="G24" s="475"/>
      <c r="H24" s="475"/>
      <c r="I24" s="475"/>
      <c r="J24" s="475"/>
      <c r="K24" s="475"/>
      <c r="L24" s="475"/>
      <c r="M24" s="475"/>
      <c r="N24" s="475"/>
      <c r="O24" s="475"/>
      <c r="P24" s="475"/>
      <c r="Q24" s="475"/>
      <c r="R24" s="475"/>
      <c r="S24" s="475"/>
      <c r="T24" s="475"/>
    </row>
    <row r="25" spans="1:21" ht="214.9" customHeight="1" thickBot="1" x14ac:dyDescent="0.35">
      <c r="A25" s="91">
        <v>2024</v>
      </c>
      <c r="B25" s="354"/>
      <c r="C25" s="476"/>
      <c r="D25" s="477"/>
      <c r="E25" s="477"/>
      <c r="F25" s="477"/>
      <c r="G25" s="477"/>
      <c r="H25" s="477"/>
      <c r="I25" s="477"/>
      <c r="J25" s="477"/>
      <c r="K25" s="477"/>
      <c r="L25" s="477"/>
      <c r="M25" s="477"/>
      <c r="N25" s="477"/>
      <c r="O25" s="477"/>
      <c r="P25" s="477"/>
      <c r="Q25" s="477"/>
      <c r="R25" s="477"/>
      <c r="S25" s="477"/>
      <c r="T25" s="477"/>
    </row>
    <row r="26" spans="1:21" ht="214.9" customHeight="1" thickBot="1" x14ac:dyDescent="0.35">
      <c r="A26" s="92">
        <v>2025</v>
      </c>
      <c r="B26" s="354"/>
      <c r="C26" s="476"/>
      <c r="D26" s="477"/>
      <c r="E26" s="477"/>
      <c r="F26" s="477"/>
      <c r="G26" s="477"/>
      <c r="H26" s="477"/>
      <c r="I26" s="477"/>
      <c r="J26" s="477"/>
      <c r="K26" s="477"/>
      <c r="L26" s="477"/>
      <c r="M26" s="477"/>
      <c r="N26" s="477"/>
      <c r="O26" s="477"/>
      <c r="P26" s="477"/>
      <c r="Q26" s="477"/>
      <c r="R26" s="477"/>
      <c r="S26" s="477"/>
      <c r="T26" s="477"/>
    </row>
    <row r="27" spans="1:21" ht="214.9" customHeight="1" thickBot="1" x14ac:dyDescent="0.35">
      <c r="A27" s="92">
        <v>2026</v>
      </c>
      <c r="B27" s="354"/>
      <c r="C27" s="476"/>
      <c r="D27" s="477"/>
      <c r="E27" s="477"/>
      <c r="F27" s="477"/>
      <c r="G27" s="477"/>
      <c r="H27" s="477"/>
      <c r="I27" s="477"/>
      <c r="J27" s="477"/>
      <c r="K27" s="477"/>
      <c r="L27" s="477"/>
      <c r="M27" s="477"/>
      <c r="N27" s="477"/>
      <c r="O27" s="477"/>
      <c r="P27" s="477"/>
      <c r="Q27" s="477"/>
      <c r="R27" s="477"/>
      <c r="S27" s="477"/>
      <c r="T27" s="477"/>
    </row>
    <row r="28" spans="1:21" ht="214.9" customHeight="1" thickBot="1" x14ac:dyDescent="0.35">
      <c r="A28" s="92">
        <v>2027</v>
      </c>
      <c r="B28" s="354"/>
      <c r="C28" s="476"/>
      <c r="D28" s="477"/>
      <c r="E28" s="477"/>
      <c r="F28" s="477"/>
      <c r="G28" s="477"/>
      <c r="H28" s="477"/>
      <c r="I28" s="477"/>
      <c r="J28" s="477"/>
      <c r="K28" s="477"/>
      <c r="L28" s="477"/>
      <c r="M28" s="477"/>
      <c r="N28" s="477"/>
      <c r="O28" s="477"/>
      <c r="P28" s="477"/>
      <c r="Q28" s="477"/>
      <c r="R28" s="477"/>
      <c r="S28" s="477"/>
      <c r="T28" s="477"/>
    </row>
    <row r="29" spans="1:21" ht="214.9" customHeight="1" thickBot="1" x14ac:dyDescent="0.35">
      <c r="A29" s="92">
        <v>2028</v>
      </c>
      <c r="B29" s="354"/>
      <c r="C29" s="476"/>
      <c r="D29" s="477"/>
      <c r="E29" s="477"/>
      <c r="F29" s="477"/>
      <c r="G29" s="477"/>
      <c r="H29" s="477"/>
      <c r="I29" s="477"/>
      <c r="J29" s="477"/>
      <c r="K29" s="477"/>
      <c r="L29" s="477"/>
      <c r="M29" s="477"/>
      <c r="N29" s="477"/>
      <c r="O29" s="477"/>
      <c r="P29" s="477"/>
      <c r="Q29" s="477"/>
      <c r="R29" s="477"/>
      <c r="S29" s="477"/>
      <c r="T29" s="477"/>
    </row>
  </sheetData>
  <mergeCells count="8">
    <mergeCell ref="A3:U3"/>
    <mergeCell ref="C29:T29"/>
    <mergeCell ref="C24:T24"/>
    <mergeCell ref="C25:T25"/>
    <mergeCell ref="C26:T26"/>
    <mergeCell ref="C27:T27"/>
    <mergeCell ref="C28:T28"/>
    <mergeCell ref="M5:U5"/>
  </mergeCells>
  <phoneticPr fontId="31" type="noConversion"/>
  <conditionalFormatting sqref="C7:K18">
    <cfRule type="containsText" dxfId="911" priority="15" operator="containsText" text="ntitulé">
      <formula>NOT(ISERROR(SEARCH("ntitulé",C7)))</formula>
    </cfRule>
    <cfRule type="containsBlanks" dxfId="910" priority="16">
      <formula>LEN(TRIM(C7))=0</formula>
    </cfRule>
  </conditionalFormatting>
  <conditionalFormatting sqref="C7:K18">
    <cfRule type="containsText" dxfId="909" priority="14" operator="containsText" text="libre">
      <formula>NOT(ISERROR(SEARCH("libre",C7)))</formula>
    </cfRule>
  </conditionalFormatting>
  <conditionalFormatting sqref="A9">
    <cfRule type="containsText" dxfId="908" priority="12" operator="containsText" text="ntitulé">
      <formula>NOT(ISERROR(SEARCH("ntitulé",A9)))</formula>
    </cfRule>
    <cfRule type="containsBlanks" dxfId="907" priority="13">
      <formula>LEN(TRIM(A9))=0</formula>
    </cfRule>
  </conditionalFormatting>
  <conditionalFormatting sqref="A10:A18">
    <cfRule type="containsText" dxfId="906" priority="10" operator="containsText" text="ntitulé">
      <formula>NOT(ISERROR(SEARCH("ntitulé",A10)))</formula>
    </cfRule>
    <cfRule type="containsBlanks" dxfId="905" priority="11">
      <formula>LEN(TRIM(A10))=0</formula>
    </cfRule>
  </conditionalFormatting>
  <conditionalFormatting sqref="C25:T29">
    <cfRule type="containsBlanks" dxfId="904" priority="9">
      <formula>LEN(TRIM(C25))=0</formula>
    </cfRule>
  </conditionalFormatting>
  <conditionalFormatting sqref="B7:B18">
    <cfRule type="containsText" dxfId="903" priority="3" operator="containsText" text="ntitulé">
      <formula>NOT(ISERROR(SEARCH("ntitulé",B7)))</formula>
    </cfRule>
    <cfRule type="containsBlanks" dxfId="902" priority="4">
      <formula>LEN(TRIM(B7))=0</formula>
    </cfRule>
  </conditionalFormatting>
  <conditionalFormatting sqref="B7:B18">
    <cfRule type="containsText" dxfId="901" priority="2" operator="containsText" text="libre">
      <formula>NOT(ISERROR(SEARCH("libre",B7)))</formula>
    </cfRule>
  </conditionalFormatting>
  <conditionalFormatting sqref="B25:B29">
    <cfRule type="containsBlanks" dxfId="900" priority="1">
      <formula>LEN(TRIM(B25))=0</formula>
    </cfRule>
  </conditionalFormatting>
  <hyperlinks>
    <hyperlink ref="A1" location="TAB00!A1" display="Retour page de garde" xr:uid="{00000000-0004-0000-1400-000000000000}"/>
    <hyperlink ref="A2" location="'TAB4'!A1" display="Retour TAB4" xr:uid="{0FC739EE-D756-4B8E-87C4-F2505E569F37}"/>
  </hyperlinks>
  <pageMargins left="0.7" right="0.7" top="0.75" bottom="0.75" header="0.3" footer="0.3"/>
  <pageSetup paperSize="9" scale="68" orientation="landscape" verticalDpi="300" r:id="rId1"/>
  <rowBreaks count="1" manualBreakCount="1">
    <brk id="25" max="1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46"/>
  <sheetViews>
    <sheetView zoomScaleNormal="100" workbookViewId="0">
      <selection activeCell="A3" sqref="A3:K3"/>
    </sheetView>
  </sheetViews>
  <sheetFormatPr baseColWidth="10" defaultColWidth="14.6640625" defaultRowHeight="13.5" x14ac:dyDescent="0.3"/>
  <cols>
    <col min="1" max="1" width="60" style="3" customWidth="1"/>
    <col min="2" max="12" width="14.6640625" style="3"/>
    <col min="13" max="13" width="18.83203125" style="3" customWidth="1"/>
    <col min="14" max="16384" width="14.6640625" style="3"/>
  </cols>
  <sheetData>
    <row r="1" spans="1:16" ht="15" x14ac:dyDescent="0.3">
      <c r="A1" s="9" t="s">
        <v>58</v>
      </c>
      <c r="B1" s="10"/>
      <c r="C1" s="10"/>
      <c r="D1" s="32"/>
      <c r="E1" s="5"/>
      <c r="F1" s="10"/>
      <c r="H1" s="10"/>
      <c r="L1" s="10"/>
      <c r="P1" s="10"/>
    </row>
    <row r="2" spans="1:16" ht="15" x14ac:dyDescent="0.3">
      <c r="A2" s="85" t="s">
        <v>564</v>
      </c>
      <c r="B2" s="10"/>
      <c r="C2" s="10"/>
      <c r="D2" s="32"/>
      <c r="E2" s="5"/>
      <c r="F2" s="10"/>
      <c r="H2" s="10"/>
      <c r="L2" s="10"/>
      <c r="P2" s="10"/>
    </row>
    <row r="3" spans="1:16" ht="43.9" customHeight="1" x14ac:dyDescent="0.3">
      <c r="A3" s="478" t="str">
        <f>TAB00!B58&amp;" : "&amp;TAB00!C58</f>
        <v>TAB4.7 : Cotisations de responsabilisation de l’ONSSAPL</v>
      </c>
      <c r="B3" s="478"/>
      <c r="C3" s="478"/>
      <c r="D3" s="478"/>
      <c r="E3" s="478"/>
      <c r="F3" s="478"/>
      <c r="G3" s="478"/>
      <c r="H3" s="478"/>
      <c r="I3" s="478"/>
      <c r="J3" s="478"/>
      <c r="K3" s="478"/>
    </row>
    <row r="5" spans="1:16" x14ac:dyDescent="0.3">
      <c r="A5" s="56" t="s">
        <v>238</v>
      </c>
      <c r="B5" s="56"/>
      <c r="C5" s="56"/>
      <c r="D5" s="56"/>
      <c r="E5" s="56"/>
      <c r="F5" s="56"/>
      <c r="G5" s="56"/>
      <c r="H5" s="56"/>
      <c r="I5" s="56"/>
      <c r="J5" s="56"/>
      <c r="K5" s="56"/>
    </row>
    <row r="7" spans="1:16" x14ac:dyDescent="0.3">
      <c r="B7" s="349">
        <v>2019</v>
      </c>
      <c r="C7" s="341">
        <v>2020</v>
      </c>
      <c r="D7" s="341">
        <v>2021</v>
      </c>
      <c r="E7" s="341">
        <v>2022</v>
      </c>
      <c r="F7" s="341">
        <v>2023</v>
      </c>
      <c r="G7" s="341">
        <v>2024</v>
      </c>
      <c r="H7" s="341">
        <v>2025</v>
      </c>
      <c r="I7" s="341">
        <v>2026</v>
      </c>
      <c r="J7" s="341">
        <v>2027</v>
      </c>
      <c r="K7" s="87">
        <v>2028</v>
      </c>
    </row>
    <row r="8" spans="1:16" x14ac:dyDescent="0.3">
      <c r="A8" s="3" t="s">
        <v>239</v>
      </c>
      <c r="B8" s="129"/>
      <c r="C8" s="129"/>
      <c r="D8" s="129"/>
      <c r="E8" s="129"/>
      <c r="F8" s="129"/>
      <c r="G8" s="129"/>
      <c r="H8" s="129"/>
      <c r="I8" s="129"/>
      <c r="J8" s="129"/>
      <c r="K8" s="129"/>
    </row>
    <row r="9" spans="1:16" x14ac:dyDescent="0.3">
      <c r="A9" s="3" t="s">
        <v>240</v>
      </c>
      <c r="B9" s="129"/>
      <c r="C9" s="129"/>
      <c r="D9" s="129"/>
      <c r="E9" s="129"/>
      <c r="F9" s="129"/>
      <c r="G9" s="129"/>
      <c r="H9" s="129"/>
      <c r="I9" s="129"/>
      <c r="J9" s="129"/>
      <c r="K9" s="129"/>
    </row>
    <row r="10" spans="1:16" x14ac:dyDescent="0.3">
      <c r="A10" s="3" t="s">
        <v>241</v>
      </c>
      <c r="B10" s="17">
        <f>B8+B9</f>
        <v>0</v>
      </c>
      <c r="C10" s="17">
        <f>C8+C9</f>
        <v>0</v>
      </c>
      <c r="D10" s="17">
        <f t="shared" ref="D10:K10" si="0">D8+D9</f>
        <v>0</v>
      </c>
      <c r="E10" s="17">
        <f t="shared" si="0"/>
        <v>0</v>
      </c>
      <c r="F10" s="17">
        <f t="shared" si="0"/>
        <v>0</v>
      </c>
      <c r="G10" s="17">
        <f t="shared" si="0"/>
        <v>0</v>
      </c>
      <c r="H10" s="17">
        <f t="shared" si="0"/>
        <v>0</v>
      </c>
      <c r="I10" s="17">
        <f t="shared" si="0"/>
        <v>0</v>
      </c>
      <c r="J10" s="17">
        <f t="shared" si="0"/>
        <v>0</v>
      </c>
      <c r="K10" s="17">
        <f t="shared" si="0"/>
        <v>0</v>
      </c>
    </row>
    <row r="11" spans="1:16" ht="15.75" x14ac:dyDescent="0.3">
      <c r="A11" s="98" t="s">
        <v>242</v>
      </c>
      <c r="B11" s="99">
        <f>IFERROR(B8/B10,0)</f>
        <v>0</v>
      </c>
      <c r="C11" s="99">
        <f>IFERROR(C8/C10,0)</f>
        <v>0</v>
      </c>
      <c r="D11" s="99">
        <f t="shared" ref="D11:K11" si="1">IFERROR(D8/D10,0)</f>
        <v>0</v>
      </c>
      <c r="E11" s="99">
        <f t="shared" si="1"/>
        <v>0</v>
      </c>
      <c r="F11" s="99">
        <f t="shared" si="1"/>
        <v>0</v>
      </c>
      <c r="G11" s="99">
        <f t="shared" si="1"/>
        <v>0</v>
      </c>
      <c r="H11" s="99">
        <f t="shared" si="1"/>
        <v>0</v>
      </c>
      <c r="I11" s="99">
        <f t="shared" si="1"/>
        <v>0</v>
      </c>
      <c r="J11" s="99">
        <f t="shared" si="1"/>
        <v>0</v>
      </c>
      <c r="K11" s="99">
        <f t="shared" si="1"/>
        <v>0</v>
      </c>
    </row>
    <row r="13" spans="1:16" s="53" customFormat="1" ht="38.25" x14ac:dyDescent="0.3">
      <c r="A13" s="100" t="s">
        <v>243</v>
      </c>
      <c r="B13" s="129"/>
      <c r="C13" s="129"/>
      <c r="D13" s="129"/>
      <c r="E13" s="129"/>
      <c r="F13" s="129"/>
      <c r="G13" s="129"/>
      <c r="H13" s="129"/>
      <c r="I13" s="129"/>
      <c r="J13" s="129"/>
      <c r="K13" s="129"/>
    </row>
    <row r="14" spans="1:16" x14ac:dyDescent="0.3">
      <c r="A14" s="3" t="s">
        <v>244</v>
      </c>
      <c r="B14" s="52">
        <f t="shared" ref="B14" si="2">B15*B16</f>
        <v>0</v>
      </c>
      <c r="C14" s="52">
        <f t="shared" ref="C14:K14" si="3">C15*C16</f>
        <v>0</v>
      </c>
      <c r="D14" s="52">
        <f t="shared" si="3"/>
        <v>0</v>
      </c>
      <c r="E14" s="52">
        <f t="shared" si="3"/>
        <v>0</v>
      </c>
      <c r="F14" s="52">
        <f t="shared" si="3"/>
        <v>0</v>
      </c>
      <c r="G14" s="52">
        <f t="shared" si="3"/>
        <v>0</v>
      </c>
      <c r="H14" s="52">
        <f t="shared" si="3"/>
        <v>0</v>
      </c>
      <c r="I14" s="52">
        <f t="shared" si="3"/>
        <v>0</v>
      </c>
      <c r="J14" s="52">
        <f t="shared" si="3"/>
        <v>0</v>
      </c>
      <c r="K14" s="52">
        <f t="shared" si="3"/>
        <v>0</v>
      </c>
    </row>
    <row r="15" spans="1:16" x14ac:dyDescent="0.3">
      <c r="A15" s="101" t="s">
        <v>245</v>
      </c>
      <c r="B15" s="102">
        <f t="shared" ref="B15" si="4">B13</f>
        <v>0</v>
      </c>
      <c r="C15" s="102">
        <f t="shared" ref="C15:K15" si="5">C13</f>
        <v>0</v>
      </c>
      <c r="D15" s="102">
        <f t="shared" si="5"/>
        <v>0</v>
      </c>
      <c r="E15" s="102">
        <f t="shared" si="5"/>
        <v>0</v>
      </c>
      <c r="F15" s="102">
        <f t="shared" si="5"/>
        <v>0</v>
      </c>
      <c r="G15" s="102">
        <f t="shared" si="5"/>
        <v>0</v>
      </c>
      <c r="H15" s="102">
        <f t="shared" si="5"/>
        <v>0</v>
      </c>
      <c r="I15" s="102">
        <f t="shared" si="5"/>
        <v>0</v>
      </c>
      <c r="J15" s="102">
        <f t="shared" si="5"/>
        <v>0</v>
      </c>
      <c r="K15" s="102">
        <f t="shared" si="5"/>
        <v>0</v>
      </c>
    </row>
    <row r="16" spans="1:16" x14ac:dyDescent="0.3">
      <c r="A16" s="101" t="s">
        <v>246</v>
      </c>
      <c r="B16" s="213"/>
      <c r="C16" s="213"/>
      <c r="D16" s="213"/>
      <c r="E16" s="213"/>
      <c r="F16" s="213"/>
      <c r="G16" s="213"/>
      <c r="H16" s="213"/>
      <c r="I16" s="213"/>
      <c r="J16" s="213"/>
      <c r="K16" s="213"/>
    </row>
    <row r="18" spans="1:12" x14ac:dyDescent="0.3">
      <c r="A18" s="56" t="s">
        <v>247</v>
      </c>
      <c r="B18" s="56"/>
      <c r="C18" s="56"/>
      <c r="D18" s="56"/>
      <c r="E18" s="56"/>
      <c r="F18" s="56"/>
      <c r="G18" s="56"/>
      <c r="H18" s="56"/>
      <c r="I18" s="56"/>
      <c r="J18" s="56"/>
      <c r="K18" s="56"/>
    </row>
    <row r="20" spans="1:12" x14ac:dyDescent="0.3">
      <c r="B20" s="349">
        <v>2019</v>
      </c>
      <c r="C20" s="341">
        <v>2020</v>
      </c>
      <c r="D20" s="341">
        <v>2021</v>
      </c>
      <c r="E20" s="341">
        <v>2022</v>
      </c>
      <c r="F20" s="341">
        <v>2023</v>
      </c>
      <c r="G20" s="341">
        <v>2024</v>
      </c>
      <c r="H20" s="341">
        <v>2025</v>
      </c>
      <c r="I20" s="341">
        <v>2026</v>
      </c>
      <c r="J20" s="341">
        <v>2027</v>
      </c>
      <c r="K20" s="341">
        <v>2028</v>
      </c>
    </row>
    <row r="21" spans="1:12" ht="51" x14ac:dyDescent="0.3">
      <c r="A21" s="5" t="s">
        <v>248</v>
      </c>
      <c r="B21" s="129"/>
      <c r="C21" s="129"/>
      <c r="D21" s="129"/>
      <c r="E21" s="129"/>
      <c r="F21" s="129"/>
      <c r="G21" s="129"/>
      <c r="H21" s="129"/>
      <c r="I21" s="129"/>
      <c r="J21" s="129"/>
      <c r="K21" s="129"/>
    </row>
    <row r="22" spans="1:12" ht="39.75" x14ac:dyDescent="0.3">
      <c r="A22" s="5" t="s">
        <v>249</v>
      </c>
      <c r="B22" s="52">
        <f t="shared" ref="B22" si="6">B13</f>
        <v>0</v>
      </c>
      <c r="C22" s="52">
        <f t="shared" ref="C22:K22" si="7">C13</f>
        <v>0</v>
      </c>
      <c r="D22" s="52">
        <f t="shared" si="7"/>
        <v>0</v>
      </c>
      <c r="E22" s="52">
        <f t="shared" si="7"/>
        <v>0</v>
      </c>
      <c r="F22" s="52">
        <f t="shared" si="7"/>
        <v>0</v>
      </c>
      <c r="G22" s="52">
        <f t="shared" si="7"/>
        <v>0</v>
      </c>
      <c r="H22" s="52">
        <f t="shared" si="7"/>
        <v>0</v>
      </c>
      <c r="I22" s="52">
        <f t="shared" si="7"/>
        <v>0</v>
      </c>
      <c r="J22" s="52">
        <f t="shared" si="7"/>
        <v>0</v>
      </c>
      <c r="K22" s="52">
        <f t="shared" si="7"/>
        <v>0</v>
      </c>
      <c r="L22" s="52"/>
    </row>
    <row r="23" spans="1:12" ht="15.75" x14ac:dyDescent="0.3">
      <c r="A23" s="98" t="s">
        <v>250</v>
      </c>
      <c r="B23" s="99">
        <f>IFERROR(B21/B22,0)</f>
        <v>0</v>
      </c>
      <c r="C23" s="99">
        <f>IFERROR(C21/C22,0)</f>
        <v>0</v>
      </c>
      <c r="D23" s="99">
        <f t="shared" ref="D23:K23" si="8">IFERROR(D21/D22,0)</f>
        <v>0</v>
      </c>
      <c r="E23" s="99">
        <f t="shared" si="8"/>
        <v>0</v>
      </c>
      <c r="F23" s="99">
        <f t="shared" si="8"/>
        <v>0</v>
      </c>
      <c r="G23" s="99">
        <f t="shared" si="8"/>
        <v>0</v>
      </c>
      <c r="H23" s="99">
        <f t="shared" si="8"/>
        <v>0</v>
      </c>
      <c r="I23" s="99">
        <f t="shared" si="8"/>
        <v>0</v>
      </c>
      <c r="J23" s="99">
        <f t="shared" si="8"/>
        <v>0</v>
      </c>
      <c r="K23" s="99">
        <f t="shared" si="8"/>
        <v>0</v>
      </c>
    </row>
    <row r="25" spans="1:12" x14ac:dyDescent="0.3">
      <c r="A25" s="56" t="s">
        <v>251</v>
      </c>
      <c r="B25" s="56"/>
      <c r="C25" s="56"/>
      <c r="D25" s="56"/>
      <c r="E25" s="56"/>
      <c r="F25" s="56"/>
      <c r="G25" s="56"/>
      <c r="H25" s="56"/>
      <c r="I25" s="56"/>
      <c r="J25" s="56"/>
      <c r="K25" s="56"/>
    </row>
    <row r="27" spans="1:12" x14ac:dyDescent="0.3">
      <c r="B27" s="349">
        <v>2019</v>
      </c>
      <c r="C27" s="341">
        <v>2020</v>
      </c>
      <c r="D27" s="341">
        <v>2021</v>
      </c>
      <c r="E27" s="341">
        <v>2022</v>
      </c>
      <c r="F27" s="341">
        <v>2023</v>
      </c>
      <c r="G27" s="341">
        <v>2024</v>
      </c>
      <c r="H27" s="341">
        <v>2025</v>
      </c>
      <c r="I27" s="341">
        <v>2026</v>
      </c>
      <c r="J27" s="341">
        <v>2027</v>
      </c>
      <c r="K27" s="341">
        <v>2028</v>
      </c>
    </row>
    <row r="28" spans="1:12" x14ac:dyDescent="0.3">
      <c r="A28" s="3" t="s">
        <v>252</v>
      </c>
      <c r="B28" s="213"/>
      <c r="C28" s="213"/>
      <c r="D28" s="213"/>
      <c r="E28" s="213"/>
      <c r="F28" s="213"/>
      <c r="G28" s="213"/>
      <c r="H28" s="213"/>
      <c r="I28" s="213"/>
      <c r="J28" s="213"/>
      <c r="K28" s="213"/>
    </row>
    <row r="29" spans="1:12" x14ac:dyDescent="0.3">
      <c r="A29" s="103" t="s">
        <v>253</v>
      </c>
    </row>
    <row r="30" spans="1:12" x14ac:dyDescent="0.3">
      <c r="A30" s="103"/>
    </row>
    <row r="31" spans="1:12" x14ac:dyDescent="0.3">
      <c r="A31" s="56" t="s">
        <v>254</v>
      </c>
      <c r="B31" s="56"/>
      <c r="C31" s="56"/>
      <c r="D31" s="56"/>
      <c r="E31" s="56"/>
      <c r="F31" s="56"/>
      <c r="G31" s="56"/>
      <c r="H31" s="56"/>
      <c r="I31" s="56"/>
      <c r="J31" s="56"/>
      <c r="K31" s="56"/>
    </row>
    <row r="33" spans="1:14" x14ac:dyDescent="0.3">
      <c r="B33" s="349">
        <v>2019</v>
      </c>
      <c r="C33" s="341">
        <v>2020</v>
      </c>
      <c r="D33" s="341">
        <v>2021</v>
      </c>
      <c r="E33" s="341">
        <v>2022</v>
      </c>
      <c r="F33" s="341">
        <v>2023</v>
      </c>
      <c r="G33" s="341">
        <v>2024</v>
      </c>
      <c r="H33" s="341">
        <v>2025</v>
      </c>
      <c r="I33" s="341">
        <v>2026</v>
      </c>
      <c r="J33" s="341">
        <v>2027</v>
      </c>
      <c r="K33" s="341">
        <v>2028</v>
      </c>
    </row>
    <row r="34" spans="1:14" x14ac:dyDescent="0.3">
      <c r="A34" s="3" t="s">
        <v>255</v>
      </c>
      <c r="B34" s="10">
        <f t="shared" ref="B34" si="9">B21</f>
        <v>0</v>
      </c>
      <c r="C34" s="10">
        <f t="shared" ref="C34:K34" si="10">C21</f>
        <v>0</v>
      </c>
      <c r="D34" s="10">
        <f t="shared" si="10"/>
        <v>0</v>
      </c>
      <c r="E34" s="10">
        <f t="shared" si="10"/>
        <v>0</v>
      </c>
      <c r="F34" s="10">
        <f t="shared" si="10"/>
        <v>0</v>
      </c>
      <c r="G34" s="10">
        <f t="shared" si="10"/>
        <v>0</v>
      </c>
      <c r="H34" s="10">
        <f t="shared" si="10"/>
        <v>0</v>
      </c>
      <c r="I34" s="10">
        <f t="shared" si="10"/>
        <v>0</v>
      </c>
      <c r="J34" s="10">
        <f t="shared" si="10"/>
        <v>0</v>
      </c>
      <c r="K34" s="10">
        <f t="shared" si="10"/>
        <v>0</v>
      </c>
    </row>
    <row r="35" spans="1:14" x14ac:dyDescent="0.3">
      <c r="A35" s="3" t="s">
        <v>256</v>
      </c>
      <c r="B35" s="10">
        <f t="shared" ref="B35" si="11">B14</f>
        <v>0</v>
      </c>
      <c r="C35" s="10">
        <f t="shared" ref="C35:K35" si="12">C14</f>
        <v>0</v>
      </c>
      <c r="D35" s="10">
        <f t="shared" si="12"/>
        <v>0</v>
      </c>
      <c r="E35" s="10">
        <f t="shared" si="12"/>
        <v>0</v>
      </c>
      <c r="F35" s="10">
        <f t="shared" si="12"/>
        <v>0</v>
      </c>
      <c r="G35" s="10">
        <f t="shared" si="12"/>
        <v>0</v>
      </c>
      <c r="H35" s="10">
        <f t="shared" si="12"/>
        <v>0</v>
      </c>
      <c r="I35" s="10">
        <f t="shared" si="12"/>
        <v>0</v>
      </c>
      <c r="J35" s="10">
        <f t="shared" si="12"/>
        <v>0</v>
      </c>
      <c r="K35" s="10">
        <f t="shared" si="12"/>
        <v>0</v>
      </c>
    </row>
    <row r="36" spans="1:14" ht="18" x14ac:dyDescent="0.35">
      <c r="A36" s="3" t="s">
        <v>257</v>
      </c>
      <c r="B36" s="10">
        <f t="shared" ref="B36" si="13">B34-B35</f>
        <v>0</v>
      </c>
      <c r="C36" s="10">
        <f t="shared" ref="C36:K36" si="14">C34-C35</f>
        <v>0</v>
      </c>
      <c r="D36" s="10">
        <f t="shared" si="14"/>
        <v>0</v>
      </c>
      <c r="E36" s="10">
        <f t="shared" si="14"/>
        <v>0</v>
      </c>
      <c r="F36" s="10">
        <f t="shared" si="14"/>
        <v>0</v>
      </c>
      <c r="G36" s="10">
        <f t="shared" si="14"/>
        <v>0</v>
      </c>
      <c r="H36" s="10">
        <f t="shared" si="14"/>
        <v>0</v>
      </c>
      <c r="I36" s="10">
        <f t="shared" si="14"/>
        <v>0</v>
      </c>
      <c r="J36" s="10">
        <f t="shared" si="14"/>
        <v>0</v>
      </c>
      <c r="K36" s="10">
        <f t="shared" si="14"/>
        <v>0</v>
      </c>
      <c r="N36" s="10"/>
    </row>
    <row r="37" spans="1:14" x14ac:dyDescent="0.3">
      <c r="A37" s="3" t="s">
        <v>258</v>
      </c>
      <c r="B37" s="104">
        <f t="shared" ref="B37" si="15">B28</f>
        <v>0</v>
      </c>
      <c r="C37" s="104">
        <f t="shared" ref="C37:K37" si="16">C28</f>
        <v>0</v>
      </c>
      <c r="D37" s="104">
        <f t="shared" si="16"/>
        <v>0</v>
      </c>
      <c r="E37" s="104">
        <f t="shared" si="16"/>
        <v>0</v>
      </c>
      <c r="F37" s="104">
        <f t="shared" si="16"/>
        <v>0</v>
      </c>
      <c r="G37" s="104">
        <f t="shared" si="16"/>
        <v>0</v>
      </c>
      <c r="H37" s="104">
        <f t="shared" si="16"/>
        <v>0</v>
      </c>
      <c r="I37" s="104">
        <f t="shared" si="16"/>
        <v>0</v>
      </c>
      <c r="J37" s="104">
        <f t="shared" si="16"/>
        <v>0</v>
      </c>
      <c r="K37" s="104">
        <f t="shared" si="16"/>
        <v>0</v>
      </c>
      <c r="N37" s="10"/>
    </row>
    <row r="38" spans="1:14" ht="18" x14ac:dyDescent="0.35">
      <c r="A38" s="98" t="s">
        <v>259</v>
      </c>
      <c r="B38" s="105">
        <f t="shared" ref="B38" si="17">IF(B36&gt;0,B36*B37,0)</f>
        <v>0</v>
      </c>
      <c r="C38" s="105">
        <f t="shared" ref="C38:I38" si="18">IF(C36&gt;0,C36*C37,0)</f>
        <v>0</v>
      </c>
      <c r="D38" s="105">
        <f t="shared" si="18"/>
        <v>0</v>
      </c>
      <c r="E38" s="105">
        <f t="shared" si="18"/>
        <v>0</v>
      </c>
      <c r="F38" s="105">
        <f t="shared" si="18"/>
        <v>0</v>
      </c>
      <c r="G38" s="105">
        <f t="shared" si="18"/>
        <v>0</v>
      </c>
      <c r="H38" s="105">
        <f t="shared" si="18"/>
        <v>0</v>
      </c>
      <c r="I38" s="105">
        <f t="shared" si="18"/>
        <v>0</v>
      </c>
      <c r="J38" s="105">
        <f>J36*J37</f>
        <v>0</v>
      </c>
      <c r="K38" s="105">
        <f>K36*K37</f>
        <v>0</v>
      </c>
      <c r="N38" s="10"/>
    </row>
    <row r="39" spans="1:14" x14ac:dyDescent="0.3">
      <c r="N39" s="10"/>
    </row>
    <row r="40" spans="1:14" x14ac:dyDescent="0.3">
      <c r="A40" s="56" t="s">
        <v>260</v>
      </c>
      <c r="B40" s="56"/>
      <c r="C40" s="56"/>
      <c r="D40" s="56"/>
      <c r="E40" s="56"/>
      <c r="F40" s="56"/>
      <c r="G40" s="56"/>
      <c r="H40" s="56"/>
      <c r="I40" s="56"/>
      <c r="J40" s="56"/>
      <c r="K40" s="56"/>
    </row>
    <row r="42" spans="1:14" ht="15.75" x14ac:dyDescent="0.3">
      <c r="A42" s="106" t="s">
        <v>261</v>
      </c>
      <c r="B42" s="349">
        <v>2019</v>
      </c>
      <c r="C42" s="341">
        <v>2020</v>
      </c>
      <c r="D42" s="341">
        <v>2021</v>
      </c>
      <c r="E42" s="341">
        <v>2022</v>
      </c>
      <c r="F42" s="341">
        <v>2023</v>
      </c>
      <c r="G42" s="341">
        <v>2024</v>
      </c>
      <c r="H42" s="341">
        <v>2025</v>
      </c>
      <c r="I42" s="341">
        <v>2026</v>
      </c>
      <c r="J42" s="341">
        <v>2027</v>
      </c>
      <c r="K42" s="341">
        <v>2028</v>
      </c>
    </row>
    <row r="43" spans="1:14" x14ac:dyDescent="0.3">
      <c r="A43" s="3" t="s">
        <v>263</v>
      </c>
      <c r="B43" s="129"/>
      <c r="C43" s="129"/>
      <c r="D43" s="129"/>
      <c r="E43" s="129"/>
      <c r="F43" s="129"/>
      <c r="G43" s="129"/>
      <c r="H43" s="129"/>
      <c r="I43" s="129"/>
      <c r="J43" s="129"/>
      <c r="K43" s="129"/>
    </row>
    <row r="44" spans="1:14" x14ac:dyDescent="0.3">
      <c r="A44" s="3" t="s">
        <v>262</v>
      </c>
      <c r="B44" s="129"/>
      <c r="C44" s="129"/>
      <c r="D44" s="129"/>
      <c r="E44" s="129"/>
      <c r="F44" s="129"/>
      <c r="G44" s="129"/>
      <c r="H44" s="129"/>
      <c r="I44" s="129"/>
      <c r="J44" s="129"/>
      <c r="K44" s="129"/>
    </row>
    <row r="45" spans="1:14" x14ac:dyDescent="0.3">
      <c r="A45" s="3" t="s">
        <v>264</v>
      </c>
      <c r="B45" s="129"/>
      <c r="C45" s="129"/>
      <c r="D45" s="129"/>
      <c r="E45" s="129"/>
      <c r="F45" s="129"/>
      <c r="G45" s="129"/>
      <c r="H45" s="129"/>
      <c r="I45" s="129"/>
      <c r="J45" s="129"/>
      <c r="K45" s="129"/>
    </row>
    <row r="46" spans="1:14" x14ac:dyDescent="0.3">
      <c r="A46" s="71" t="s">
        <v>196</v>
      </c>
      <c r="B46" s="293">
        <f>SUM(B43:B45)</f>
        <v>0</v>
      </c>
      <c r="C46" s="293">
        <f>SUM(C43:C45)</f>
        <v>0</v>
      </c>
      <c r="D46" s="293">
        <f t="shared" ref="D46:K46" si="19">SUM(D43:D45)</f>
        <v>0</v>
      </c>
      <c r="E46" s="293">
        <f t="shared" si="19"/>
        <v>0</v>
      </c>
      <c r="F46" s="293">
        <f t="shared" si="19"/>
        <v>0</v>
      </c>
      <c r="G46" s="97">
        <f t="shared" si="19"/>
        <v>0</v>
      </c>
      <c r="H46" s="97">
        <f t="shared" si="19"/>
        <v>0</v>
      </c>
      <c r="I46" s="97">
        <f t="shared" si="19"/>
        <v>0</v>
      </c>
      <c r="J46" s="97">
        <f t="shared" si="19"/>
        <v>0</v>
      </c>
      <c r="K46" s="97">
        <f t="shared" si="19"/>
        <v>0</v>
      </c>
    </row>
  </sheetData>
  <mergeCells count="1">
    <mergeCell ref="A3:K3"/>
  </mergeCells>
  <conditionalFormatting sqref="C8:K9">
    <cfRule type="containsText" dxfId="899" priority="26" operator="containsText" text="ntitulé">
      <formula>NOT(ISERROR(SEARCH("ntitulé",C8)))</formula>
    </cfRule>
    <cfRule type="containsBlanks" dxfId="898" priority="27">
      <formula>LEN(TRIM(C8))=0</formula>
    </cfRule>
  </conditionalFormatting>
  <conditionalFormatting sqref="C8:K9">
    <cfRule type="containsText" dxfId="897" priority="25" operator="containsText" text="libre">
      <formula>NOT(ISERROR(SEARCH("libre",C8)))</formula>
    </cfRule>
  </conditionalFormatting>
  <conditionalFormatting sqref="B13:K13">
    <cfRule type="containsText" dxfId="896" priority="23" operator="containsText" text="ntitulé">
      <formula>NOT(ISERROR(SEARCH("ntitulé",B13)))</formula>
    </cfRule>
    <cfRule type="containsBlanks" dxfId="895" priority="24">
      <formula>LEN(TRIM(B13))=0</formula>
    </cfRule>
  </conditionalFormatting>
  <conditionalFormatting sqref="B13:K13">
    <cfRule type="containsText" dxfId="894" priority="22" operator="containsText" text="libre">
      <formula>NOT(ISERROR(SEARCH("libre",B13)))</formula>
    </cfRule>
  </conditionalFormatting>
  <conditionalFormatting sqref="B16:K16">
    <cfRule type="containsText" dxfId="893" priority="20" operator="containsText" text="ntitulé">
      <formula>NOT(ISERROR(SEARCH("ntitulé",B16)))</formula>
    </cfRule>
    <cfRule type="containsBlanks" dxfId="892" priority="21">
      <formula>LEN(TRIM(B16))=0</formula>
    </cfRule>
  </conditionalFormatting>
  <conditionalFormatting sqref="B16:K16">
    <cfRule type="containsText" dxfId="891" priority="19" operator="containsText" text="libre">
      <formula>NOT(ISERROR(SEARCH("libre",B16)))</formula>
    </cfRule>
  </conditionalFormatting>
  <conditionalFormatting sqref="B21:K21">
    <cfRule type="containsText" dxfId="890" priority="17" operator="containsText" text="ntitulé">
      <formula>NOT(ISERROR(SEARCH("ntitulé",B21)))</formula>
    </cfRule>
    <cfRule type="containsBlanks" dxfId="889" priority="18">
      <formula>LEN(TRIM(B21))=0</formula>
    </cfRule>
  </conditionalFormatting>
  <conditionalFormatting sqref="B21:K21">
    <cfRule type="containsText" dxfId="888" priority="16" operator="containsText" text="libre">
      <formula>NOT(ISERROR(SEARCH("libre",B21)))</formula>
    </cfRule>
  </conditionalFormatting>
  <conditionalFormatting sqref="B28:K28">
    <cfRule type="containsText" dxfId="887" priority="14" operator="containsText" text="ntitulé">
      <formula>NOT(ISERROR(SEARCH("ntitulé",B28)))</formula>
    </cfRule>
    <cfRule type="containsBlanks" dxfId="886" priority="15">
      <formula>LEN(TRIM(B28))=0</formula>
    </cfRule>
  </conditionalFormatting>
  <conditionalFormatting sqref="B28:K28">
    <cfRule type="containsText" dxfId="885" priority="13" operator="containsText" text="libre">
      <formula>NOT(ISERROR(SEARCH("libre",B28)))</formula>
    </cfRule>
  </conditionalFormatting>
  <conditionalFormatting sqref="C43:K45">
    <cfRule type="containsText" dxfId="884" priority="8" operator="containsText" text="ntitulé">
      <formula>NOT(ISERROR(SEARCH("ntitulé",C43)))</formula>
    </cfRule>
    <cfRule type="containsBlanks" dxfId="883" priority="9">
      <formula>LEN(TRIM(C43))=0</formula>
    </cfRule>
  </conditionalFormatting>
  <conditionalFormatting sqref="C43:K45">
    <cfRule type="containsText" dxfId="882" priority="7" operator="containsText" text="libre">
      <formula>NOT(ISERROR(SEARCH("libre",C43)))</formula>
    </cfRule>
  </conditionalFormatting>
  <conditionalFormatting sqref="B8:B9">
    <cfRule type="containsText" dxfId="881" priority="5" operator="containsText" text="ntitulé">
      <formula>NOT(ISERROR(SEARCH("ntitulé",B8)))</formula>
    </cfRule>
    <cfRule type="containsBlanks" dxfId="880" priority="6">
      <formula>LEN(TRIM(B8))=0</formula>
    </cfRule>
  </conditionalFormatting>
  <conditionalFormatting sqref="B8:B9">
    <cfRule type="containsText" dxfId="879" priority="4" operator="containsText" text="libre">
      <formula>NOT(ISERROR(SEARCH("libre",B8)))</formula>
    </cfRule>
  </conditionalFormatting>
  <conditionalFormatting sqref="B43:B45">
    <cfRule type="containsText" dxfId="878" priority="2" operator="containsText" text="ntitulé">
      <formula>NOT(ISERROR(SEARCH("ntitulé",B43)))</formula>
    </cfRule>
    <cfRule type="containsBlanks" dxfId="877" priority="3">
      <formula>LEN(TRIM(B43))=0</formula>
    </cfRule>
  </conditionalFormatting>
  <conditionalFormatting sqref="B43:B45">
    <cfRule type="containsText" dxfId="876" priority="1" operator="containsText" text="libre">
      <formula>NOT(ISERROR(SEARCH("libre",B43)))</formula>
    </cfRule>
  </conditionalFormatting>
  <hyperlinks>
    <hyperlink ref="A1" location="TAB00!A1" display="Retour page de garde" xr:uid="{00000000-0004-0000-1500-000000000000}"/>
    <hyperlink ref="A2" location="'TAB4'!A1" display="Retour TAB4" xr:uid="{B3BB52B2-5974-436D-AD3A-6A7724E935EC}"/>
  </hyperlinks>
  <pageMargins left="0.7" right="0.7" top="0.75" bottom="0.75" header="0.3" footer="0.3"/>
  <pageSetup paperSize="9" scale="76" orientation="landscape"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T37"/>
  <sheetViews>
    <sheetView zoomScale="90" zoomScaleNormal="90" workbookViewId="0">
      <selection activeCell="A3" sqref="A3"/>
    </sheetView>
  </sheetViews>
  <sheetFormatPr baseColWidth="10" defaultColWidth="9.1640625" defaultRowHeight="13.5" x14ac:dyDescent="0.3"/>
  <cols>
    <col min="1" max="1" width="30.5" style="5" customWidth="1"/>
    <col min="2" max="2" width="16.6640625" style="3" customWidth="1"/>
    <col min="3" max="4" width="16.6640625" style="5" customWidth="1"/>
    <col min="5" max="11" width="16.6640625" style="3" customWidth="1"/>
    <col min="12" max="19" width="8.5" style="3" customWidth="1"/>
    <col min="20" max="16384" width="9.1640625" style="3"/>
  </cols>
  <sheetData>
    <row r="1" spans="1:19" ht="15" x14ac:dyDescent="0.3">
      <c r="A1" s="9" t="s">
        <v>58</v>
      </c>
      <c r="B1" s="10"/>
      <c r="C1" s="32"/>
      <c r="E1" s="10"/>
      <c r="G1" s="10"/>
      <c r="K1" s="10"/>
      <c r="O1" s="10"/>
    </row>
    <row r="2" spans="1:19" ht="15" x14ac:dyDescent="0.3">
      <c r="A2" s="85" t="s">
        <v>564</v>
      </c>
      <c r="B2" s="10"/>
      <c r="C2" s="32"/>
      <c r="E2" s="10"/>
      <c r="G2" s="10"/>
      <c r="K2" s="10"/>
      <c r="O2" s="10"/>
    </row>
    <row r="3" spans="1:19" ht="22.15" customHeight="1" x14ac:dyDescent="0.35">
      <c r="A3" s="131" t="str">
        <f>TAB00!B59&amp;" : "&amp;TAB00!C59</f>
        <v>TAB4.8 : Charges de pension non-capitalisées</v>
      </c>
      <c r="B3" s="131"/>
      <c r="C3" s="131"/>
      <c r="D3" s="131"/>
      <c r="E3" s="131"/>
      <c r="F3" s="131"/>
      <c r="G3" s="131"/>
      <c r="H3" s="131"/>
      <c r="I3" s="131"/>
      <c r="J3" s="131"/>
      <c r="K3" s="131"/>
      <c r="L3" s="131"/>
      <c r="M3" s="131"/>
      <c r="N3" s="131"/>
      <c r="O3" s="131"/>
      <c r="P3" s="131"/>
      <c r="Q3" s="131"/>
      <c r="R3" s="131"/>
      <c r="S3" s="131"/>
    </row>
    <row r="4" spans="1:19" x14ac:dyDescent="0.3">
      <c r="M4" s="6"/>
      <c r="O4" s="6"/>
      <c r="Q4" s="6"/>
    </row>
    <row r="5" spans="1:19" x14ac:dyDescent="0.3">
      <c r="A5" s="479" t="s">
        <v>266</v>
      </c>
      <c r="B5" s="479"/>
      <c r="C5" s="479"/>
      <c r="D5" s="479"/>
      <c r="E5" s="479"/>
      <c r="F5" s="479"/>
      <c r="G5" s="479"/>
      <c r="H5" s="479"/>
      <c r="I5" s="479"/>
      <c r="M5" s="6"/>
      <c r="O5" s="6"/>
      <c r="Q5" s="6"/>
    </row>
    <row r="6" spans="1:19" x14ac:dyDescent="0.3">
      <c r="A6" s="107"/>
      <c r="B6" s="107"/>
      <c r="C6" s="107"/>
      <c r="D6" s="107"/>
      <c r="E6" s="107"/>
      <c r="F6" s="107"/>
      <c r="G6" s="107"/>
      <c r="H6" s="107"/>
      <c r="I6" s="107"/>
      <c r="M6" s="6"/>
      <c r="O6" s="6"/>
      <c r="Q6" s="6"/>
    </row>
    <row r="7" spans="1:19" s="5" customFormat="1" x14ac:dyDescent="0.3">
      <c r="A7" s="108"/>
      <c r="B7" s="109" t="s">
        <v>456</v>
      </c>
      <c r="F7" s="7"/>
      <c r="H7" s="7"/>
      <c r="J7" s="7"/>
    </row>
    <row r="8" spans="1:19" x14ac:dyDescent="0.3">
      <c r="A8" s="3" t="s">
        <v>267</v>
      </c>
      <c r="B8" s="129"/>
      <c r="C8" s="3"/>
      <c r="D8" s="3"/>
      <c r="F8" s="6"/>
      <c r="H8" s="6"/>
      <c r="J8" s="6"/>
    </row>
    <row r="9" spans="1:19" x14ac:dyDescent="0.3">
      <c r="A9" s="3" t="s">
        <v>268</v>
      </c>
      <c r="B9" s="129"/>
      <c r="C9" s="3"/>
      <c r="D9" s="3"/>
      <c r="F9" s="6"/>
      <c r="H9" s="6"/>
      <c r="J9" s="6"/>
    </row>
    <row r="10" spans="1:19" x14ac:dyDescent="0.3">
      <c r="A10" s="3" t="s">
        <v>269</v>
      </c>
      <c r="B10" s="129"/>
      <c r="C10" s="3"/>
      <c r="D10" s="3"/>
      <c r="F10" s="6"/>
      <c r="H10" s="6"/>
      <c r="J10" s="6"/>
    </row>
    <row r="11" spans="1:19" x14ac:dyDescent="0.3">
      <c r="A11" s="3" t="s">
        <v>270</v>
      </c>
      <c r="B11" s="129"/>
      <c r="C11" s="3"/>
      <c r="D11" s="3"/>
      <c r="F11" s="6"/>
      <c r="H11" s="6"/>
      <c r="J11" s="6"/>
    </row>
    <row r="12" spans="1:19" x14ac:dyDescent="0.3">
      <c r="A12" s="3" t="s">
        <v>271</v>
      </c>
      <c r="B12" s="129"/>
      <c r="C12" s="3"/>
      <c r="D12" s="3"/>
      <c r="F12" s="6"/>
      <c r="H12" s="6"/>
      <c r="J12" s="6"/>
    </row>
    <row r="13" spans="1:19" x14ac:dyDescent="0.3">
      <c r="A13" s="3" t="s">
        <v>272</v>
      </c>
      <c r="B13" s="129"/>
      <c r="C13" s="3"/>
      <c r="D13" s="3"/>
      <c r="F13" s="6"/>
      <c r="H13" s="6"/>
      <c r="J13" s="6"/>
    </row>
    <row r="14" spans="1:19" x14ac:dyDescent="0.3">
      <c r="A14" s="3" t="s">
        <v>273</v>
      </c>
      <c r="B14" s="129"/>
      <c r="C14" s="3"/>
      <c r="D14" s="3"/>
      <c r="F14" s="6"/>
      <c r="H14" s="6"/>
      <c r="J14" s="6"/>
    </row>
    <row r="15" spans="1:19" x14ac:dyDescent="0.3">
      <c r="A15" s="3" t="s">
        <v>274</v>
      </c>
      <c r="B15" s="129"/>
      <c r="C15" s="3"/>
      <c r="D15" s="3"/>
      <c r="F15" s="6"/>
      <c r="H15" s="6"/>
      <c r="J15" s="6"/>
    </row>
    <row r="16" spans="1:19" x14ac:dyDescent="0.3">
      <c r="A16" s="3" t="s">
        <v>275</v>
      </c>
      <c r="B16" s="129"/>
      <c r="C16" s="3"/>
      <c r="D16" s="3"/>
      <c r="F16" s="6"/>
      <c r="H16" s="6"/>
      <c r="J16" s="6"/>
    </row>
    <row r="17" spans="1:17" x14ac:dyDescent="0.3">
      <c r="A17" s="3" t="s">
        <v>276</v>
      </c>
      <c r="B17" s="129"/>
      <c r="C17" s="3"/>
      <c r="D17" s="3"/>
      <c r="F17" s="6"/>
      <c r="H17" s="6"/>
      <c r="J17" s="6"/>
    </row>
    <row r="18" spans="1:17" x14ac:dyDescent="0.3">
      <c r="A18" s="3" t="s">
        <v>277</v>
      </c>
      <c r="B18" s="129"/>
      <c r="C18" s="3"/>
      <c r="D18" s="3"/>
      <c r="F18" s="6"/>
      <c r="H18" s="6"/>
      <c r="J18" s="6"/>
    </row>
    <row r="19" spans="1:17" x14ac:dyDescent="0.3">
      <c r="A19" s="3" t="s">
        <v>278</v>
      </c>
      <c r="B19" s="129"/>
      <c r="C19" s="3"/>
      <c r="D19" s="3"/>
      <c r="F19" s="6"/>
      <c r="H19" s="6"/>
      <c r="J19" s="6"/>
    </row>
    <row r="20" spans="1:17" x14ac:dyDescent="0.3">
      <c r="A20" s="3" t="s">
        <v>279</v>
      </c>
      <c r="B20" s="129"/>
      <c r="C20" s="3"/>
      <c r="D20" s="3"/>
      <c r="F20" s="6"/>
      <c r="H20" s="6"/>
      <c r="J20" s="6"/>
    </row>
    <row r="21" spans="1:17" x14ac:dyDescent="0.3">
      <c r="A21" s="3" t="s">
        <v>280</v>
      </c>
      <c r="B21" s="129"/>
      <c r="C21" s="3"/>
      <c r="D21" s="3"/>
      <c r="F21" s="6"/>
      <c r="H21" s="6"/>
      <c r="J21" s="6"/>
    </row>
    <row r="22" spans="1:17" x14ac:dyDescent="0.3">
      <c r="A22" s="3" t="s">
        <v>281</v>
      </c>
      <c r="B22" s="129"/>
      <c r="C22" s="3"/>
      <c r="D22" s="3"/>
      <c r="F22" s="6"/>
      <c r="H22" s="6"/>
      <c r="J22" s="6"/>
    </row>
    <row r="23" spans="1:17" x14ac:dyDescent="0.3">
      <c r="A23" s="3" t="s">
        <v>282</v>
      </c>
      <c r="B23" s="129"/>
      <c r="C23" s="3"/>
      <c r="D23" s="3"/>
      <c r="F23" s="6"/>
      <c r="H23" s="6"/>
      <c r="J23" s="6"/>
    </row>
    <row r="24" spans="1:17" x14ac:dyDescent="0.3">
      <c r="A24" s="3" t="s">
        <v>283</v>
      </c>
      <c r="B24" s="129"/>
      <c r="C24" s="3"/>
      <c r="D24" s="3"/>
      <c r="F24" s="6"/>
      <c r="H24" s="6"/>
      <c r="J24" s="6"/>
    </row>
    <row r="25" spans="1:17" x14ac:dyDescent="0.3">
      <c r="A25" s="3" t="s">
        <v>284</v>
      </c>
      <c r="B25" s="129"/>
      <c r="C25" s="3"/>
      <c r="D25" s="3"/>
      <c r="F25" s="6"/>
      <c r="H25" s="6"/>
      <c r="J25" s="6"/>
    </row>
    <row r="26" spans="1:17" x14ac:dyDescent="0.3">
      <c r="A26" s="3" t="s">
        <v>285</v>
      </c>
      <c r="B26" s="129"/>
      <c r="C26" s="3"/>
      <c r="D26" s="3"/>
      <c r="F26" s="6"/>
      <c r="H26" s="6"/>
      <c r="J26" s="6"/>
    </row>
    <row r="27" spans="1:17" x14ac:dyDescent="0.3">
      <c r="A27" s="3" t="s">
        <v>286</v>
      </c>
      <c r="B27" s="129"/>
      <c r="C27" s="3"/>
      <c r="D27" s="3"/>
      <c r="F27" s="6"/>
      <c r="H27" s="6"/>
      <c r="J27" s="6"/>
    </row>
    <row r="28" spans="1:17" x14ac:dyDescent="0.3">
      <c r="A28" s="3" t="s">
        <v>287</v>
      </c>
      <c r="B28" s="129"/>
      <c r="C28" s="3"/>
      <c r="D28" s="3"/>
      <c r="F28" s="6"/>
      <c r="H28" s="6"/>
      <c r="J28" s="6"/>
    </row>
    <row r="29" spans="1:17" x14ac:dyDescent="0.3">
      <c r="A29" s="3" t="s">
        <v>288</v>
      </c>
      <c r="B29" s="129"/>
      <c r="C29" s="3"/>
      <c r="D29" s="3"/>
      <c r="F29" s="6"/>
      <c r="H29" s="6"/>
      <c r="J29" s="6"/>
    </row>
    <row r="30" spans="1:17" x14ac:dyDescent="0.3">
      <c r="A30" s="108" t="s">
        <v>12</v>
      </c>
      <c r="B30" s="73">
        <f t="shared" ref="B30" si="0">SUM(B8:B29)</f>
        <v>0</v>
      </c>
      <c r="C30" s="3"/>
      <c r="D30" s="3"/>
      <c r="F30" s="6"/>
      <c r="H30" s="6"/>
      <c r="J30" s="6"/>
    </row>
    <row r="31" spans="1:17" x14ac:dyDescent="0.3">
      <c r="M31" s="6"/>
      <c r="O31" s="6"/>
      <c r="Q31" s="6"/>
    </row>
    <row r="32" spans="1:17" s="6" customFormat="1" ht="1.9" customHeight="1" x14ac:dyDescent="0.3">
      <c r="A32" s="86"/>
      <c r="B32" s="86"/>
      <c r="C32" s="86"/>
      <c r="D32" s="86"/>
    </row>
    <row r="33" spans="1:20" ht="27" customHeight="1" x14ac:dyDescent="0.3">
      <c r="B33" s="352">
        <v>2019</v>
      </c>
      <c r="C33" s="341">
        <v>2020</v>
      </c>
      <c r="D33" s="341">
        <v>2021</v>
      </c>
      <c r="E33" s="341">
        <v>2022</v>
      </c>
      <c r="F33" s="341">
        <v>2023</v>
      </c>
      <c r="G33" s="341">
        <v>2024</v>
      </c>
      <c r="H33" s="341">
        <v>2025</v>
      </c>
      <c r="I33" s="341">
        <v>2026</v>
      </c>
      <c r="J33" s="341">
        <v>2027</v>
      </c>
      <c r="K33" s="87">
        <v>2028</v>
      </c>
      <c r="M33" s="87" t="s">
        <v>25</v>
      </c>
      <c r="N33" s="87" t="s">
        <v>25</v>
      </c>
      <c r="O33" s="87" t="s">
        <v>25</v>
      </c>
      <c r="P33" s="87" t="s">
        <v>25</v>
      </c>
      <c r="Q33" s="87" t="s">
        <v>25</v>
      </c>
      <c r="R33" s="87" t="s">
        <v>25</v>
      </c>
      <c r="S33" s="87" t="s">
        <v>25</v>
      </c>
      <c r="T33" s="87" t="s">
        <v>25</v>
      </c>
    </row>
    <row r="34" spans="1:20" x14ac:dyDescent="0.3">
      <c r="A34" s="5" t="s">
        <v>224</v>
      </c>
      <c r="B34" s="129"/>
      <c r="C34" s="129"/>
      <c r="D34" s="129"/>
      <c r="E34" s="129"/>
      <c r="F34" s="129"/>
      <c r="G34" s="129"/>
      <c r="H34" s="129"/>
      <c r="I34" s="129"/>
      <c r="J34" s="129"/>
      <c r="K34" s="129"/>
      <c r="M34" s="25">
        <f>IFERROR(IF(AND(ROUND(SUM(C34:C34),0)=0,ROUND(SUM(D34:D34),0)&gt;ROUND(SUM(C34:C34),0)),"INF",(ROUND(SUM(D34:D34),0)-ROUND(SUM(C34:C34),0))/ROUND(SUM(C34:C34),0)),0)</f>
        <v>0</v>
      </c>
      <c r="N34" s="25">
        <f t="shared" ref="N34:T37" si="1">IFERROR(IF(AND(ROUND(SUM(D34),0)=0,ROUND(SUM(E34:E34),0)&gt;ROUND(SUM(D34),0)),"INF",(ROUND(SUM(E34:E34),0)-ROUND(SUM(D34),0))/ROUND(SUM(D34),0)),0)</f>
        <v>0</v>
      </c>
      <c r="O34" s="25">
        <f t="shared" si="1"/>
        <v>0</v>
      </c>
      <c r="P34" s="25">
        <f t="shared" si="1"/>
        <v>0</v>
      </c>
      <c r="Q34" s="25">
        <f t="shared" si="1"/>
        <v>0</v>
      </c>
      <c r="R34" s="25">
        <f t="shared" si="1"/>
        <v>0</v>
      </c>
      <c r="S34" s="25">
        <f t="shared" si="1"/>
        <v>0</v>
      </c>
      <c r="T34" s="25">
        <f t="shared" si="1"/>
        <v>0</v>
      </c>
    </row>
    <row r="35" spans="1:20" ht="27" x14ac:dyDescent="0.3">
      <c r="A35" s="5" t="s">
        <v>225</v>
      </c>
      <c r="B35" s="129"/>
      <c r="C35" s="129"/>
      <c r="D35" s="129"/>
      <c r="E35" s="129"/>
      <c r="F35" s="129"/>
      <c r="G35" s="129"/>
      <c r="H35" s="129"/>
      <c r="I35" s="129"/>
      <c r="J35" s="129"/>
      <c r="K35" s="129"/>
      <c r="M35" s="25">
        <f>IFERROR(IF(AND(ROUND(SUM(C35:C35),0)=0,ROUND(SUM(D35:D35),0)&gt;ROUND(SUM(C35:C35),0)),"INF",(ROUND(SUM(D35:D35),0)-ROUND(SUM(C35:C35),0))/ROUND(SUM(C35:C35),0)),0)</f>
        <v>0</v>
      </c>
      <c r="N35" s="25">
        <f t="shared" si="1"/>
        <v>0</v>
      </c>
      <c r="O35" s="25">
        <f t="shared" si="1"/>
        <v>0</v>
      </c>
      <c r="P35" s="25">
        <f t="shared" si="1"/>
        <v>0</v>
      </c>
      <c r="Q35" s="25">
        <f t="shared" si="1"/>
        <v>0</v>
      </c>
      <c r="R35" s="25">
        <f t="shared" si="1"/>
        <v>0</v>
      </c>
      <c r="S35" s="25">
        <f t="shared" si="1"/>
        <v>0</v>
      </c>
      <c r="T35" s="25">
        <f t="shared" si="1"/>
        <v>0</v>
      </c>
    </row>
    <row r="36" spans="1:20" x14ac:dyDescent="0.3">
      <c r="A36" s="5" t="s">
        <v>226</v>
      </c>
      <c r="B36" s="129"/>
      <c r="C36" s="129"/>
      <c r="D36" s="129"/>
      <c r="E36" s="129"/>
      <c r="F36" s="129"/>
      <c r="G36" s="129"/>
      <c r="H36" s="129"/>
      <c r="I36" s="129"/>
      <c r="J36" s="129"/>
      <c r="K36" s="129"/>
      <c r="M36" s="25">
        <f>IFERROR(IF(AND(ROUND(SUM(C36:C36),0)=0,ROUND(SUM(D36:D36),0)&gt;ROUND(SUM(C36:C36),0)),"INF",(ROUND(SUM(D36:D36),0)-ROUND(SUM(C36:C36),0))/ROUND(SUM(C36:C36),0)),0)</f>
        <v>0</v>
      </c>
      <c r="N36" s="25">
        <f t="shared" si="1"/>
        <v>0</v>
      </c>
      <c r="O36" s="25">
        <f t="shared" si="1"/>
        <v>0</v>
      </c>
      <c r="P36" s="25">
        <f t="shared" si="1"/>
        <v>0</v>
      </c>
      <c r="Q36" s="25">
        <f t="shared" si="1"/>
        <v>0</v>
      </c>
      <c r="R36" s="25">
        <f t="shared" si="1"/>
        <v>0</v>
      </c>
      <c r="S36" s="25">
        <f t="shared" si="1"/>
        <v>0</v>
      </c>
      <c r="T36" s="25">
        <f t="shared" si="1"/>
        <v>0</v>
      </c>
    </row>
    <row r="37" spans="1:20" ht="27" x14ac:dyDescent="0.3">
      <c r="A37" s="110" t="s">
        <v>374</v>
      </c>
      <c r="B37" s="111">
        <f t="shared" ref="B37" si="2">SUM(B35:B36)</f>
        <v>0</v>
      </c>
      <c r="C37" s="111">
        <f t="shared" ref="C37:K37" si="3">SUM(C35:C36)</f>
        <v>0</v>
      </c>
      <c r="D37" s="111">
        <f t="shared" si="3"/>
        <v>0</v>
      </c>
      <c r="E37" s="111">
        <f t="shared" si="3"/>
        <v>0</v>
      </c>
      <c r="F37" s="111">
        <f t="shared" si="3"/>
        <v>0</v>
      </c>
      <c r="G37" s="111">
        <f t="shared" si="3"/>
        <v>0</v>
      </c>
      <c r="H37" s="111">
        <f t="shared" si="3"/>
        <v>0</v>
      </c>
      <c r="I37" s="111">
        <f t="shared" si="3"/>
        <v>0</v>
      </c>
      <c r="J37" s="111">
        <f t="shared" si="3"/>
        <v>0</v>
      </c>
      <c r="K37" s="111">
        <f t="shared" si="3"/>
        <v>0</v>
      </c>
      <c r="M37" s="112">
        <f>IFERROR(IF(AND(ROUND(SUM(C37:C37),0)=0,ROUND(SUM(D37:D37),0)&gt;ROUND(SUM(C37:C37),0)),"INF",(ROUND(SUM(D37:D37),0)-ROUND(SUM(C37:C37),0))/ROUND(SUM(C37:C37),0)),0)</f>
        <v>0</v>
      </c>
      <c r="N37" s="112">
        <f t="shared" si="1"/>
        <v>0</v>
      </c>
      <c r="O37" s="112">
        <f t="shared" si="1"/>
        <v>0</v>
      </c>
      <c r="P37" s="112">
        <f t="shared" si="1"/>
        <v>0</v>
      </c>
      <c r="Q37" s="112">
        <f t="shared" si="1"/>
        <v>0</v>
      </c>
      <c r="R37" s="112">
        <f t="shared" si="1"/>
        <v>0</v>
      </c>
      <c r="S37" s="112">
        <f t="shared" si="1"/>
        <v>0</v>
      </c>
      <c r="T37" s="112">
        <f t="shared" si="1"/>
        <v>0</v>
      </c>
    </row>
  </sheetData>
  <mergeCells count="1">
    <mergeCell ref="A5:I5"/>
  </mergeCells>
  <conditionalFormatting sqref="B8:B29">
    <cfRule type="containsText" dxfId="875" priority="32" operator="containsText" text="ntitulé">
      <formula>NOT(ISERROR(SEARCH("ntitulé",B8)))</formula>
    </cfRule>
    <cfRule type="containsBlanks" dxfId="874" priority="33">
      <formula>LEN(TRIM(B8))=0</formula>
    </cfRule>
  </conditionalFormatting>
  <conditionalFormatting sqref="B8:B29">
    <cfRule type="containsText" dxfId="873" priority="31" operator="containsText" text="libre">
      <formula>NOT(ISERROR(SEARCH("libre",B8)))</formula>
    </cfRule>
  </conditionalFormatting>
  <conditionalFormatting sqref="C34:D36">
    <cfRule type="containsText" dxfId="872" priority="29" operator="containsText" text="ntitulé">
      <formula>NOT(ISERROR(SEARCH("ntitulé",C34)))</formula>
    </cfRule>
    <cfRule type="containsBlanks" dxfId="871" priority="30">
      <formula>LEN(TRIM(C34))=0</formula>
    </cfRule>
  </conditionalFormatting>
  <conditionalFormatting sqref="C34:D36">
    <cfRule type="containsText" dxfId="870" priority="28" operator="containsText" text="libre">
      <formula>NOT(ISERROR(SEARCH("libre",C34)))</formula>
    </cfRule>
  </conditionalFormatting>
  <conditionalFormatting sqref="E34:E36">
    <cfRule type="containsText" dxfId="869" priority="26" operator="containsText" text="ntitulé">
      <formula>NOT(ISERROR(SEARCH("ntitulé",E34)))</formula>
    </cfRule>
    <cfRule type="containsBlanks" dxfId="868" priority="27">
      <formula>LEN(TRIM(E34))=0</formula>
    </cfRule>
  </conditionalFormatting>
  <conditionalFormatting sqref="E34:E36">
    <cfRule type="containsText" dxfId="867" priority="25" operator="containsText" text="libre">
      <formula>NOT(ISERROR(SEARCH("libre",E34)))</formula>
    </cfRule>
  </conditionalFormatting>
  <conditionalFormatting sqref="F34:F36">
    <cfRule type="containsText" dxfId="866" priority="23" operator="containsText" text="ntitulé">
      <formula>NOT(ISERROR(SEARCH("ntitulé",F34)))</formula>
    </cfRule>
    <cfRule type="containsBlanks" dxfId="865" priority="24">
      <formula>LEN(TRIM(F34))=0</formula>
    </cfRule>
  </conditionalFormatting>
  <conditionalFormatting sqref="F34:F36">
    <cfRule type="containsText" dxfId="864" priority="22" operator="containsText" text="libre">
      <formula>NOT(ISERROR(SEARCH("libre",F34)))</formula>
    </cfRule>
  </conditionalFormatting>
  <conditionalFormatting sqref="G34:G36">
    <cfRule type="containsText" dxfId="863" priority="20" operator="containsText" text="ntitulé">
      <formula>NOT(ISERROR(SEARCH("ntitulé",G34)))</formula>
    </cfRule>
    <cfRule type="containsBlanks" dxfId="862" priority="21">
      <formula>LEN(TRIM(G34))=0</formula>
    </cfRule>
  </conditionalFormatting>
  <conditionalFormatting sqref="G34:G36">
    <cfRule type="containsText" dxfId="861" priority="19" operator="containsText" text="libre">
      <formula>NOT(ISERROR(SEARCH("libre",G34)))</formula>
    </cfRule>
  </conditionalFormatting>
  <conditionalFormatting sqref="H34:H36">
    <cfRule type="containsText" dxfId="860" priority="17" operator="containsText" text="ntitulé">
      <formula>NOT(ISERROR(SEARCH("ntitulé",H34)))</formula>
    </cfRule>
    <cfRule type="containsBlanks" dxfId="859" priority="18">
      <formula>LEN(TRIM(H34))=0</formula>
    </cfRule>
  </conditionalFormatting>
  <conditionalFormatting sqref="H34:H36">
    <cfRule type="containsText" dxfId="858" priority="16" operator="containsText" text="libre">
      <formula>NOT(ISERROR(SEARCH("libre",H34)))</formula>
    </cfRule>
  </conditionalFormatting>
  <conditionalFormatting sqref="I34:I36">
    <cfRule type="containsText" dxfId="857" priority="14" operator="containsText" text="ntitulé">
      <formula>NOT(ISERROR(SEARCH("ntitulé",I34)))</formula>
    </cfRule>
    <cfRule type="containsBlanks" dxfId="856" priority="15">
      <formula>LEN(TRIM(I34))=0</formula>
    </cfRule>
  </conditionalFormatting>
  <conditionalFormatting sqref="I34:I36">
    <cfRule type="containsText" dxfId="855" priority="13" operator="containsText" text="libre">
      <formula>NOT(ISERROR(SEARCH("libre",I34)))</formula>
    </cfRule>
  </conditionalFormatting>
  <conditionalFormatting sqref="J34:J36">
    <cfRule type="containsText" dxfId="854" priority="11" operator="containsText" text="ntitulé">
      <formula>NOT(ISERROR(SEARCH("ntitulé",J34)))</formula>
    </cfRule>
    <cfRule type="containsBlanks" dxfId="853" priority="12">
      <formula>LEN(TRIM(J34))=0</formula>
    </cfRule>
  </conditionalFormatting>
  <conditionalFormatting sqref="J34:J36">
    <cfRule type="containsText" dxfId="852" priority="10" operator="containsText" text="libre">
      <formula>NOT(ISERROR(SEARCH("libre",J34)))</formula>
    </cfRule>
  </conditionalFormatting>
  <conditionalFormatting sqref="K34:K36">
    <cfRule type="containsText" dxfId="851" priority="8" operator="containsText" text="ntitulé">
      <formula>NOT(ISERROR(SEARCH("ntitulé",K34)))</formula>
    </cfRule>
    <cfRule type="containsBlanks" dxfId="850" priority="9">
      <formula>LEN(TRIM(K34))=0</formula>
    </cfRule>
  </conditionalFormatting>
  <conditionalFormatting sqref="K34:K36">
    <cfRule type="containsText" dxfId="849" priority="7" operator="containsText" text="libre">
      <formula>NOT(ISERROR(SEARCH("libre",K34)))</formula>
    </cfRule>
  </conditionalFormatting>
  <conditionalFormatting sqref="B34:B36">
    <cfRule type="containsText" dxfId="848" priority="2" operator="containsText" text="ntitulé">
      <formula>NOT(ISERROR(SEARCH("ntitulé",B34)))</formula>
    </cfRule>
    <cfRule type="containsBlanks" dxfId="847" priority="3">
      <formula>LEN(TRIM(B34))=0</formula>
    </cfRule>
  </conditionalFormatting>
  <conditionalFormatting sqref="B34:B36">
    <cfRule type="containsText" dxfId="846" priority="1" operator="containsText" text="libre">
      <formula>NOT(ISERROR(SEARCH("libre",B34)))</formula>
    </cfRule>
  </conditionalFormatting>
  <hyperlinks>
    <hyperlink ref="A1" location="TAB00!A1" display="Retour page de garde" xr:uid="{00000000-0004-0000-1600-000000000000}"/>
    <hyperlink ref="A2" location="'TAB4'!A1" display="Retour TAB4" xr:uid="{92A0BB0C-3091-4101-B95A-FF92C3E92A94}"/>
  </hyperlinks>
  <pageMargins left="0.7" right="0.7" top="0.75" bottom="0.75" header="0.3" footer="0.3"/>
  <pageSetup paperSize="9" scale="70" orientation="landscape"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U31"/>
  <sheetViews>
    <sheetView zoomScale="90" zoomScaleNormal="90" workbookViewId="0">
      <selection activeCell="A3" sqref="A3:U3"/>
    </sheetView>
  </sheetViews>
  <sheetFormatPr baseColWidth="10" defaultColWidth="9.1640625" defaultRowHeight="13.5" x14ac:dyDescent="0.3"/>
  <cols>
    <col min="1" max="1" width="45" style="5" customWidth="1"/>
    <col min="2" max="3" width="17" style="3" customWidth="1"/>
    <col min="4" max="6" width="17" style="5" customWidth="1"/>
    <col min="7" max="11" width="17" style="3" customWidth="1"/>
    <col min="12" max="12" width="2" style="3" customWidth="1"/>
    <col min="13" max="20" width="8.6640625" style="3" customWidth="1"/>
    <col min="21" max="21" width="8.83203125" style="3" customWidth="1"/>
    <col min="22" max="16384" width="9.1640625" style="3"/>
  </cols>
  <sheetData>
    <row r="1" spans="1:21" ht="15" x14ac:dyDescent="0.3">
      <c r="A1" s="9" t="s">
        <v>58</v>
      </c>
      <c r="B1" s="10"/>
      <c r="C1" s="10"/>
      <c r="D1" s="32"/>
      <c r="G1" s="10"/>
      <c r="I1" s="10"/>
      <c r="K1" s="10"/>
      <c r="O1" s="10"/>
      <c r="Q1" s="10"/>
      <c r="S1" s="10"/>
    </row>
    <row r="2" spans="1:21" ht="15" x14ac:dyDescent="0.3">
      <c r="A2" s="85" t="s">
        <v>564</v>
      </c>
      <c r="B2" s="10"/>
      <c r="C2" s="10"/>
      <c r="D2" s="32"/>
      <c r="G2" s="10"/>
      <c r="I2" s="10"/>
      <c r="K2" s="10"/>
      <c r="O2" s="10"/>
      <c r="Q2" s="10"/>
      <c r="S2" s="10"/>
    </row>
    <row r="3" spans="1:21" ht="43.9" customHeight="1" x14ac:dyDescent="0.3">
      <c r="A3" s="480" t="str">
        <f>TAB00!B60&amp;" : "&amp;TAB00!C60</f>
        <v>TAB4.9 : Charges émanant de factures d’achat de gaz émises par un fournisseur commercial pour l'alimentation de la clientèle propre du GRD</v>
      </c>
      <c r="B3" s="480"/>
      <c r="C3" s="480"/>
      <c r="D3" s="480"/>
      <c r="E3" s="480"/>
      <c r="F3" s="480"/>
      <c r="G3" s="480"/>
      <c r="H3" s="480"/>
      <c r="I3" s="480"/>
      <c r="J3" s="480"/>
      <c r="K3" s="480"/>
      <c r="L3" s="480"/>
      <c r="M3" s="480"/>
      <c r="N3" s="480"/>
      <c r="O3" s="480"/>
      <c r="P3" s="480"/>
      <c r="Q3" s="480"/>
      <c r="R3" s="480"/>
      <c r="S3" s="480"/>
      <c r="T3" s="480"/>
      <c r="U3" s="480"/>
    </row>
    <row r="4" spans="1:21" x14ac:dyDescent="0.3">
      <c r="O4" s="6"/>
      <c r="P4" s="6"/>
      <c r="Q4" s="6"/>
    </row>
    <row r="5" spans="1:21" s="6" customFormat="1" ht="14.25" thickBot="1" x14ac:dyDescent="0.35">
      <c r="A5" s="483" t="s">
        <v>309</v>
      </c>
      <c r="B5" s="484"/>
      <c r="C5" s="484"/>
      <c r="D5" s="484"/>
      <c r="E5" s="484"/>
      <c r="F5" s="484"/>
      <c r="G5" s="484"/>
      <c r="H5" s="484"/>
      <c r="I5" s="484"/>
      <c r="J5" s="484"/>
      <c r="K5" s="485"/>
      <c r="M5" s="464" t="s">
        <v>401</v>
      </c>
      <c r="N5" s="464"/>
      <c r="O5" s="464"/>
      <c r="P5" s="464"/>
      <c r="Q5" s="464"/>
      <c r="R5" s="464"/>
      <c r="S5" s="464"/>
      <c r="T5" s="464"/>
      <c r="U5" s="464"/>
    </row>
    <row r="6" spans="1:21" s="310" customFormat="1" ht="24" customHeight="1" x14ac:dyDescent="0.3">
      <c r="A6" s="308" t="s">
        <v>2</v>
      </c>
      <c r="B6" s="12" t="s">
        <v>451</v>
      </c>
      <c r="C6" s="12" t="s">
        <v>437</v>
      </c>
      <c r="D6" s="12" t="s">
        <v>454</v>
      </c>
      <c r="E6" s="12" t="s">
        <v>452</v>
      </c>
      <c r="F6" s="12" t="s">
        <v>453</v>
      </c>
      <c r="G6" s="24" t="s">
        <v>433</v>
      </c>
      <c r="H6" s="24" t="s">
        <v>434</v>
      </c>
      <c r="I6" s="24" t="s">
        <v>435</v>
      </c>
      <c r="J6" s="24" t="s">
        <v>436</v>
      </c>
      <c r="K6" s="24" t="s">
        <v>432</v>
      </c>
      <c r="L6" s="320"/>
      <c r="M6" s="348" t="s">
        <v>402</v>
      </c>
      <c r="N6" s="340" t="s">
        <v>403</v>
      </c>
      <c r="O6" s="340" t="s">
        <v>439</v>
      </c>
      <c r="P6" s="340" t="s">
        <v>404</v>
      </c>
      <c r="Q6" s="340" t="s">
        <v>438</v>
      </c>
      <c r="R6" s="340" t="s">
        <v>425</v>
      </c>
      <c r="S6" s="340" t="s">
        <v>424</v>
      </c>
      <c r="T6" s="340" t="s">
        <v>423</v>
      </c>
      <c r="U6" s="340" t="s">
        <v>422</v>
      </c>
    </row>
    <row r="7" spans="1:21" s="54" customFormat="1" ht="31.9" customHeight="1" x14ac:dyDescent="0.3">
      <c r="A7" s="146" t="s">
        <v>308</v>
      </c>
      <c r="B7" s="239"/>
      <c r="C7" s="239"/>
      <c r="D7" s="239"/>
      <c r="E7" s="239"/>
      <c r="F7" s="239"/>
      <c r="G7" s="239"/>
      <c r="H7" s="239"/>
      <c r="I7" s="239"/>
      <c r="J7" s="239"/>
      <c r="K7" s="239"/>
      <c r="L7" s="214"/>
      <c r="M7" s="145">
        <f t="shared" ref="M7:O9" si="0">IFERROR(IF(AND(ROUND(SUM(B7:B7),0)=0,ROUND(SUM(C7:C7),0)&gt;ROUND(SUM(B7:B7),0)),"INF",(ROUND(SUM(C7:C7),0)-ROUND(SUM(B7:B7),0))/ROUND(SUM(B7:B7),0)),0)</f>
        <v>0</v>
      </c>
      <c r="N7" s="145">
        <f t="shared" si="0"/>
        <v>0</v>
      </c>
      <c r="O7" s="145">
        <f t="shared" si="0"/>
        <v>0</v>
      </c>
      <c r="P7" s="145">
        <f>IFERROR(IF(AND(ROUND(SUM(E7:E7),0)=0,ROUND(SUM(F7:F7),0)&gt;ROUND(SUM(E7:E7),0)),"INF",(ROUND(SUM(F7:F7),0)-ROUND(SUM(E7:E7),0))/ROUND(SUM(E7:E7),0)),0)</f>
        <v>0</v>
      </c>
      <c r="Q7" s="145">
        <f t="shared" ref="P7:U9" si="1">IFERROR(IF(AND(ROUND(SUM(F7:F7),0)=0,ROUND(SUM(G7:G7),0)&gt;ROUND(SUM(F7:F7),0)),"INF",(ROUND(SUM(G7:G7),0)-ROUND(SUM(F7:F7),0))/ROUND(SUM(F7:F7),0)),0)</f>
        <v>0</v>
      </c>
      <c r="R7" s="145">
        <f t="shared" si="1"/>
        <v>0</v>
      </c>
      <c r="S7" s="145">
        <f t="shared" si="1"/>
        <v>0</v>
      </c>
      <c r="T7" s="145">
        <f>IFERROR(IF(AND(ROUND(SUM(I7:I7),0)=0,ROUND(SUM(J7:J7),0)&gt;ROUND(SUM(I7:I7),0)),"INF",(ROUND(SUM(J7:J7),0)-ROUND(SUM(I7:I7),0))/ROUND(SUM(I7:I7),0)),0)</f>
        <v>0</v>
      </c>
      <c r="U7" s="145">
        <f t="shared" si="1"/>
        <v>0</v>
      </c>
    </row>
    <row r="8" spans="1:21" s="54" customFormat="1" x14ac:dyDescent="0.3">
      <c r="A8" s="194" t="s">
        <v>394</v>
      </c>
      <c r="B8" s="239"/>
      <c r="C8" s="239"/>
      <c r="D8" s="239"/>
      <c r="E8" s="263"/>
      <c r="F8" s="263"/>
      <c r="G8" s="263"/>
      <c r="H8" s="263"/>
      <c r="I8" s="263"/>
      <c r="J8" s="263"/>
      <c r="K8" s="263"/>
      <c r="L8" s="214"/>
      <c r="M8" s="145">
        <f>IFERROR(IF(AND(ROUND(SUM(B8:B8),0)=0,ROUND(SUM(C8:C8),0)&gt;ROUND(SUM(B8:B8),0)),"INF",(ROUND(SUM(C8:C8),0)-ROUND(SUM(B8:B8),0))/ROUND(SUM(B8:B8),0)),0)</f>
        <v>0</v>
      </c>
      <c r="N8" s="145">
        <f t="shared" si="0"/>
        <v>0</v>
      </c>
      <c r="O8" s="145">
        <f t="shared" si="0"/>
        <v>0</v>
      </c>
      <c r="P8" s="145">
        <f t="shared" si="1"/>
        <v>0</v>
      </c>
      <c r="Q8" s="145">
        <f t="shared" si="1"/>
        <v>0</v>
      </c>
      <c r="R8" s="145">
        <f t="shared" si="1"/>
        <v>0</v>
      </c>
      <c r="S8" s="145">
        <f t="shared" si="1"/>
        <v>0</v>
      </c>
      <c r="T8" s="145">
        <f t="shared" ref="T8:T9" si="2">IFERROR(IF(AND(ROUND(SUM(I8:I8),0)=0,ROUND(SUM(J8:J8),0)&gt;ROUND(SUM(I8:I8),0)),"INF",(ROUND(SUM(J8:J8),0)-ROUND(SUM(I8:I8),0))/ROUND(SUM(I8:I8),0)),0)</f>
        <v>0</v>
      </c>
      <c r="U8" s="145">
        <f t="shared" si="1"/>
        <v>0</v>
      </c>
    </row>
    <row r="9" spans="1:21" s="54" customFormat="1" ht="31.9" customHeight="1" x14ac:dyDescent="0.3">
      <c r="A9" s="146" t="s">
        <v>375</v>
      </c>
      <c r="B9" s="52">
        <f t="shared" ref="B9" si="3">B8*B7</f>
        <v>0</v>
      </c>
      <c r="C9" s="52">
        <f t="shared" ref="C9:K9" si="4">C8*C7</f>
        <v>0</v>
      </c>
      <c r="D9" s="52">
        <f t="shared" si="4"/>
        <v>0</v>
      </c>
      <c r="E9" s="52">
        <f t="shared" si="4"/>
        <v>0</v>
      </c>
      <c r="F9" s="52"/>
      <c r="G9" s="52">
        <f t="shared" si="4"/>
        <v>0</v>
      </c>
      <c r="H9" s="52">
        <f t="shared" si="4"/>
        <v>0</v>
      </c>
      <c r="I9" s="52">
        <f t="shared" si="4"/>
        <v>0</v>
      </c>
      <c r="J9" s="52">
        <f t="shared" si="4"/>
        <v>0</v>
      </c>
      <c r="K9" s="52">
        <f t="shared" si="4"/>
        <v>0</v>
      </c>
      <c r="L9" s="214"/>
      <c r="M9" s="159">
        <f t="shared" si="0"/>
        <v>0</v>
      </c>
      <c r="N9" s="159">
        <f t="shared" si="0"/>
        <v>0</v>
      </c>
      <c r="O9" s="159">
        <f t="shared" si="0"/>
        <v>0</v>
      </c>
      <c r="P9" s="159">
        <f t="shared" si="1"/>
        <v>0</v>
      </c>
      <c r="Q9" s="159">
        <f t="shared" si="1"/>
        <v>0</v>
      </c>
      <c r="R9" s="159">
        <f t="shared" si="1"/>
        <v>0</v>
      </c>
      <c r="S9" s="159">
        <f t="shared" si="1"/>
        <v>0</v>
      </c>
      <c r="T9" s="159">
        <f t="shared" si="2"/>
        <v>0</v>
      </c>
      <c r="U9" s="159">
        <f t="shared" si="1"/>
        <v>0</v>
      </c>
    </row>
    <row r="10" spans="1:21" x14ac:dyDescent="0.3">
      <c r="E10" s="3"/>
      <c r="F10" s="3"/>
      <c r="M10" s="5"/>
      <c r="N10" s="5"/>
    </row>
    <row r="11" spans="1:21" s="6" customFormat="1" ht="14.25" thickBot="1" x14ac:dyDescent="0.35">
      <c r="A11" s="483" t="s">
        <v>311</v>
      </c>
      <c r="B11" s="484"/>
      <c r="C11" s="484"/>
      <c r="D11" s="484"/>
      <c r="E11" s="484"/>
      <c r="F11" s="484"/>
      <c r="G11" s="484"/>
      <c r="H11" s="484"/>
      <c r="I11" s="484"/>
      <c r="J11" s="484"/>
      <c r="K11" s="485"/>
      <c r="M11" s="464" t="s">
        <v>401</v>
      </c>
      <c r="N11" s="464"/>
      <c r="O11" s="464"/>
      <c r="P11" s="464"/>
      <c r="Q11" s="464"/>
      <c r="R11" s="464"/>
      <c r="S11" s="464"/>
      <c r="T11" s="464"/>
      <c r="U11" s="464"/>
    </row>
    <row r="12" spans="1:21" s="310" customFormat="1" ht="24" customHeight="1" x14ac:dyDescent="0.3">
      <c r="A12" s="308" t="s">
        <v>2</v>
      </c>
      <c r="B12" s="12" t="s">
        <v>451</v>
      </c>
      <c r="C12" s="12" t="s">
        <v>437</v>
      </c>
      <c r="D12" s="12" t="s">
        <v>454</v>
      </c>
      <c r="E12" s="12" t="s">
        <v>452</v>
      </c>
      <c r="F12" s="12" t="s">
        <v>453</v>
      </c>
      <c r="G12" s="24" t="s">
        <v>433</v>
      </c>
      <c r="H12" s="24" t="s">
        <v>434</v>
      </c>
      <c r="I12" s="24" t="s">
        <v>435</v>
      </c>
      <c r="J12" s="24" t="s">
        <v>436</v>
      </c>
      <c r="K12" s="24" t="s">
        <v>432</v>
      </c>
      <c r="L12" s="320"/>
      <c r="M12" s="348" t="s">
        <v>402</v>
      </c>
      <c r="N12" s="340" t="s">
        <v>403</v>
      </c>
      <c r="O12" s="340" t="s">
        <v>439</v>
      </c>
      <c r="P12" s="340" t="s">
        <v>404</v>
      </c>
      <c r="Q12" s="340" t="s">
        <v>438</v>
      </c>
      <c r="R12" s="340" t="s">
        <v>425</v>
      </c>
      <c r="S12" s="340" t="s">
        <v>424</v>
      </c>
      <c r="T12" s="340" t="s">
        <v>423</v>
      </c>
      <c r="U12" s="340" t="s">
        <v>422</v>
      </c>
    </row>
    <row r="13" spans="1:21" s="54" customFormat="1" ht="31.9" customHeight="1" x14ac:dyDescent="0.3">
      <c r="A13" s="146" t="s">
        <v>308</v>
      </c>
      <c r="B13" s="239"/>
      <c r="C13" s="239"/>
      <c r="D13" s="239"/>
      <c r="E13" s="239"/>
      <c r="F13" s="239"/>
      <c r="G13" s="239"/>
      <c r="H13" s="239"/>
      <c r="I13" s="239"/>
      <c r="J13" s="239"/>
      <c r="K13" s="239"/>
      <c r="L13" s="214"/>
      <c r="M13" s="145">
        <f t="shared" ref="M13:O13" si="5">IFERROR(IF(AND(ROUND(SUM(B13:B13),0)=0,ROUND(SUM(C13:C13),0)&gt;ROUND(SUM(B13:B13),0)),"INF",(ROUND(SUM(C13:C13),0)-ROUND(SUM(B13:B13),0))/ROUND(SUM(B13:B13),0)),0)</f>
        <v>0</v>
      </c>
      <c r="N13" s="145">
        <f t="shared" si="5"/>
        <v>0</v>
      </c>
      <c r="O13" s="145">
        <f t="shared" si="5"/>
        <v>0</v>
      </c>
      <c r="P13" s="145">
        <f>IFERROR(IF(AND(ROUND(SUM(E13:E13),0)=0,ROUND(SUM(F13:F13),0)&gt;ROUND(SUM(E13:E13),0)),"INF",(ROUND(SUM(F13:F13),0)-ROUND(SUM(E13:E13),0))/ROUND(SUM(E13:E13),0)),0)</f>
        <v>0</v>
      </c>
      <c r="Q13" s="145">
        <f t="shared" ref="Q13:Q15" si="6">IFERROR(IF(AND(ROUND(SUM(F13:F13),0)=0,ROUND(SUM(G13:G13),0)&gt;ROUND(SUM(F13:F13),0)),"INF",(ROUND(SUM(G13:G13),0)-ROUND(SUM(F13:F13),0))/ROUND(SUM(F13:F13),0)),0)</f>
        <v>0</v>
      </c>
      <c r="R13" s="145">
        <f t="shared" ref="R13:R15" si="7">IFERROR(IF(AND(ROUND(SUM(G13:G13),0)=0,ROUND(SUM(H13:H13),0)&gt;ROUND(SUM(G13:G13),0)),"INF",(ROUND(SUM(H13:H13),0)-ROUND(SUM(G13:G13),0))/ROUND(SUM(G13:G13),0)),0)</f>
        <v>0</v>
      </c>
      <c r="S13" s="145">
        <f t="shared" ref="S13:S15" si="8">IFERROR(IF(AND(ROUND(SUM(H13:H13),0)=0,ROUND(SUM(I13:I13),0)&gt;ROUND(SUM(H13:H13),0)),"INF",(ROUND(SUM(I13:I13),0)-ROUND(SUM(H13:H13),0))/ROUND(SUM(H13:H13),0)),0)</f>
        <v>0</v>
      </c>
      <c r="T13" s="145">
        <f>IFERROR(IF(AND(ROUND(SUM(I13:I13),0)=0,ROUND(SUM(J13:J13),0)&gt;ROUND(SUM(I13:I13),0)),"INF",(ROUND(SUM(J13:J13),0)-ROUND(SUM(I13:I13),0))/ROUND(SUM(I13:I13),0)),0)</f>
        <v>0</v>
      </c>
      <c r="U13" s="145">
        <f t="shared" ref="U13:U15" si="9">IFERROR(IF(AND(ROUND(SUM(J13:J13),0)=0,ROUND(SUM(K13:K13),0)&gt;ROUND(SUM(J13:J13),0)),"INF",(ROUND(SUM(K13:K13),0)-ROUND(SUM(J13:J13),0))/ROUND(SUM(J13:J13),0)),0)</f>
        <v>0</v>
      </c>
    </row>
    <row r="14" spans="1:21" s="54" customFormat="1" x14ac:dyDescent="0.3">
      <c r="A14" s="194" t="s">
        <v>394</v>
      </c>
      <c r="B14" s="239"/>
      <c r="C14" s="239"/>
      <c r="D14" s="239"/>
      <c r="E14" s="263"/>
      <c r="F14" s="263"/>
      <c r="G14" s="263"/>
      <c r="H14" s="263"/>
      <c r="I14" s="263"/>
      <c r="J14" s="263"/>
      <c r="K14" s="263"/>
      <c r="L14" s="214"/>
      <c r="M14" s="145">
        <f>IFERROR(IF(AND(ROUND(SUM(B14:B14),0)=0,ROUND(SUM(C14:C14),0)&gt;ROUND(SUM(B14:B14),0)),"INF",(ROUND(SUM(C14:C14),0)-ROUND(SUM(B14:B14),0))/ROUND(SUM(B14:B14),0)),0)</f>
        <v>0</v>
      </c>
      <c r="N14" s="145">
        <f t="shared" ref="N14:N15" si="10">IFERROR(IF(AND(ROUND(SUM(C14:C14),0)=0,ROUND(SUM(D14:D14),0)&gt;ROUND(SUM(C14:C14),0)),"INF",(ROUND(SUM(D14:D14),0)-ROUND(SUM(C14:C14),0))/ROUND(SUM(C14:C14),0)),0)</f>
        <v>0</v>
      </c>
      <c r="O14" s="145">
        <f t="shared" ref="O14:O15" si="11">IFERROR(IF(AND(ROUND(SUM(D14:D14),0)=0,ROUND(SUM(E14:E14),0)&gt;ROUND(SUM(D14:D14),0)),"INF",(ROUND(SUM(E14:E14),0)-ROUND(SUM(D14:D14),0))/ROUND(SUM(D14:D14),0)),0)</f>
        <v>0</v>
      </c>
      <c r="P14" s="145">
        <f t="shared" ref="P14:P15" si="12">IFERROR(IF(AND(ROUND(SUM(E14:E14),0)=0,ROUND(SUM(F14:F14),0)&gt;ROUND(SUM(E14:E14),0)),"INF",(ROUND(SUM(F14:F14),0)-ROUND(SUM(E14:E14),0))/ROUND(SUM(E14:E14),0)),0)</f>
        <v>0</v>
      </c>
      <c r="Q14" s="145">
        <f t="shared" si="6"/>
        <v>0</v>
      </c>
      <c r="R14" s="145">
        <f t="shared" si="7"/>
        <v>0</v>
      </c>
      <c r="S14" s="145">
        <f t="shared" si="8"/>
        <v>0</v>
      </c>
      <c r="T14" s="145">
        <f t="shared" ref="T14:T15" si="13">IFERROR(IF(AND(ROUND(SUM(I14:I14),0)=0,ROUND(SUM(J14:J14),0)&gt;ROUND(SUM(I14:I14),0)),"INF",(ROUND(SUM(J14:J14),0)-ROUND(SUM(I14:I14),0))/ROUND(SUM(I14:I14),0)),0)</f>
        <v>0</v>
      </c>
      <c r="U14" s="145">
        <f t="shared" si="9"/>
        <v>0</v>
      </c>
    </row>
    <row r="15" spans="1:21" s="54" customFormat="1" x14ac:dyDescent="0.3">
      <c r="A15" s="146" t="s">
        <v>375</v>
      </c>
      <c r="B15" s="52">
        <f t="shared" ref="B15" si="14">B14*B13</f>
        <v>0</v>
      </c>
      <c r="C15" s="52">
        <f t="shared" ref="C15:K15" si="15">C14*C13</f>
        <v>0</v>
      </c>
      <c r="D15" s="52">
        <f t="shared" si="15"/>
        <v>0</v>
      </c>
      <c r="E15" s="52">
        <f t="shared" si="15"/>
        <v>0</v>
      </c>
      <c r="F15" s="52"/>
      <c r="G15" s="52">
        <f t="shared" si="15"/>
        <v>0</v>
      </c>
      <c r="H15" s="52">
        <f t="shared" si="15"/>
        <v>0</v>
      </c>
      <c r="I15" s="52">
        <f t="shared" si="15"/>
        <v>0</v>
      </c>
      <c r="J15" s="52">
        <f t="shared" si="15"/>
        <v>0</v>
      </c>
      <c r="K15" s="52">
        <f t="shared" si="15"/>
        <v>0</v>
      </c>
      <c r="L15" s="214"/>
      <c r="M15" s="159">
        <f t="shared" ref="M15" si="16">IFERROR(IF(AND(ROUND(SUM(B15:B15),0)=0,ROUND(SUM(C15:C15),0)&gt;ROUND(SUM(B15:B15),0)),"INF",(ROUND(SUM(C15:C15),0)-ROUND(SUM(B15:B15),0))/ROUND(SUM(B15:B15),0)),0)</f>
        <v>0</v>
      </c>
      <c r="N15" s="159">
        <f t="shared" si="10"/>
        <v>0</v>
      </c>
      <c r="O15" s="159">
        <f t="shared" si="11"/>
        <v>0</v>
      </c>
      <c r="P15" s="159">
        <f t="shared" si="12"/>
        <v>0</v>
      </c>
      <c r="Q15" s="159">
        <f t="shared" si="6"/>
        <v>0</v>
      </c>
      <c r="R15" s="159">
        <f t="shared" si="7"/>
        <v>0</v>
      </c>
      <c r="S15" s="159">
        <f t="shared" si="8"/>
        <v>0</v>
      </c>
      <c r="T15" s="159">
        <f t="shared" si="13"/>
        <v>0</v>
      </c>
      <c r="U15" s="159">
        <f t="shared" si="9"/>
        <v>0</v>
      </c>
    </row>
    <row r="16" spans="1:21" x14ac:dyDescent="0.3">
      <c r="E16" s="3"/>
      <c r="F16" s="3"/>
      <c r="M16" s="5"/>
      <c r="N16" s="5"/>
    </row>
    <row r="17" spans="1:21" s="6" customFormat="1" ht="14.25" thickBot="1" x14ac:dyDescent="0.35">
      <c r="A17" s="483" t="s">
        <v>12</v>
      </c>
      <c r="B17" s="484"/>
      <c r="C17" s="484"/>
      <c r="D17" s="484"/>
      <c r="E17" s="484"/>
      <c r="F17" s="484"/>
      <c r="G17" s="484"/>
      <c r="H17" s="484"/>
      <c r="I17" s="484"/>
      <c r="J17" s="484"/>
      <c r="K17" s="485"/>
      <c r="M17" s="464" t="s">
        <v>401</v>
      </c>
      <c r="N17" s="464"/>
      <c r="O17" s="464"/>
      <c r="P17" s="464"/>
      <c r="Q17" s="464"/>
      <c r="R17" s="464"/>
      <c r="S17" s="464"/>
      <c r="T17" s="464"/>
      <c r="U17" s="464"/>
    </row>
    <row r="18" spans="1:21" s="310" customFormat="1" ht="24" customHeight="1" x14ac:dyDescent="0.3">
      <c r="A18" s="308" t="s">
        <v>2</v>
      </c>
      <c r="B18" s="12" t="s">
        <v>451</v>
      </c>
      <c r="C18" s="12" t="s">
        <v>437</v>
      </c>
      <c r="D18" s="12" t="s">
        <v>454</v>
      </c>
      <c r="E18" s="12" t="s">
        <v>452</v>
      </c>
      <c r="F18" s="12" t="s">
        <v>453</v>
      </c>
      <c r="G18" s="24" t="s">
        <v>433</v>
      </c>
      <c r="H18" s="24" t="s">
        <v>434</v>
      </c>
      <c r="I18" s="24" t="s">
        <v>435</v>
      </c>
      <c r="J18" s="24" t="s">
        <v>436</v>
      </c>
      <c r="K18" s="24" t="s">
        <v>432</v>
      </c>
      <c r="L18" s="320"/>
      <c r="M18" s="348" t="s">
        <v>402</v>
      </c>
      <c r="N18" s="340" t="s">
        <v>403</v>
      </c>
      <c r="O18" s="340" t="s">
        <v>439</v>
      </c>
      <c r="P18" s="340" t="s">
        <v>404</v>
      </c>
      <c r="Q18" s="340" t="s">
        <v>438</v>
      </c>
      <c r="R18" s="340" t="s">
        <v>425</v>
      </c>
      <c r="S18" s="340" t="s">
        <v>424</v>
      </c>
      <c r="T18" s="340" t="s">
        <v>423</v>
      </c>
      <c r="U18" s="340" t="s">
        <v>422</v>
      </c>
    </row>
    <row r="19" spans="1:21" s="54" customFormat="1" ht="31.9" customHeight="1" x14ac:dyDescent="0.3">
      <c r="A19" s="146" t="s">
        <v>308</v>
      </c>
      <c r="B19" s="52">
        <f t="shared" ref="B19" si="17">SUM(B7,B13)</f>
        <v>0</v>
      </c>
      <c r="C19" s="52">
        <f t="shared" ref="C19:K19" si="18">SUM(C7,C13)</f>
        <v>0</v>
      </c>
      <c r="D19" s="52">
        <f t="shared" si="18"/>
        <v>0</v>
      </c>
      <c r="E19" s="52">
        <f t="shared" si="18"/>
        <v>0</v>
      </c>
      <c r="F19" s="52"/>
      <c r="G19" s="52">
        <f t="shared" si="18"/>
        <v>0</v>
      </c>
      <c r="H19" s="52">
        <f t="shared" si="18"/>
        <v>0</v>
      </c>
      <c r="I19" s="52">
        <f t="shared" si="18"/>
        <v>0</v>
      </c>
      <c r="J19" s="52">
        <f t="shared" si="18"/>
        <v>0</v>
      </c>
      <c r="K19" s="52">
        <f t="shared" si="18"/>
        <v>0</v>
      </c>
      <c r="L19" s="214"/>
      <c r="M19" s="145">
        <f>IFERROR(IF(AND(ROUND(SUM(B19:B19),0)=0,ROUND(SUM(C19:C19),0)&gt;ROUND(SUM(B19:B19),0)),"INF",(ROUND(SUM(C19:C19),0)-ROUND(SUM(B19:B19),0))/ROUND(SUM(B19:B19),0)),0)</f>
        <v>0</v>
      </c>
      <c r="N19" s="145">
        <f t="shared" ref="N19:O19" si="19">IFERROR(IF(AND(ROUND(SUM(C19:C19),0)=0,ROUND(SUM(D19:D19),0)&gt;ROUND(SUM(C19:C19),0)),"INF",(ROUND(SUM(D19:D19),0)-ROUND(SUM(C19:C19),0))/ROUND(SUM(C19:C19),0)),0)</f>
        <v>0</v>
      </c>
      <c r="O19" s="145">
        <f t="shared" si="19"/>
        <v>0</v>
      </c>
      <c r="P19" s="145">
        <f>IFERROR(IF(AND(ROUND(SUM(E19:E19),0)=0,ROUND(SUM(F19:F19),0)&gt;ROUND(SUM(E19:E19),0)),"INF",(ROUND(SUM(F19:F19),0)-ROUND(SUM(E19:E19),0))/ROUND(SUM(E19:E19),0)),0)</f>
        <v>0</v>
      </c>
      <c r="Q19" s="145">
        <f t="shared" ref="Q19:Q21" si="20">IFERROR(IF(AND(ROUND(SUM(F19:F19),0)=0,ROUND(SUM(G19:G19),0)&gt;ROUND(SUM(F19:F19),0)),"INF",(ROUND(SUM(G19:G19),0)-ROUND(SUM(F19:F19),0))/ROUND(SUM(F19:F19),0)),0)</f>
        <v>0</v>
      </c>
      <c r="R19" s="145">
        <f t="shared" ref="R19:R21" si="21">IFERROR(IF(AND(ROUND(SUM(G19:G19),0)=0,ROUND(SUM(H19:H19),0)&gt;ROUND(SUM(G19:G19),0)),"INF",(ROUND(SUM(H19:H19),0)-ROUND(SUM(G19:G19),0))/ROUND(SUM(G19:G19),0)),0)</f>
        <v>0</v>
      </c>
      <c r="S19" s="145">
        <f t="shared" ref="S19:S21" si="22">IFERROR(IF(AND(ROUND(SUM(H19:H19),0)=0,ROUND(SUM(I19:I19),0)&gt;ROUND(SUM(H19:H19),0)),"INF",(ROUND(SUM(I19:I19),0)-ROUND(SUM(H19:H19),0))/ROUND(SUM(H19:H19),0)),0)</f>
        <v>0</v>
      </c>
      <c r="T19" s="145">
        <f>IFERROR(IF(AND(ROUND(SUM(I19:I19),0)=0,ROUND(SUM(J19:J19),0)&gt;ROUND(SUM(I19:I19),0)),"INF",(ROUND(SUM(J19:J19),0)-ROUND(SUM(I19:I19),0))/ROUND(SUM(I19:I19),0)),0)</f>
        <v>0</v>
      </c>
      <c r="U19" s="145">
        <f t="shared" ref="U19:U21" si="23">IFERROR(IF(AND(ROUND(SUM(J19:J19),0)=0,ROUND(SUM(K19:K19),0)&gt;ROUND(SUM(J19:J19),0)),"INF",(ROUND(SUM(K19:K19),0)-ROUND(SUM(J19:J19),0))/ROUND(SUM(J19:J19),0)),0)</f>
        <v>0</v>
      </c>
    </row>
    <row r="20" spans="1:21" s="54" customFormat="1" x14ac:dyDescent="0.3">
      <c r="A20" s="194" t="s">
        <v>394</v>
      </c>
      <c r="B20" s="52">
        <f t="shared" ref="B20" si="24">IFERROR(B21/B19,0)</f>
        <v>0</v>
      </c>
      <c r="C20" s="52">
        <f t="shared" ref="C20:K20" si="25">IFERROR(C21/C19,0)</f>
        <v>0</v>
      </c>
      <c r="D20" s="52">
        <f t="shared" si="25"/>
        <v>0</v>
      </c>
      <c r="E20" s="52">
        <f t="shared" si="25"/>
        <v>0</v>
      </c>
      <c r="F20" s="52"/>
      <c r="G20" s="52">
        <f t="shared" si="25"/>
        <v>0</v>
      </c>
      <c r="H20" s="52">
        <f t="shared" si="25"/>
        <v>0</v>
      </c>
      <c r="I20" s="52">
        <f t="shared" si="25"/>
        <v>0</v>
      </c>
      <c r="J20" s="52">
        <f t="shared" si="25"/>
        <v>0</v>
      </c>
      <c r="K20" s="52">
        <f t="shared" si="25"/>
        <v>0</v>
      </c>
      <c r="L20" s="214"/>
      <c r="M20" s="145">
        <f t="shared" ref="M20:M21" si="26">IFERROR(IF(AND(ROUND(SUM(B20:B20),0)=0,ROUND(SUM(C20:C20),0)&gt;ROUND(SUM(B20:B20),0)),"INF",(ROUND(SUM(C20:C20),0)-ROUND(SUM(B20:B20),0))/ROUND(SUM(B20:B20),0)),0)</f>
        <v>0</v>
      </c>
      <c r="N20" s="145">
        <f t="shared" ref="N20:N21" si="27">IFERROR(IF(AND(ROUND(SUM(C20:C20),0)=0,ROUND(SUM(D20:D20),0)&gt;ROUND(SUM(C20:C20),0)),"INF",(ROUND(SUM(D20:D20),0)-ROUND(SUM(C20:C20),0))/ROUND(SUM(C20:C20),0)),0)</f>
        <v>0</v>
      </c>
      <c r="O20" s="145">
        <f t="shared" ref="O20:O21" si="28">IFERROR(IF(AND(ROUND(SUM(D20:D20),0)=0,ROUND(SUM(E20:E20),0)&gt;ROUND(SUM(D20:D20),0)),"INF",(ROUND(SUM(E20:E20),0)-ROUND(SUM(D20:D20),0))/ROUND(SUM(D20:D20),0)),0)</f>
        <v>0</v>
      </c>
      <c r="P20" s="145">
        <f t="shared" ref="P20:P21" si="29">IFERROR(IF(AND(ROUND(SUM(E20:E20),0)=0,ROUND(SUM(F20:F20),0)&gt;ROUND(SUM(E20:E20),0)),"INF",(ROUND(SUM(F20:F20),0)-ROUND(SUM(E20:E20),0))/ROUND(SUM(E20:E20),0)),0)</f>
        <v>0</v>
      </c>
      <c r="Q20" s="145">
        <f t="shared" si="20"/>
        <v>0</v>
      </c>
      <c r="R20" s="145">
        <f t="shared" si="21"/>
        <v>0</v>
      </c>
      <c r="S20" s="145">
        <f t="shared" si="22"/>
        <v>0</v>
      </c>
      <c r="T20" s="145">
        <f t="shared" ref="T20:T21" si="30">IFERROR(IF(AND(ROUND(SUM(I20:I20),0)=0,ROUND(SUM(J20:J20),0)&gt;ROUND(SUM(I20:I20),0)),"INF",(ROUND(SUM(J20:J20),0)-ROUND(SUM(I20:I20),0))/ROUND(SUM(I20:I20),0)),0)</f>
        <v>0</v>
      </c>
      <c r="U20" s="145">
        <f t="shared" si="23"/>
        <v>0</v>
      </c>
    </row>
    <row r="21" spans="1:21" s="54" customFormat="1" x14ac:dyDescent="0.3">
      <c r="A21" s="146" t="s">
        <v>375</v>
      </c>
      <c r="B21" s="52">
        <f t="shared" ref="B21" si="31">SUM(B9,B15)</f>
        <v>0</v>
      </c>
      <c r="C21" s="52">
        <f t="shared" ref="C21:K21" si="32">SUM(C9,C15)</f>
        <v>0</v>
      </c>
      <c r="D21" s="52">
        <f t="shared" si="32"/>
        <v>0</v>
      </c>
      <c r="E21" s="52">
        <f t="shared" si="32"/>
        <v>0</v>
      </c>
      <c r="F21" s="52"/>
      <c r="G21" s="52">
        <f t="shared" si="32"/>
        <v>0</v>
      </c>
      <c r="H21" s="52">
        <f t="shared" si="32"/>
        <v>0</v>
      </c>
      <c r="I21" s="52">
        <f t="shared" si="32"/>
        <v>0</v>
      </c>
      <c r="J21" s="52">
        <f t="shared" si="32"/>
        <v>0</v>
      </c>
      <c r="K21" s="52">
        <f t="shared" si="32"/>
        <v>0</v>
      </c>
      <c r="M21" s="159">
        <f t="shared" si="26"/>
        <v>0</v>
      </c>
      <c r="N21" s="159">
        <f t="shared" si="27"/>
        <v>0</v>
      </c>
      <c r="O21" s="159">
        <f t="shared" si="28"/>
        <v>0</v>
      </c>
      <c r="P21" s="159">
        <f t="shared" si="29"/>
        <v>0</v>
      </c>
      <c r="Q21" s="159">
        <f t="shared" si="20"/>
        <v>0</v>
      </c>
      <c r="R21" s="159">
        <f t="shared" si="21"/>
        <v>0</v>
      </c>
      <c r="S21" s="159">
        <f t="shared" si="22"/>
        <v>0</v>
      </c>
      <c r="T21" s="159">
        <f t="shared" si="30"/>
        <v>0</v>
      </c>
      <c r="U21" s="159">
        <f t="shared" si="23"/>
        <v>0</v>
      </c>
    </row>
    <row r="23" spans="1:21" x14ac:dyDescent="0.3">
      <c r="A23" s="487"/>
      <c r="B23" s="487"/>
      <c r="C23" s="487"/>
      <c r="D23" s="487"/>
      <c r="E23" s="487"/>
      <c r="F23" s="487"/>
      <c r="G23" s="487"/>
      <c r="H23" s="487"/>
      <c r="I23" s="487"/>
      <c r="J23" s="487"/>
      <c r="K23" s="487"/>
      <c r="L23" s="487"/>
      <c r="M23" s="487"/>
      <c r="N23" s="487"/>
      <c r="O23" s="487"/>
      <c r="P23" s="487"/>
    </row>
    <row r="25" spans="1:21" ht="14.25" thickBot="1" x14ac:dyDescent="0.35">
      <c r="A25" s="486" t="s">
        <v>223</v>
      </c>
      <c r="B25" s="486"/>
      <c r="C25" s="486"/>
      <c r="D25" s="486"/>
      <c r="E25" s="486"/>
      <c r="F25" s="486"/>
      <c r="G25" s="486"/>
      <c r="H25" s="486"/>
      <c r="I25" s="486"/>
      <c r="J25" s="486"/>
      <c r="K25" s="486"/>
      <c r="L25" s="486"/>
      <c r="M25" s="486"/>
      <c r="N25" s="486"/>
      <c r="O25" s="486"/>
      <c r="P25" s="486"/>
      <c r="Q25" s="486"/>
      <c r="R25" s="486"/>
      <c r="S25" s="486"/>
      <c r="T25" s="486"/>
    </row>
    <row r="26" spans="1:21" ht="12.6" customHeight="1" thickBot="1" x14ac:dyDescent="0.35">
      <c r="A26" s="90" t="s">
        <v>293</v>
      </c>
      <c r="B26" s="351"/>
      <c r="C26" s="474" t="s">
        <v>289</v>
      </c>
      <c r="D26" s="475"/>
      <c r="E26" s="475"/>
      <c r="F26" s="475"/>
      <c r="G26" s="475"/>
      <c r="H26" s="475"/>
      <c r="I26" s="475"/>
      <c r="J26" s="475"/>
      <c r="K26" s="475"/>
      <c r="L26" s="475"/>
      <c r="M26" s="475"/>
      <c r="N26" s="475"/>
      <c r="O26" s="475"/>
      <c r="P26" s="475"/>
      <c r="Q26" s="475"/>
      <c r="R26" s="475"/>
      <c r="S26" s="475"/>
      <c r="T26" s="475"/>
    </row>
    <row r="27" spans="1:21" ht="214.9" customHeight="1" thickBot="1" x14ac:dyDescent="0.35">
      <c r="A27" s="91">
        <v>2024</v>
      </c>
      <c r="B27" s="354"/>
      <c r="C27" s="481"/>
      <c r="D27" s="482"/>
      <c r="E27" s="482"/>
      <c r="F27" s="482"/>
      <c r="G27" s="482"/>
      <c r="H27" s="482"/>
      <c r="I27" s="482"/>
      <c r="J27" s="482"/>
      <c r="K27" s="482"/>
      <c r="L27" s="482"/>
      <c r="M27" s="482"/>
      <c r="N27" s="482"/>
      <c r="O27" s="482"/>
      <c r="P27" s="482"/>
      <c r="Q27" s="482"/>
      <c r="R27" s="482"/>
      <c r="S27" s="482"/>
      <c r="T27" s="482"/>
    </row>
    <row r="28" spans="1:21" ht="214.9" customHeight="1" thickBot="1" x14ac:dyDescent="0.35">
      <c r="A28" s="92">
        <v>2025</v>
      </c>
      <c r="B28" s="354"/>
      <c r="C28" s="481"/>
      <c r="D28" s="482"/>
      <c r="E28" s="482"/>
      <c r="F28" s="482"/>
      <c r="G28" s="482"/>
      <c r="H28" s="482"/>
      <c r="I28" s="482"/>
      <c r="J28" s="482"/>
      <c r="K28" s="482"/>
      <c r="L28" s="482"/>
      <c r="M28" s="482"/>
      <c r="N28" s="482"/>
      <c r="O28" s="482"/>
      <c r="P28" s="482"/>
      <c r="Q28" s="482"/>
      <c r="R28" s="482"/>
      <c r="S28" s="482"/>
      <c r="T28" s="482"/>
    </row>
    <row r="29" spans="1:21" ht="214.9" customHeight="1" thickBot="1" x14ac:dyDescent="0.35">
      <c r="A29" s="92">
        <v>2026</v>
      </c>
      <c r="B29" s="354"/>
      <c r="C29" s="481"/>
      <c r="D29" s="482"/>
      <c r="E29" s="482"/>
      <c r="F29" s="482"/>
      <c r="G29" s="482"/>
      <c r="H29" s="482"/>
      <c r="I29" s="482"/>
      <c r="J29" s="482"/>
      <c r="K29" s="482"/>
      <c r="L29" s="482"/>
      <c r="M29" s="482"/>
      <c r="N29" s="482"/>
      <c r="O29" s="482"/>
      <c r="P29" s="482"/>
      <c r="Q29" s="482"/>
      <c r="R29" s="482"/>
      <c r="S29" s="482"/>
      <c r="T29" s="482"/>
    </row>
    <row r="30" spans="1:21" ht="214.9" customHeight="1" thickBot="1" x14ac:dyDescent="0.35">
      <c r="A30" s="92">
        <v>2027</v>
      </c>
      <c r="B30" s="354"/>
      <c r="C30" s="481"/>
      <c r="D30" s="482"/>
      <c r="E30" s="482"/>
      <c r="F30" s="482"/>
      <c r="G30" s="482"/>
      <c r="H30" s="482"/>
      <c r="I30" s="482"/>
      <c r="J30" s="482"/>
      <c r="K30" s="482"/>
      <c r="L30" s="482"/>
      <c r="M30" s="482"/>
      <c r="N30" s="482"/>
      <c r="O30" s="482"/>
      <c r="P30" s="482"/>
      <c r="Q30" s="482"/>
      <c r="R30" s="482"/>
      <c r="S30" s="482"/>
      <c r="T30" s="482"/>
    </row>
    <row r="31" spans="1:21" ht="214.9" customHeight="1" thickBot="1" x14ac:dyDescent="0.35">
      <c r="A31" s="92">
        <v>2028</v>
      </c>
      <c r="B31" s="354"/>
      <c r="C31" s="481"/>
      <c r="D31" s="482"/>
      <c r="E31" s="482"/>
      <c r="F31" s="482"/>
      <c r="G31" s="482"/>
      <c r="H31" s="482"/>
      <c r="I31" s="482"/>
      <c r="J31" s="482"/>
      <c r="K31" s="482"/>
      <c r="L31" s="482"/>
      <c r="M31" s="482"/>
      <c r="N31" s="482"/>
      <c r="O31" s="482"/>
      <c r="P31" s="482"/>
      <c r="Q31" s="482"/>
      <c r="R31" s="482"/>
      <c r="S31" s="482"/>
      <c r="T31" s="482"/>
    </row>
  </sheetData>
  <mergeCells count="15">
    <mergeCell ref="M11:U11"/>
    <mergeCell ref="M5:U5"/>
    <mergeCell ref="A3:U3"/>
    <mergeCell ref="C30:T30"/>
    <mergeCell ref="C31:T31"/>
    <mergeCell ref="A5:K5"/>
    <mergeCell ref="A11:K11"/>
    <mergeCell ref="A17:K17"/>
    <mergeCell ref="A25:T25"/>
    <mergeCell ref="C26:T26"/>
    <mergeCell ref="A23:P23"/>
    <mergeCell ref="C27:T27"/>
    <mergeCell ref="C28:T28"/>
    <mergeCell ref="C29:T29"/>
    <mergeCell ref="M17:U17"/>
  </mergeCells>
  <conditionalFormatting sqref="B7:D7">
    <cfRule type="containsText" dxfId="845" priority="270" operator="containsText" text="ntitulé">
      <formula>NOT(ISERROR(SEARCH("ntitulé",B7)))</formula>
    </cfRule>
    <cfRule type="containsBlanks" dxfId="844" priority="271">
      <formula>LEN(TRIM(B7))=0</formula>
    </cfRule>
  </conditionalFormatting>
  <conditionalFormatting sqref="B7:D7">
    <cfRule type="containsText" dxfId="843" priority="269" operator="containsText" text="libre">
      <formula>NOT(ISERROR(SEARCH("libre",B7)))</formula>
    </cfRule>
  </conditionalFormatting>
  <conditionalFormatting sqref="E7:F7">
    <cfRule type="containsText" dxfId="842" priority="267" operator="containsText" text="ntitulé">
      <formula>NOT(ISERROR(SEARCH("ntitulé",E7)))</formula>
    </cfRule>
    <cfRule type="containsBlanks" dxfId="841" priority="268">
      <formula>LEN(TRIM(E7))=0</formula>
    </cfRule>
  </conditionalFormatting>
  <conditionalFormatting sqref="E7:F7">
    <cfRule type="containsText" dxfId="840" priority="266" operator="containsText" text="libre">
      <formula>NOT(ISERROR(SEARCH("libre",E7)))</formula>
    </cfRule>
  </conditionalFormatting>
  <conditionalFormatting sqref="G7">
    <cfRule type="containsText" dxfId="839" priority="264" operator="containsText" text="ntitulé">
      <formula>NOT(ISERROR(SEARCH("ntitulé",G7)))</formula>
    </cfRule>
    <cfRule type="containsBlanks" dxfId="838" priority="265">
      <formula>LEN(TRIM(G7))=0</formula>
    </cfRule>
  </conditionalFormatting>
  <conditionalFormatting sqref="G7">
    <cfRule type="containsText" dxfId="837" priority="263" operator="containsText" text="libre">
      <formula>NOT(ISERROR(SEARCH("libre",G7)))</formula>
    </cfRule>
  </conditionalFormatting>
  <conditionalFormatting sqref="H7">
    <cfRule type="containsText" dxfId="836" priority="261" operator="containsText" text="ntitulé">
      <formula>NOT(ISERROR(SEARCH("ntitulé",H7)))</formula>
    </cfRule>
    <cfRule type="containsBlanks" dxfId="835" priority="262">
      <formula>LEN(TRIM(H7))=0</formula>
    </cfRule>
  </conditionalFormatting>
  <conditionalFormatting sqref="H7">
    <cfRule type="containsText" dxfId="834" priority="260" operator="containsText" text="libre">
      <formula>NOT(ISERROR(SEARCH("libre",H7)))</formula>
    </cfRule>
  </conditionalFormatting>
  <conditionalFormatting sqref="I7">
    <cfRule type="containsText" dxfId="833" priority="258" operator="containsText" text="ntitulé">
      <formula>NOT(ISERROR(SEARCH("ntitulé",I7)))</formula>
    </cfRule>
    <cfRule type="containsBlanks" dxfId="832" priority="259">
      <formula>LEN(TRIM(I7))=0</formula>
    </cfRule>
  </conditionalFormatting>
  <conditionalFormatting sqref="I7">
    <cfRule type="containsText" dxfId="831" priority="257" operator="containsText" text="libre">
      <formula>NOT(ISERROR(SEARCH("libre",I7)))</formula>
    </cfRule>
  </conditionalFormatting>
  <conditionalFormatting sqref="J7">
    <cfRule type="containsText" dxfId="830" priority="255" operator="containsText" text="ntitulé">
      <formula>NOT(ISERROR(SEARCH("ntitulé",J7)))</formula>
    </cfRule>
    <cfRule type="containsBlanks" dxfId="829" priority="256">
      <formula>LEN(TRIM(J7))=0</formula>
    </cfRule>
  </conditionalFormatting>
  <conditionalFormatting sqref="J7">
    <cfRule type="containsText" dxfId="828" priority="254" operator="containsText" text="libre">
      <formula>NOT(ISERROR(SEARCH("libre",J7)))</formula>
    </cfRule>
  </conditionalFormatting>
  <conditionalFormatting sqref="B27:T27">
    <cfRule type="containsBlanks" dxfId="827" priority="295">
      <formula>LEN(TRIM(B27))=0</formula>
    </cfRule>
  </conditionalFormatting>
  <conditionalFormatting sqref="C28:T31">
    <cfRule type="containsBlanks" dxfId="826" priority="293">
      <formula>LEN(TRIM(C28))=0</formula>
    </cfRule>
  </conditionalFormatting>
  <conditionalFormatting sqref="E8:F8">
    <cfRule type="containsText" dxfId="825" priority="153" operator="containsText" text="ntitulé">
      <formula>NOT(ISERROR(SEARCH("ntitulé",E8)))</formula>
    </cfRule>
    <cfRule type="containsBlanks" dxfId="824" priority="154">
      <formula>LEN(TRIM(E8))=0</formula>
    </cfRule>
  </conditionalFormatting>
  <conditionalFormatting sqref="E8:F8">
    <cfRule type="containsText" dxfId="823" priority="152" operator="containsText" text="libre">
      <formula>NOT(ISERROR(SEARCH("libre",E8)))</formula>
    </cfRule>
  </conditionalFormatting>
  <conditionalFormatting sqref="G8">
    <cfRule type="containsText" dxfId="822" priority="150" operator="containsText" text="ntitulé">
      <formula>NOT(ISERROR(SEARCH("ntitulé",G8)))</formula>
    </cfRule>
    <cfRule type="containsBlanks" dxfId="821" priority="151">
      <formula>LEN(TRIM(G8))=0</formula>
    </cfRule>
  </conditionalFormatting>
  <conditionalFormatting sqref="G8">
    <cfRule type="containsText" dxfId="820" priority="149" operator="containsText" text="libre">
      <formula>NOT(ISERROR(SEARCH("libre",G8)))</formula>
    </cfRule>
  </conditionalFormatting>
  <conditionalFormatting sqref="H8">
    <cfRule type="containsText" dxfId="819" priority="147" operator="containsText" text="ntitulé">
      <formula>NOT(ISERROR(SEARCH("ntitulé",H8)))</formula>
    </cfRule>
    <cfRule type="containsBlanks" dxfId="818" priority="148">
      <formula>LEN(TRIM(H8))=0</formula>
    </cfRule>
  </conditionalFormatting>
  <conditionalFormatting sqref="H8">
    <cfRule type="containsText" dxfId="817" priority="146" operator="containsText" text="libre">
      <formula>NOT(ISERROR(SEARCH("libre",H8)))</formula>
    </cfRule>
  </conditionalFormatting>
  <conditionalFormatting sqref="I8">
    <cfRule type="containsText" dxfId="816" priority="144" operator="containsText" text="ntitulé">
      <formula>NOT(ISERROR(SEARCH("ntitulé",I8)))</formula>
    </cfRule>
    <cfRule type="containsBlanks" dxfId="815" priority="145">
      <formula>LEN(TRIM(I8))=0</formula>
    </cfRule>
  </conditionalFormatting>
  <conditionalFormatting sqref="I8">
    <cfRule type="containsText" dxfId="814" priority="143" operator="containsText" text="libre">
      <formula>NOT(ISERROR(SEARCH("libre",I8)))</formula>
    </cfRule>
  </conditionalFormatting>
  <conditionalFormatting sqref="J8">
    <cfRule type="containsText" dxfId="813" priority="141" operator="containsText" text="ntitulé">
      <formula>NOT(ISERROR(SEARCH("ntitulé",J8)))</formula>
    </cfRule>
    <cfRule type="containsBlanks" dxfId="812" priority="142">
      <formula>LEN(TRIM(J8))=0</formula>
    </cfRule>
  </conditionalFormatting>
  <conditionalFormatting sqref="J8">
    <cfRule type="containsText" dxfId="811" priority="140" operator="containsText" text="libre">
      <formula>NOT(ISERROR(SEARCH("libre",J8)))</formula>
    </cfRule>
  </conditionalFormatting>
  <conditionalFormatting sqref="K8">
    <cfRule type="containsText" dxfId="810" priority="138" operator="containsText" text="ntitulé">
      <formula>NOT(ISERROR(SEARCH("ntitulé",K8)))</formula>
    </cfRule>
    <cfRule type="containsBlanks" dxfId="809" priority="139">
      <formula>LEN(TRIM(K8))=0</formula>
    </cfRule>
  </conditionalFormatting>
  <conditionalFormatting sqref="K8">
    <cfRule type="containsText" dxfId="808" priority="137" operator="containsText" text="libre">
      <formula>NOT(ISERROR(SEARCH("libre",K8)))</formula>
    </cfRule>
  </conditionalFormatting>
  <conditionalFormatting sqref="K7">
    <cfRule type="containsText" dxfId="807" priority="252" operator="containsText" text="ntitulé">
      <formula>NOT(ISERROR(SEARCH("ntitulé",K7)))</formula>
    </cfRule>
    <cfRule type="containsBlanks" dxfId="806" priority="253">
      <formula>LEN(TRIM(K7))=0</formula>
    </cfRule>
  </conditionalFormatting>
  <conditionalFormatting sqref="K7">
    <cfRule type="containsText" dxfId="805" priority="251" operator="containsText" text="libre">
      <formula>NOT(ISERROR(SEARCH("libre",K7)))</formula>
    </cfRule>
  </conditionalFormatting>
  <conditionalFormatting sqref="I14">
    <cfRule type="containsText" dxfId="804" priority="99" operator="containsText" text="ntitulé">
      <formula>NOT(ISERROR(SEARCH("ntitulé",I14)))</formula>
    </cfRule>
    <cfRule type="containsBlanks" dxfId="803" priority="100">
      <formula>LEN(TRIM(I14))=0</formula>
    </cfRule>
  </conditionalFormatting>
  <conditionalFormatting sqref="I14">
    <cfRule type="containsText" dxfId="802" priority="98" operator="containsText" text="libre">
      <formula>NOT(ISERROR(SEARCH("libre",I14)))</formula>
    </cfRule>
  </conditionalFormatting>
  <conditionalFormatting sqref="J14">
    <cfRule type="containsText" dxfId="801" priority="96" operator="containsText" text="ntitulé">
      <formula>NOT(ISERROR(SEARCH("ntitulé",J14)))</formula>
    </cfRule>
    <cfRule type="containsBlanks" dxfId="800" priority="97">
      <formula>LEN(TRIM(J14))=0</formula>
    </cfRule>
  </conditionalFormatting>
  <conditionalFormatting sqref="J14">
    <cfRule type="containsText" dxfId="799" priority="95" operator="containsText" text="libre">
      <formula>NOT(ISERROR(SEARCH("libre",J14)))</formula>
    </cfRule>
  </conditionalFormatting>
  <conditionalFormatting sqref="K14">
    <cfRule type="containsText" dxfId="798" priority="93" operator="containsText" text="ntitulé">
      <formula>NOT(ISERROR(SEARCH("ntitulé",K14)))</formula>
    </cfRule>
    <cfRule type="containsBlanks" dxfId="797" priority="94">
      <formula>LEN(TRIM(K14))=0</formula>
    </cfRule>
  </conditionalFormatting>
  <conditionalFormatting sqref="K14">
    <cfRule type="containsText" dxfId="796" priority="92" operator="containsText" text="libre">
      <formula>NOT(ISERROR(SEARCH("libre",K14)))</formula>
    </cfRule>
  </conditionalFormatting>
  <conditionalFormatting sqref="B14:C14">
    <cfRule type="containsText" dxfId="795" priority="90" operator="containsText" text="ntitulé">
      <formula>NOT(ISERROR(SEARCH("ntitulé",B14)))</formula>
    </cfRule>
    <cfRule type="containsBlanks" dxfId="794" priority="91">
      <formula>LEN(TRIM(B14))=0</formula>
    </cfRule>
  </conditionalFormatting>
  <conditionalFormatting sqref="B14:C14">
    <cfRule type="containsText" dxfId="793" priority="89" operator="containsText" text="libre">
      <formula>NOT(ISERROR(SEARCH("libre",B14)))</formula>
    </cfRule>
  </conditionalFormatting>
  <conditionalFormatting sqref="D14">
    <cfRule type="containsText" dxfId="792" priority="87" operator="containsText" text="ntitulé">
      <formula>NOT(ISERROR(SEARCH("ntitulé",D14)))</formula>
    </cfRule>
    <cfRule type="containsBlanks" dxfId="791" priority="88">
      <formula>LEN(TRIM(D14))=0</formula>
    </cfRule>
  </conditionalFormatting>
  <conditionalFormatting sqref="D14">
    <cfRule type="containsText" dxfId="790" priority="86" operator="containsText" text="libre">
      <formula>NOT(ISERROR(SEARCH("libre",D14)))</formula>
    </cfRule>
  </conditionalFormatting>
  <conditionalFormatting sqref="H13">
    <cfRule type="containsText" dxfId="789" priority="120" operator="containsText" text="ntitulé">
      <formula>NOT(ISERROR(SEARCH("ntitulé",H13)))</formula>
    </cfRule>
    <cfRule type="containsBlanks" dxfId="788" priority="121">
      <formula>LEN(TRIM(H13))=0</formula>
    </cfRule>
  </conditionalFormatting>
  <conditionalFormatting sqref="H13">
    <cfRule type="containsText" dxfId="787" priority="119" operator="containsText" text="libre">
      <formula>NOT(ISERROR(SEARCH("libre",H13)))</formula>
    </cfRule>
  </conditionalFormatting>
  <conditionalFormatting sqref="I13">
    <cfRule type="containsText" dxfId="786" priority="117" operator="containsText" text="ntitulé">
      <formula>NOT(ISERROR(SEARCH("ntitulé",I13)))</formula>
    </cfRule>
    <cfRule type="containsBlanks" dxfId="785" priority="118">
      <formula>LEN(TRIM(I13))=0</formula>
    </cfRule>
  </conditionalFormatting>
  <conditionalFormatting sqref="I13">
    <cfRule type="containsText" dxfId="784" priority="116" operator="containsText" text="libre">
      <formula>NOT(ISERROR(SEARCH("libre",I13)))</formula>
    </cfRule>
  </conditionalFormatting>
  <conditionalFormatting sqref="J13">
    <cfRule type="containsText" dxfId="783" priority="114" operator="containsText" text="ntitulé">
      <formula>NOT(ISERROR(SEARCH("ntitulé",J13)))</formula>
    </cfRule>
    <cfRule type="containsBlanks" dxfId="782" priority="115">
      <formula>LEN(TRIM(J13))=0</formula>
    </cfRule>
  </conditionalFormatting>
  <conditionalFormatting sqref="J13">
    <cfRule type="containsText" dxfId="781" priority="113" operator="containsText" text="libre">
      <formula>NOT(ISERROR(SEARCH("libre",J13)))</formula>
    </cfRule>
  </conditionalFormatting>
  <conditionalFormatting sqref="K13">
    <cfRule type="containsText" dxfId="780" priority="111" operator="containsText" text="ntitulé">
      <formula>NOT(ISERROR(SEARCH("ntitulé",K13)))</formula>
    </cfRule>
    <cfRule type="containsBlanks" dxfId="779" priority="112">
      <formula>LEN(TRIM(K13))=0</formula>
    </cfRule>
  </conditionalFormatting>
  <conditionalFormatting sqref="K13">
    <cfRule type="containsText" dxfId="778" priority="110" operator="containsText" text="libre">
      <formula>NOT(ISERROR(SEARCH("libre",K13)))</formula>
    </cfRule>
  </conditionalFormatting>
  <conditionalFormatting sqref="E14:F14">
    <cfRule type="containsText" dxfId="777" priority="108" operator="containsText" text="ntitulé">
      <formula>NOT(ISERROR(SEARCH("ntitulé",E14)))</formula>
    </cfRule>
    <cfRule type="containsBlanks" dxfId="776" priority="109">
      <formula>LEN(TRIM(E14))=0</formula>
    </cfRule>
  </conditionalFormatting>
  <conditionalFormatting sqref="E14:F14">
    <cfRule type="containsText" dxfId="775" priority="107" operator="containsText" text="libre">
      <formula>NOT(ISERROR(SEARCH("libre",E14)))</formula>
    </cfRule>
  </conditionalFormatting>
  <conditionalFormatting sqref="G14">
    <cfRule type="containsText" dxfId="774" priority="105" operator="containsText" text="ntitulé">
      <formula>NOT(ISERROR(SEARCH("ntitulé",G14)))</formula>
    </cfRule>
    <cfRule type="containsBlanks" dxfId="773" priority="106">
      <formula>LEN(TRIM(G14))=0</formula>
    </cfRule>
  </conditionalFormatting>
  <conditionalFormatting sqref="G14">
    <cfRule type="containsText" dxfId="772" priority="104" operator="containsText" text="libre">
      <formula>NOT(ISERROR(SEARCH("libre",G14)))</formula>
    </cfRule>
  </conditionalFormatting>
  <conditionalFormatting sqref="H14">
    <cfRule type="containsText" dxfId="771" priority="102" operator="containsText" text="ntitulé">
      <formula>NOT(ISERROR(SEARCH("ntitulé",H14)))</formula>
    </cfRule>
    <cfRule type="containsBlanks" dxfId="770" priority="103">
      <formula>LEN(TRIM(H14))=0</formula>
    </cfRule>
  </conditionalFormatting>
  <conditionalFormatting sqref="H14">
    <cfRule type="containsText" dxfId="769" priority="101" operator="containsText" text="libre">
      <formula>NOT(ISERROR(SEARCH("libre",H14)))</formula>
    </cfRule>
  </conditionalFormatting>
  <conditionalFormatting sqref="B8:C8">
    <cfRule type="containsText" dxfId="768" priority="135" operator="containsText" text="ntitulé">
      <formula>NOT(ISERROR(SEARCH("ntitulé",B8)))</formula>
    </cfRule>
    <cfRule type="containsBlanks" dxfId="767" priority="136">
      <formula>LEN(TRIM(B8))=0</formula>
    </cfRule>
  </conditionalFormatting>
  <conditionalFormatting sqref="B8:C8">
    <cfRule type="containsText" dxfId="766" priority="134" operator="containsText" text="libre">
      <formula>NOT(ISERROR(SEARCH("libre",B8)))</formula>
    </cfRule>
  </conditionalFormatting>
  <conditionalFormatting sqref="D8">
    <cfRule type="containsText" dxfId="765" priority="132" operator="containsText" text="ntitulé">
      <formula>NOT(ISERROR(SEARCH("ntitulé",D8)))</formula>
    </cfRule>
    <cfRule type="containsBlanks" dxfId="764" priority="133">
      <formula>LEN(TRIM(D8))=0</formula>
    </cfRule>
  </conditionalFormatting>
  <conditionalFormatting sqref="D8">
    <cfRule type="containsText" dxfId="763" priority="131" operator="containsText" text="libre">
      <formula>NOT(ISERROR(SEARCH("libre",D8)))</formula>
    </cfRule>
  </conditionalFormatting>
  <conditionalFormatting sqref="B13:D13">
    <cfRule type="containsText" dxfId="762" priority="129" operator="containsText" text="ntitulé">
      <formula>NOT(ISERROR(SEARCH("ntitulé",B13)))</formula>
    </cfRule>
    <cfRule type="containsBlanks" dxfId="761" priority="130">
      <formula>LEN(TRIM(B13))=0</formula>
    </cfRule>
  </conditionalFormatting>
  <conditionalFormatting sqref="B13:D13">
    <cfRule type="containsText" dxfId="760" priority="128" operator="containsText" text="libre">
      <formula>NOT(ISERROR(SEARCH("libre",B13)))</formula>
    </cfRule>
  </conditionalFormatting>
  <conditionalFormatting sqref="E13:F13">
    <cfRule type="containsText" dxfId="759" priority="126" operator="containsText" text="ntitulé">
      <formula>NOT(ISERROR(SEARCH("ntitulé",E13)))</formula>
    </cfRule>
    <cfRule type="containsBlanks" dxfId="758" priority="127">
      <formula>LEN(TRIM(E13))=0</formula>
    </cfRule>
  </conditionalFormatting>
  <conditionalFormatting sqref="E13:F13">
    <cfRule type="containsText" dxfId="757" priority="125" operator="containsText" text="libre">
      <formula>NOT(ISERROR(SEARCH("libre",E13)))</formula>
    </cfRule>
  </conditionalFormatting>
  <conditionalFormatting sqref="G13">
    <cfRule type="containsText" dxfId="756" priority="123" operator="containsText" text="ntitulé">
      <formula>NOT(ISERROR(SEARCH("ntitulé",G13)))</formula>
    </cfRule>
    <cfRule type="containsBlanks" dxfId="755" priority="124">
      <formula>LEN(TRIM(G13))=0</formula>
    </cfRule>
  </conditionalFormatting>
  <conditionalFormatting sqref="G13">
    <cfRule type="containsText" dxfId="754" priority="122" operator="containsText" text="libre">
      <formula>NOT(ISERROR(SEARCH("libre",G13)))</formula>
    </cfRule>
  </conditionalFormatting>
  <conditionalFormatting sqref="B28:B31">
    <cfRule type="containsBlanks" dxfId="753" priority="1">
      <formula>LEN(TRIM(B28))=0</formula>
    </cfRule>
  </conditionalFormatting>
  <hyperlinks>
    <hyperlink ref="A1" location="TAB00!A1" display="Retour page de garde" xr:uid="{00000000-0004-0000-1700-000000000000}"/>
    <hyperlink ref="A2" location="'TAB4'!A1" display="Retour TAB4" xr:uid="{ECC158D0-09F9-4093-B4EA-5BE3CCEF9E85}"/>
  </hyperlinks>
  <pageMargins left="0.7" right="0.7" top="0.75" bottom="0.75" header="0.3" footer="0.3"/>
  <pageSetup paperSize="9" scale="54" orientation="landscape" verticalDpi="300" r:id="rId1"/>
  <rowBreaks count="1" manualBreakCount="1">
    <brk id="24" max="1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U32"/>
  <sheetViews>
    <sheetView zoomScale="90" zoomScaleNormal="90" workbookViewId="0">
      <selection activeCell="A3" sqref="A3:U3"/>
    </sheetView>
  </sheetViews>
  <sheetFormatPr baseColWidth="10" defaultColWidth="9.1640625" defaultRowHeight="13.5" x14ac:dyDescent="0.3"/>
  <cols>
    <col min="1" max="1" width="32.5" style="5" customWidth="1"/>
    <col min="2" max="3" width="17.33203125" style="3" customWidth="1"/>
    <col min="4" max="6" width="17.33203125" style="5" customWidth="1"/>
    <col min="7" max="11" width="17.33203125" style="3" customWidth="1"/>
    <col min="12" max="12" width="2.5" style="3" customWidth="1"/>
    <col min="13" max="20" width="8.6640625" style="3" customWidth="1"/>
    <col min="21" max="21" width="8" style="3" customWidth="1"/>
    <col min="22" max="16384" width="9.1640625" style="3"/>
  </cols>
  <sheetData>
    <row r="1" spans="1:21" ht="15" x14ac:dyDescent="0.3">
      <c r="A1" s="9" t="s">
        <v>58</v>
      </c>
      <c r="B1" s="10"/>
      <c r="C1" s="10"/>
      <c r="D1" s="32"/>
      <c r="G1" s="10"/>
      <c r="I1" s="10"/>
      <c r="K1" s="10"/>
      <c r="O1" s="10"/>
      <c r="Q1" s="10"/>
      <c r="S1" s="10"/>
    </row>
    <row r="2" spans="1:21" ht="15" x14ac:dyDescent="0.3">
      <c r="A2" s="85" t="s">
        <v>564</v>
      </c>
      <c r="B2" s="10"/>
      <c r="C2" s="10"/>
      <c r="D2" s="32"/>
      <c r="G2" s="10"/>
      <c r="I2" s="10"/>
      <c r="K2" s="10"/>
      <c r="O2" s="10"/>
      <c r="Q2" s="10"/>
      <c r="S2" s="10"/>
    </row>
    <row r="3" spans="1:21" ht="22.15" customHeight="1" x14ac:dyDescent="0.35">
      <c r="A3" s="472" t="str">
        <f>TAB00!B61&amp;" : "&amp;TAB00!C61</f>
        <v>TAB4.10 : Charges de distribution supportées par le GRD pour l'alimentation de clientèle propre</v>
      </c>
      <c r="B3" s="472"/>
      <c r="C3" s="472"/>
      <c r="D3" s="472"/>
      <c r="E3" s="472"/>
      <c r="F3" s="472"/>
      <c r="G3" s="472"/>
      <c r="H3" s="472"/>
      <c r="I3" s="472"/>
      <c r="J3" s="472"/>
      <c r="K3" s="472"/>
      <c r="L3" s="472"/>
      <c r="M3" s="472"/>
      <c r="N3" s="472"/>
      <c r="O3" s="472"/>
      <c r="P3" s="472"/>
      <c r="Q3" s="472"/>
      <c r="R3" s="472"/>
      <c r="S3" s="472"/>
      <c r="T3" s="472"/>
      <c r="U3" s="472"/>
    </row>
    <row r="4" spans="1:21" x14ac:dyDescent="0.3">
      <c r="M4" s="6"/>
      <c r="N4" s="6"/>
      <c r="O4" s="6"/>
      <c r="P4" s="6"/>
    </row>
    <row r="5" spans="1:21" s="6" customFormat="1" ht="14.25" thickBot="1" x14ac:dyDescent="0.35">
      <c r="A5" s="483" t="s">
        <v>309</v>
      </c>
      <c r="B5" s="484"/>
      <c r="C5" s="484"/>
      <c r="D5" s="484"/>
      <c r="E5" s="484"/>
      <c r="F5" s="484"/>
      <c r="G5" s="484"/>
      <c r="H5" s="484"/>
      <c r="I5" s="484"/>
      <c r="J5" s="484"/>
      <c r="K5" s="485"/>
      <c r="M5" s="464" t="s">
        <v>401</v>
      </c>
      <c r="N5" s="464"/>
      <c r="O5" s="464"/>
      <c r="P5" s="464"/>
      <c r="Q5" s="464"/>
      <c r="R5" s="464"/>
      <c r="S5" s="464"/>
      <c r="T5" s="464"/>
      <c r="U5" s="464"/>
    </row>
    <row r="6" spans="1:21" s="310" customFormat="1" ht="24" customHeight="1" x14ac:dyDescent="0.3">
      <c r="A6" s="308" t="s">
        <v>2</v>
      </c>
      <c r="B6" s="12" t="s">
        <v>451</v>
      </c>
      <c r="C6" s="12" t="s">
        <v>437</v>
      </c>
      <c r="D6" s="12" t="s">
        <v>454</v>
      </c>
      <c r="E6" s="12" t="s">
        <v>452</v>
      </c>
      <c r="F6" s="12" t="s">
        <v>453</v>
      </c>
      <c r="G6" s="24" t="s">
        <v>433</v>
      </c>
      <c r="H6" s="24" t="s">
        <v>434</v>
      </c>
      <c r="I6" s="24" t="s">
        <v>435</v>
      </c>
      <c r="J6" s="24" t="s">
        <v>436</v>
      </c>
      <c r="K6" s="24" t="s">
        <v>432</v>
      </c>
      <c r="L6" s="298"/>
      <c r="M6" s="348" t="s">
        <v>402</v>
      </c>
      <c r="N6" s="340" t="s">
        <v>403</v>
      </c>
      <c r="O6" s="340" t="s">
        <v>439</v>
      </c>
      <c r="P6" s="340" t="s">
        <v>404</v>
      </c>
      <c r="Q6" s="340" t="s">
        <v>438</v>
      </c>
      <c r="R6" s="340" t="s">
        <v>425</v>
      </c>
      <c r="S6" s="340" t="s">
        <v>424</v>
      </c>
      <c r="T6" s="340" t="s">
        <v>423</v>
      </c>
      <c r="U6" s="340" t="s">
        <v>422</v>
      </c>
    </row>
    <row r="7" spans="1:21" s="54" customFormat="1" ht="31.9" customHeight="1" x14ac:dyDescent="0.3">
      <c r="A7" s="146" t="s">
        <v>308</v>
      </c>
      <c r="B7" s="239"/>
      <c r="C7" s="239"/>
      <c r="D7" s="239"/>
      <c r="E7" s="239"/>
      <c r="F7" s="239"/>
      <c r="G7" s="239"/>
      <c r="H7" s="239"/>
      <c r="I7" s="239"/>
      <c r="J7" s="239"/>
      <c r="K7" s="239"/>
      <c r="M7" s="145">
        <f t="shared" ref="M7:N9" si="0">IFERROR(IF(AND(ROUND(SUM(B7:B7),0)=0,ROUND(SUM(C7:C7),0)&gt;ROUND(SUM(B7:B7),0)),"INF",(ROUND(SUM(C7:C7),0)-ROUND(SUM(B7:B7),0))/ROUND(SUM(B7:B7),0)),0)</f>
        <v>0</v>
      </c>
      <c r="N7" s="145">
        <f t="shared" si="0"/>
        <v>0</v>
      </c>
      <c r="O7" s="145">
        <f t="shared" ref="O7:U9" si="1">IFERROR(IF(AND(ROUND(SUM(D7:D7),0)=0,ROUND(SUM(E7:E7),0)&gt;ROUND(SUM(D7:D7),0)),"INF",(ROUND(SUM(E7:E7),0)-ROUND(SUM(D7:D7),0))/ROUND(SUM(D7:D7),0)),0)</f>
        <v>0</v>
      </c>
      <c r="P7" s="145">
        <f t="shared" si="1"/>
        <v>0</v>
      </c>
      <c r="Q7" s="145">
        <f t="shared" si="1"/>
        <v>0</v>
      </c>
      <c r="R7" s="145">
        <f t="shared" si="1"/>
        <v>0</v>
      </c>
      <c r="S7" s="145">
        <f t="shared" si="1"/>
        <v>0</v>
      </c>
      <c r="T7" s="145">
        <f>IFERROR(IF(AND(ROUND(SUM(I7:I7),0)=0,ROUND(SUM(J7:J7),0)&gt;ROUND(SUM(I7:I7),0)),"INF",(ROUND(SUM(J7:J7),0)-ROUND(SUM(I7:I7),0))/ROUND(SUM(I7:I7),0)),0)</f>
        <v>0</v>
      </c>
      <c r="U7" s="145">
        <f t="shared" si="1"/>
        <v>0</v>
      </c>
    </row>
    <row r="8" spans="1:21" s="54" customFormat="1" x14ac:dyDescent="0.3">
      <c r="A8" s="194" t="s">
        <v>376</v>
      </c>
      <c r="B8" s="239"/>
      <c r="C8" s="239"/>
      <c r="D8" s="239"/>
      <c r="E8" s="263"/>
      <c r="F8" s="263"/>
      <c r="G8" s="263"/>
      <c r="H8" s="263"/>
      <c r="I8" s="263"/>
      <c r="J8" s="263"/>
      <c r="K8" s="263"/>
      <c r="M8" s="145">
        <f t="shared" si="0"/>
        <v>0</v>
      </c>
      <c r="N8" s="145">
        <f t="shared" si="0"/>
        <v>0</v>
      </c>
      <c r="O8" s="145">
        <f t="shared" si="1"/>
        <v>0</v>
      </c>
      <c r="P8" s="145">
        <f t="shared" si="1"/>
        <v>0</v>
      </c>
      <c r="Q8" s="145">
        <f t="shared" si="1"/>
        <v>0</v>
      </c>
      <c r="R8" s="145">
        <f t="shared" si="1"/>
        <v>0</v>
      </c>
      <c r="S8" s="145">
        <f t="shared" si="1"/>
        <v>0</v>
      </c>
      <c r="T8" s="145">
        <f t="shared" ref="T8:T9" si="2">IFERROR(IF(AND(ROUND(SUM(I8:I8),0)=0,ROUND(SUM(J8:J8),0)&gt;ROUND(SUM(I8:I8),0)),"INF",(ROUND(SUM(J8:J8),0)-ROUND(SUM(I8:I8),0))/ROUND(SUM(I8:I8),0)),0)</f>
        <v>0</v>
      </c>
      <c r="U8" s="145">
        <f t="shared" si="1"/>
        <v>0</v>
      </c>
    </row>
    <row r="9" spans="1:21" s="54" customFormat="1" x14ac:dyDescent="0.3">
      <c r="A9" s="146" t="s">
        <v>377</v>
      </c>
      <c r="B9" s="10">
        <f t="shared" ref="B9" si="3">B8*B7</f>
        <v>0</v>
      </c>
      <c r="C9" s="10">
        <f t="shared" ref="C9:K9" si="4">C8*C7</f>
        <v>0</v>
      </c>
      <c r="D9" s="10">
        <f t="shared" si="4"/>
        <v>0</v>
      </c>
      <c r="E9" s="10">
        <f t="shared" si="4"/>
        <v>0</v>
      </c>
      <c r="F9" s="10"/>
      <c r="G9" s="10">
        <f t="shared" si="4"/>
        <v>0</v>
      </c>
      <c r="H9" s="10">
        <f t="shared" si="4"/>
        <v>0</v>
      </c>
      <c r="I9" s="10">
        <f t="shared" si="4"/>
        <v>0</v>
      </c>
      <c r="J9" s="10">
        <f t="shared" si="4"/>
        <v>0</v>
      </c>
      <c r="K9" s="10">
        <f t="shared" si="4"/>
        <v>0</v>
      </c>
      <c r="M9" s="159">
        <f t="shared" si="0"/>
        <v>0</v>
      </c>
      <c r="N9" s="159">
        <f t="shared" si="0"/>
        <v>0</v>
      </c>
      <c r="O9" s="159">
        <f t="shared" si="1"/>
        <v>0</v>
      </c>
      <c r="P9" s="159">
        <f t="shared" si="1"/>
        <v>0</v>
      </c>
      <c r="Q9" s="159">
        <f t="shared" si="1"/>
        <v>0</v>
      </c>
      <c r="R9" s="159">
        <f t="shared" si="1"/>
        <v>0</v>
      </c>
      <c r="S9" s="159">
        <f t="shared" si="1"/>
        <v>0</v>
      </c>
      <c r="T9" s="159">
        <f t="shared" si="2"/>
        <v>0</v>
      </c>
      <c r="U9" s="159">
        <f t="shared" si="1"/>
        <v>0</v>
      </c>
    </row>
    <row r="10" spans="1:21" ht="14.45" customHeight="1" x14ac:dyDescent="0.3">
      <c r="E10" s="3"/>
      <c r="F10" s="3"/>
      <c r="M10" s="5"/>
      <c r="N10" s="5"/>
    </row>
    <row r="11" spans="1:21" s="6" customFormat="1" ht="14.25" thickBot="1" x14ac:dyDescent="0.35">
      <c r="A11" s="483" t="s">
        <v>311</v>
      </c>
      <c r="B11" s="484"/>
      <c r="C11" s="484"/>
      <c r="D11" s="484"/>
      <c r="E11" s="484"/>
      <c r="F11" s="484"/>
      <c r="G11" s="484"/>
      <c r="H11" s="484"/>
      <c r="I11" s="484"/>
      <c r="J11" s="484"/>
      <c r="K11" s="485"/>
      <c r="M11" s="464" t="s">
        <v>401</v>
      </c>
      <c r="N11" s="464"/>
      <c r="O11" s="464"/>
      <c r="P11" s="464"/>
      <c r="Q11" s="464"/>
      <c r="R11" s="464"/>
      <c r="S11" s="464"/>
      <c r="T11" s="464"/>
      <c r="U11" s="464"/>
    </row>
    <row r="12" spans="1:21" s="310" customFormat="1" ht="24" customHeight="1" x14ac:dyDescent="0.3">
      <c r="A12" s="308" t="s">
        <v>2</v>
      </c>
      <c r="B12" s="12" t="s">
        <v>451</v>
      </c>
      <c r="C12" s="12" t="s">
        <v>437</v>
      </c>
      <c r="D12" s="12" t="s">
        <v>454</v>
      </c>
      <c r="E12" s="12" t="s">
        <v>452</v>
      </c>
      <c r="F12" s="12" t="s">
        <v>453</v>
      </c>
      <c r="G12" s="24" t="s">
        <v>433</v>
      </c>
      <c r="H12" s="24" t="s">
        <v>434</v>
      </c>
      <c r="I12" s="24" t="s">
        <v>435</v>
      </c>
      <c r="J12" s="24" t="s">
        <v>436</v>
      </c>
      <c r="K12" s="24" t="s">
        <v>432</v>
      </c>
      <c r="L12" s="298"/>
      <c r="M12" s="348" t="s">
        <v>402</v>
      </c>
      <c r="N12" s="340" t="s">
        <v>403</v>
      </c>
      <c r="O12" s="340" t="s">
        <v>439</v>
      </c>
      <c r="P12" s="340" t="s">
        <v>404</v>
      </c>
      <c r="Q12" s="340" t="s">
        <v>438</v>
      </c>
      <c r="R12" s="340" t="s">
        <v>425</v>
      </c>
      <c r="S12" s="340" t="s">
        <v>424</v>
      </c>
      <c r="T12" s="340" t="s">
        <v>423</v>
      </c>
      <c r="U12" s="340" t="s">
        <v>422</v>
      </c>
    </row>
    <row r="13" spans="1:21" ht="22.9" customHeight="1" x14ac:dyDescent="0.3">
      <c r="A13" s="146" t="s">
        <v>308</v>
      </c>
      <c r="B13" s="239"/>
      <c r="C13" s="239"/>
      <c r="D13" s="239"/>
      <c r="E13" s="239"/>
      <c r="F13" s="239"/>
      <c r="G13" s="239"/>
      <c r="H13" s="239"/>
      <c r="I13" s="239"/>
      <c r="J13" s="239"/>
      <c r="K13" s="239"/>
      <c r="M13" s="145">
        <f t="shared" ref="M13:N15" si="5">IFERROR(IF(AND(ROUND(SUM(B13:B13),0)=0,ROUND(SUM(C13:C13),0)&gt;ROUND(SUM(B13:B13),0)),"INF",(ROUND(SUM(C13:C13),0)-ROUND(SUM(B13:B13),0))/ROUND(SUM(B13:B13),0)),0)</f>
        <v>0</v>
      </c>
      <c r="N13" s="145">
        <f t="shared" si="5"/>
        <v>0</v>
      </c>
      <c r="O13" s="145">
        <f t="shared" ref="O13:O15" si="6">IFERROR(IF(AND(ROUND(SUM(D13:D13),0)=0,ROUND(SUM(E13:E13),0)&gt;ROUND(SUM(D13:D13),0)),"INF",(ROUND(SUM(E13:E13),0)-ROUND(SUM(D13:D13),0))/ROUND(SUM(D13:D13),0)),0)</f>
        <v>0</v>
      </c>
      <c r="P13" s="145">
        <f>IFERROR(IF(AND(ROUND(SUM(E13:E13),0)=0,ROUND(SUM(F13:F13),0)&gt;ROUND(SUM(E13:E13),0)),"INF",(ROUND(SUM(F13:F13),0)-ROUND(SUM(E13:E13),0))/ROUND(SUM(E13:E13),0)),0)</f>
        <v>0</v>
      </c>
      <c r="Q13" s="145">
        <f t="shared" ref="Q13:Q15" si="7">IFERROR(IF(AND(ROUND(SUM(F13:F13),0)=0,ROUND(SUM(G13:G13),0)&gt;ROUND(SUM(F13:F13),0)),"INF",(ROUND(SUM(G13:G13),0)-ROUND(SUM(F13:F13),0))/ROUND(SUM(F13:F13),0)),0)</f>
        <v>0</v>
      </c>
      <c r="R13" s="145">
        <f>IFERROR(IF(AND(ROUND(SUM(G13:G13),0)=0,ROUND(SUM(H13:H13),0)&gt;ROUND(SUM(G13:G13),0)),"INF",(ROUND(SUM(H13:H13),0)-ROUND(SUM(G13:G13),0))/ROUND(SUM(G13:G13),0)),0)</f>
        <v>0</v>
      </c>
      <c r="S13" s="145">
        <f t="shared" ref="S13:S15" si="8">IFERROR(IF(AND(ROUND(SUM(H13:H13),0)=0,ROUND(SUM(I13:I13),0)&gt;ROUND(SUM(H13:H13),0)),"INF",(ROUND(SUM(I13:I13),0)-ROUND(SUM(H13:H13),0))/ROUND(SUM(H13:H13),0)),0)</f>
        <v>0</v>
      </c>
      <c r="T13" s="145">
        <f>IFERROR(IF(AND(ROUND(SUM(I13:I13),0)=0,ROUND(SUM(J13:J13),0)&gt;ROUND(SUM(I13:I13),0)),"INF",(ROUND(SUM(J13:J13),0)-ROUND(SUM(I13:I13),0))/ROUND(SUM(I13:I13),0)),0)</f>
        <v>0</v>
      </c>
      <c r="U13" s="145">
        <f t="shared" ref="U13:U15" si="9">IFERROR(IF(AND(ROUND(SUM(J13:J13),0)=0,ROUND(SUM(K13:K13),0)&gt;ROUND(SUM(J13:J13),0)),"INF",(ROUND(SUM(K13:K13),0)-ROUND(SUM(J13:J13),0))/ROUND(SUM(J13:J13),0)),0)</f>
        <v>0</v>
      </c>
    </row>
    <row r="14" spans="1:21" ht="14.45" customHeight="1" x14ac:dyDescent="0.3">
      <c r="A14" s="194" t="s">
        <v>376</v>
      </c>
      <c r="B14" s="239"/>
      <c r="C14" s="239"/>
      <c r="D14" s="239"/>
      <c r="E14" s="263"/>
      <c r="F14" s="263"/>
      <c r="G14" s="263"/>
      <c r="H14" s="263"/>
      <c r="I14" s="263"/>
      <c r="J14" s="263"/>
      <c r="K14" s="263"/>
      <c r="M14" s="145">
        <f t="shared" si="5"/>
        <v>0</v>
      </c>
      <c r="N14" s="145">
        <f t="shared" si="5"/>
        <v>0</v>
      </c>
      <c r="O14" s="145">
        <f t="shared" si="6"/>
        <v>0</v>
      </c>
      <c r="P14" s="145">
        <f t="shared" ref="P14:P15" si="10">IFERROR(IF(AND(ROUND(SUM(E14:E14),0)=0,ROUND(SUM(F14:F14),0)&gt;ROUND(SUM(E14:E14),0)),"INF",(ROUND(SUM(F14:F14),0)-ROUND(SUM(E14:E14),0))/ROUND(SUM(E14:E14),0)),0)</f>
        <v>0</v>
      </c>
      <c r="Q14" s="145">
        <f t="shared" si="7"/>
        <v>0</v>
      </c>
      <c r="R14" s="145">
        <f t="shared" ref="R14:R15" si="11">IFERROR(IF(AND(ROUND(SUM(G14:G14),0)=0,ROUND(SUM(H14:H14),0)&gt;ROUND(SUM(G14:G14),0)),"INF",(ROUND(SUM(H14:H14),0)-ROUND(SUM(G14:G14),0))/ROUND(SUM(G14:G14),0)),0)</f>
        <v>0</v>
      </c>
      <c r="S14" s="145">
        <f t="shared" si="8"/>
        <v>0</v>
      </c>
      <c r="T14" s="145">
        <f t="shared" ref="T14:T15" si="12">IFERROR(IF(AND(ROUND(SUM(I14:I14),0)=0,ROUND(SUM(J14:J14),0)&gt;ROUND(SUM(I14:I14),0)),"INF",(ROUND(SUM(J14:J14),0)-ROUND(SUM(I14:I14),0))/ROUND(SUM(I14:I14),0)),0)</f>
        <v>0</v>
      </c>
      <c r="U14" s="145">
        <f t="shared" si="9"/>
        <v>0</v>
      </c>
    </row>
    <row r="15" spans="1:21" ht="14.45" customHeight="1" x14ac:dyDescent="0.3">
      <c r="A15" s="146" t="s">
        <v>377</v>
      </c>
      <c r="B15" s="10">
        <f t="shared" ref="B15" si="13">B14*B13</f>
        <v>0</v>
      </c>
      <c r="C15" s="10">
        <f t="shared" ref="C15:K15" si="14">C14*C13</f>
        <v>0</v>
      </c>
      <c r="D15" s="10">
        <f t="shared" si="14"/>
        <v>0</v>
      </c>
      <c r="E15" s="10">
        <f t="shared" si="14"/>
        <v>0</v>
      </c>
      <c r="F15" s="10"/>
      <c r="G15" s="10">
        <f t="shared" si="14"/>
        <v>0</v>
      </c>
      <c r="H15" s="10">
        <f t="shared" si="14"/>
        <v>0</v>
      </c>
      <c r="I15" s="10">
        <f t="shared" si="14"/>
        <v>0</v>
      </c>
      <c r="J15" s="10">
        <f t="shared" si="14"/>
        <v>0</v>
      </c>
      <c r="K15" s="10">
        <f t="shared" si="14"/>
        <v>0</v>
      </c>
      <c r="M15" s="159">
        <f t="shared" si="5"/>
        <v>0</v>
      </c>
      <c r="N15" s="159">
        <f t="shared" si="5"/>
        <v>0</v>
      </c>
      <c r="O15" s="159">
        <f t="shared" si="6"/>
        <v>0</v>
      </c>
      <c r="P15" s="159">
        <f t="shared" si="10"/>
        <v>0</v>
      </c>
      <c r="Q15" s="159">
        <f t="shared" si="7"/>
        <v>0</v>
      </c>
      <c r="R15" s="159">
        <f t="shared" si="11"/>
        <v>0</v>
      </c>
      <c r="S15" s="159">
        <f t="shared" si="8"/>
        <v>0</v>
      </c>
      <c r="T15" s="159">
        <f t="shared" si="12"/>
        <v>0</v>
      </c>
      <c r="U15" s="159">
        <f t="shared" si="9"/>
        <v>0</v>
      </c>
    </row>
    <row r="16" spans="1:21" ht="14.45" customHeight="1" x14ac:dyDescent="0.3">
      <c r="E16" s="3"/>
      <c r="F16" s="3"/>
      <c r="M16" s="5"/>
      <c r="N16" s="5"/>
    </row>
    <row r="17" spans="1:21" s="6" customFormat="1" ht="14.25" thickBot="1" x14ac:dyDescent="0.35">
      <c r="A17" s="483" t="s">
        <v>12</v>
      </c>
      <c r="B17" s="484"/>
      <c r="C17" s="484"/>
      <c r="D17" s="484"/>
      <c r="E17" s="484"/>
      <c r="F17" s="484"/>
      <c r="G17" s="484"/>
      <c r="H17" s="484"/>
      <c r="I17" s="484"/>
      <c r="J17" s="484"/>
      <c r="K17" s="485"/>
      <c r="M17" s="464" t="s">
        <v>401</v>
      </c>
      <c r="N17" s="464"/>
      <c r="O17" s="464"/>
      <c r="P17" s="464"/>
      <c r="Q17" s="464"/>
      <c r="R17" s="464"/>
      <c r="S17" s="464"/>
      <c r="T17" s="464"/>
      <c r="U17" s="464"/>
    </row>
    <row r="18" spans="1:21" s="310" customFormat="1" ht="24" customHeight="1" x14ac:dyDescent="0.3">
      <c r="A18" s="308" t="s">
        <v>2</v>
      </c>
      <c r="B18" s="12" t="s">
        <v>451</v>
      </c>
      <c r="C18" s="12" t="s">
        <v>437</v>
      </c>
      <c r="D18" s="12" t="s">
        <v>454</v>
      </c>
      <c r="E18" s="12" t="s">
        <v>452</v>
      </c>
      <c r="F18" s="12" t="s">
        <v>453</v>
      </c>
      <c r="G18" s="24" t="s">
        <v>433</v>
      </c>
      <c r="H18" s="24" t="s">
        <v>434</v>
      </c>
      <c r="I18" s="24" t="s">
        <v>435</v>
      </c>
      <c r="J18" s="24" t="s">
        <v>436</v>
      </c>
      <c r="K18" s="24" t="s">
        <v>432</v>
      </c>
      <c r="L18" s="298"/>
      <c r="M18" s="348" t="s">
        <v>402</v>
      </c>
      <c r="N18" s="340" t="s">
        <v>403</v>
      </c>
      <c r="O18" s="340" t="s">
        <v>439</v>
      </c>
      <c r="P18" s="340" t="s">
        <v>404</v>
      </c>
      <c r="Q18" s="340" t="s">
        <v>438</v>
      </c>
      <c r="R18" s="340" t="s">
        <v>425</v>
      </c>
      <c r="S18" s="340" t="s">
        <v>424</v>
      </c>
      <c r="T18" s="340" t="s">
        <v>423</v>
      </c>
      <c r="U18" s="340" t="s">
        <v>422</v>
      </c>
    </row>
    <row r="19" spans="1:21" ht="22.9" customHeight="1" x14ac:dyDescent="0.3">
      <c r="A19" s="146" t="s">
        <v>308</v>
      </c>
      <c r="B19" s="52">
        <f t="shared" ref="B19" si="15">SUM(B7,B13)</f>
        <v>0</v>
      </c>
      <c r="C19" s="52">
        <f t="shared" ref="C19:K19" si="16">SUM(C7,C13)</f>
        <v>0</v>
      </c>
      <c r="D19" s="52">
        <f t="shared" si="16"/>
        <v>0</v>
      </c>
      <c r="E19" s="52">
        <f t="shared" si="16"/>
        <v>0</v>
      </c>
      <c r="F19" s="52"/>
      <c r="G19" s="52">
        <f t="shared" si="16"/>
        <v>0</v>
      </c>
      <c r="H19" s="52">
        <f t="shared" si="16"/>
        <v>0</v>
      </c>
      <c r="I19" s="52">
        <f t="shared" si="16"/>
        <v>0</v>
      </c>
      <c r="J19" s="52">
        <f t="shared" si="16"/>
        <v>0</v>
      </c>
      <c r="K19" s="52">
        <f t="shared" si="16"/>
        <v>0</v>
      </c>
      <c r="M19" s="145">
        <f t="shared" ref="M19:N21" si="17">IFERROR(IF(AND(ROUND(SUM(B19:B19),0)=0,ROUND(SUM(C19:C19),0)&gt;ROUND(SUM(B19:B19),0)),"INF",(ROUND(SUM(C19:C19),0)-ROUND(SUM(B19:B19),0))/ROUND(SUM(B19:B19),0)),0)</f>
        <v>0</v>
      </c>
      <c r="N19" s="145">
        <f t="shared" si="17"/>
        <v>0</v>
      </c>
      <c r="O19" s="145">
        <f t="shared" ref="O19:O21" si="18">IFERROR(IF(AND(ROUND(SUM(D19:D19),0)=0,ROUND(SUM(E19:E19),0)&gt;ROUND(SUM(D19:D19),0)),"INF",(ROUND(SUM(E19:E19),0)-ROUND(SUM(D19:D19),0))/ROUND(SUM(D19:D19),0)),0)</f>
        <v>0</v>
      </c>
      <c r="P19" s="145">
        <f t="shared" ref="P19:P21" si="19">IFERROR(IF(AND(ROUND(SUM(E19:E19),0)=0,ROUND(SUM(F19:F19),0)&gt;ROUND(SUM(E19:E19),0)),"INF",(ROUND(SUM(F19:F19),0)-ROUND(SUM(E19:E19),0))/ROUND(SUM(E19:E19),0)),0)</f>
        <v>0</v>
      </c>
      <c r="Q19" s="145">
        <f t="shared" ref="Q19:Q21" si="20">IFERROR(IF(AND(ROUND(SUM(F19:F19),0)=0,ROUND(SUM(G19:G19),0)&gt;ROUND(SUM(F19:F19),0)),"INF",(ROUND(SUM(G19:G19),0)-ROUND(SUM(F19:F19),0))/ROUND(SUM(F19:F19),0)),0)</f>
        <v>0</v>
      </c>
      <c r="R19" s="145">
        <f t="shared" ref="R19:R21" si="21">IFERROR(IF(AND(ROUND(SUM(G19:G19),0)=0,ROUND(SUM(H19:H19),0)&gt;ROUND(SUM(G19:G19),0)),"INF",(ROUND(SUM(H19:H19),0)-ROUND(SUM(G19:G19),0))/ROUND(SUM(G19:G19),0)),0)</f>
        <v>0</v>
      </c>
      <c r="S19" s="145">
        <f>IFERROR(IF(AND(ROUND(SUM(H19:H19),0)=0,ROUND(SUM(I19:I19),0)&gt;ROUND(SUM(H19:H19),0)),"INF",(ROUND(SUM(I19:I19),0)-ROUND(SUM(H19:H19),0))/ROUND(SUM(H19:H19),0)),0)</f>
        <v>0</v>
      </c>
      <c r="T19" s="145">
        <f>IFERROR(IF(AND(ROUND(SUM(I19:I19),0)=0,ROUND(SUM(J19:J19),0)&gt;ROUND(SUM(I19:I19),0)),"INF",(ROUND(SUM(J19:J19),0)-ROUND(SUM(I19:I19),0))/ROUND(SUM(I19:I19),0)),0)</f>
        <v>0</v>
      </c>
      <c r="U19" s="145">
        <f t="shared" ref="U19:U21" si="22">IFERROR(IF(AND(ROUND(SUM(J19:J19),0)=0,ROUND(SUM(K19:K19),0)&gt;ROUND(SUM(J19:J19),0)),"INF",(ROUND(SUM(K19:K19),0)-ROUND(SUM(J19:J19),0))/ROUND(SUM(J19:J19),0)),0)</f>
        <v>0</v>
      </c>
    </row>
    <row r="20" spans="1:21" ht="14.45" customHeight="1" x14ac:dyDescent="0.3">
      <c r="A20" s="194" t="s">
        <v>376</v>
      </c>
      <c r="B20" s="52">
        <f t="shared" ref="B20" si="23">IFERROR(B21/B19,0)</f>
        <v>0</v>
      </c>
      <c r="C20" s="52">
        <f t="shared" ref="C20:K20" si="24">IFERROR(C21/C19,0)</f>
        <v>0</v>
      </c>
      <c r="D20" s="52">
        <f t="shared" si="24"/>
        <v>0</v>
      </c>
      <c r="E20" s="52">
        <f t="shared" si="24"/>
        <v>0</v>
      </c>
      <c r="F20" s="52"/>
      <c r="G20" s="52">
        <f t="shared" si="24"/>
        <v>0</v>
      </c>
      <c r="H20" s="52">
        <f t="shared" si="24"/>
        <v>0</v>
      </c>
      <c r="I20" s="52">
        <f t="shared" si="24"/>
        <v>0</v>
      </c>
      <c r="J20" s="52">
        <f t="shared" si="24"/>
        <v>0</v>
      </c>
      <c r="K20" s="52">
        <f t="shared" si="24"/>
        <v>0</v>
      </c>
      <c r="M20" s="145">
        <f t="shared" si="17"/>
        <v>0</v>
      </c>
      <c r="N20" s="145">
        <f t="shared" si="17"/>
        <v>0</v>
      </c>
      <c r="O20" s="145">
        <f t="shared" si="18"/>
        <v>0</v>
      </c>
      <c r="P20" s="145">
        <f t="shared" si="19"/>
        <v>0</v>
      </c>
      <c r="Q20" s="145">
        <f t="shared" si="20"/>
        <v>0</v>
      </c>
      <c r="R20" s="145">
        <f t="shared" si="21"/>
        <v>0</v>
      </c>
      <c r="S20" s="145">
        <f t="shared" ref="S20:S21" si="25">IFERROR(IF(AND(ROUND(SUM(H20:H20),0)=0,ROUND(SUM(I20:I20),0)&gt;ROUND(SUM(H20:H20),0)),"INF",(ROUND(SUM(I20:I20),0)-ROUND(SUM(H20:H20),0))/ROUND(SUM(H20:H20),0)),0)</f>
        <v>0</v>
      </c>
      <c r="T20" s="145">
        <f t="shared" ref="T20:T21" si="26">IFERROR(IF(AND(ROUND(SUM(I20:I20),0)=0,ROUND(SUM(J20:J20),0)&gt;ROUND(SUM(I20:I20),0)),"INF",(ROUND(SUM(J20:J20),0)-ROUND(SUM(I20:I20),0))/ROUND(SUM(I20:I20),0)),0)</f>
        <v>0</v>
      </c>
      <c r="U20" s="145">
        <f t="shared" si="22"/>
        <v>0</v>
      </c>
    </row>
    <row r="21" spans="1:21" ht="14.45" customHeight="1" x14ac:dyDescent="0.3">
      <c r="A21" s="146" t="s">
        <v>377</v>
      </c>
      <c r="B21" s="52">
        <f t="shared" ref="B21" si="27">SUM(B9,B15)</f>
        <v>0</v>
      </c>
      <c r="C21" s="52">
        <f t="shared" ref="C21:K21" si="28">SUM(C9,C15)</f>
        <v>0</v>
      </c>
      <c r="D21" s="52">
        <f t="shared" si="28"/>
        <v>0</v>
      </c>
      <c r="E21" s="52">
        <f t="shared" si="28"/>
        <v>0</v>
      </c>
      <c r="F21" s="52"/>
      <c r="G21" s="52">
        <f t="shared" si="28"/>
        <v>0</v>
      </c>
      <c r="H21" s="52">
        <f t="shared" si="28"/>
        <v>0</v>
      </c>
      <c r="I21" s="52">
        <f t="shared" si="28"/>
        <v>0</v>
      </c>
      <c r="J21" s="52">
        <f t="shared" si="28"/>
        <v>0</v>
      </c>
      <c r="K21" s="52">
        <f t="shared" si="28"/>
        <v>0</v>
      </c>
      <c r="M21" s="159">
        <f t="shared" si="17"/>
        <v>0</v>
      </c>
      <c r="N21" s="159">
        <f t="shared" si="17"/>
        <v>0</v>
      </c>
      <c r="O21" s="159">
        <f t="shared" si="18"/>
        <v>0</v>
      </c>
      <c r="P21" s="159">
        <f t="shared" si="19"/>
        <v>0</v>
      </c>
      <c r="Q21" s="159">
        <f t="shared" si="20"/>
        <v>0</v>
      </c>
      <c r="R21" s="159">
        <f t="shared" si="21"/>
        <v>0</v>
      </c>
      <c r="S21" s="159">
        <f t="shared" si="25"/>
        <v>0</v>
      </c>
      <c r="T21" s="159">
        <f t="shared" si="26"/>
        <v>0</v>
      </c>
      <c r="U21" s="159">
        <f t="shared" si="22"/>
        <v>0</v>
      </c>
    </row>
    <row r="22" spans="1:21" ht="14.45" customHeight="1" x14ac:dyDescent="0.3">
      <c r="A22" s="168"/>
      <c r="B22" s="168"/>
      <c r="C22" s="168"/>
      <c r="D22" s="168"/>
      <c r="E22" s="3"/>
      <c r="F22" s="3"/>
      <c r="G22" s="168"/>
      <c r="H22" s="168"/>
      <c r="I22" s="168"/>
      <c r="J22" s="168"/>
      <c r="K22" s="168"/>
      <c r="L22" s="168"/>
      <c r="M22" s="168"/>
      <c r="N22" s="168"/>
      <c r="O22" s="168"/>
      <c r="Q22" s="168"/>
    </row>
    <row r="23" spans="1:21" ht="14.45" customHeight="1" x14ac:dyDescent="0.3">
      <c r="A23" s="168"/>
      <c r="B23" s="168"/>
      <c r="C23" s="168"/>
      <c r="D23" s="168"/>
      <c r="E23" s="3"/>
      <c r="F23" s="3"/>
      <c r="G23" s="168"/>
      <c r="H23" s="168"/>
      <c r="I23" s="168"/>
      <c r="J23" s="168"/>
      <c r="K23" s="168"/>
      <c r="L23" s="168"/>
      <c r="M23" s="168"/>
      <c r="N23" s="168"/>
      <c r="O23" s="168"/>
      <c r="P23" s="168"/>
      <c r="Q23" s="168"/>
      <c r="R23" s="168"/>
      <c r="T23" s="168"/>
    </row>
    <row r="24" spans="1:21" x14ac:dyDescent="0.3">
      <c r="A24" s="487"/>
      <c r="B24" s="487"/>
      <c r="C24" s="487"/>
      <c r="D24" s="487"/>
      <c r="E24" s="487"/>
      <c r="F24" s="487"/>
      <c r="G24" s="487"/>
      <c r="H24" s="487"/>
      <c r="I24" s="487"/>
      <c r="J24" s="487"/>
      <c r="K24" s="487"/>
      <c r="L24" s="487"/>
      <c r="M24" s="487"/>
      <c r="N24" s="487"/>
      <c r="O24" s="487"/>
      <c r="P24" s="487"/>
    </row>
    <row r="25" spans="1:21" x14ac:dyDescent="0.3">
      <c r="A25" s="165"/>
      <c r="B25" s="350"/>
      <c r="C25" s="165"/>
      <c r="D25" s="165"/>
      <c r="E25" s="165"/>
      <c r="F25" s="342"/>
      <c r="G25" s="165"/>
      <c r="H25" s="165"/>
      <c r="I25" s="165"/>
      <c r="J25" s="165"/>
      <c r="K25" s="165"/>
      <c r="L25" s="165"/>
      <c r="M25" s="350"/>
      <c r="N25" s="309"/>
      <c r="O25" s="165"/>
      <c r="P25" s="165"/>
    </row>
    <row r="26" spans="1:21" ht="14.25" thickBot="1" x14ac:dyDescent="0.35">
      <c r="A26" s="486" t="s">
        <v>395</v>
      </c>
      <c r="B26" s="486"/>
      <c r="C26" s="486"/>
      <c r="D26" s="486"/>
      <c r="E26" s="486"/>
      <c r="F26" s="486"/>
      <c r="G26" s="486"/>
      <c r="H26" s="486"/>
      <c r="I26" s="486"/>
      <c r="J26" s="486"/>
      <c r="K26" s="486"/>
      <c r="L26" s="486"/>
      <c r="M26" s="486"/>
      <c r="N26" s="486"/>
      <c r="O26" s="486"/>
      <c r="P26" s="486"/>
      <c r="Q26" s="486"/>
      <c r="R26" s="486"/>
      <c r="S26" s="486"/>
      <c r="T26" s="486"/>
    </row>
    <row r="27" spans="1:21" ht="12.6" customHeight="1" thickBot="1" x14ac:dyDescent="0.35">
      <c r="A27" s="90" t="s">
        <v>293</v>
      </c>
      <c r="B27" s="351"/>
      <c r="C27" s="474" t="s">
        <v>289</v>
      </c>
      <c r="D27" s="475"/>
      <c r="E27" s="475"/>
      <c r="F27" s="475"/>
      <c r="G27" s="475"/>
      <c r="H27" s="475"/>
      <c r="I27" s="475"/>
      <c r="J27" s="475"/>
      <c r="K27" s="475"/>
      <c r="L27" s="475"/>
      <c r="M27" s="475"/>
      <c r="N27" s="475"/>
      <c r="O27" s="475"/>
      <c r="P27" s="475"/>
      <c r="Q27" s="475"/>
      <c r="R27" s="475"/>
      <c r="S27" s="475"/>
      <c r="T27" s="475"/>
    </row>
    <row r="28" spans="1:21" ht="214.9" customHeight="1" thickBot="1" x14ac:dyDescent="0.35">
      <c r="A28" s="91">
        <v>2024</v>
      </c>
      <c r="B28" s="354"/>
      <c r="C28" s="481"/>
      <c r="D28" s="482"/>
      <c r="E28" s="482"/>
      <c r="F28" s="482"/>
      <c r="G28" s="482"/>
      <c r="H28" s="482"/>
      <c r="I28" s="482"/>
      <c r="J28" s="482"/>
      <c r="K28" s="482"/>
      <c r="L28" s="482"/>
      <c r="M28" s="482"/>
      <c r="N28" s="482"/>
      <c r="O28" s="482"/>
      <c r="P28" s="482"/>
      <c r="Q28" s="482"/>
      <c r="R28" s="482"/>
      <c r="S28" s="482"/>
      <c r="T28" s="482"/>
    </row>
    <row r="29" spans="1:21" ht="214.9" customHeight="1" thickBot="1" x14ac:dyDescent="0.35">
      <c r="A29" s="92">
        <v>2025</v>
      </c>
      <c r="B29" s="354"/>
      <c r="C29" s="481"/>
      <c r="D29" s="482"/>
      <c r="E29" s="482"/>
      <c r="F29" s="482"/>
      <c r="G29" s="482"/>
      <c r="H29" s="482"/>
      <c r="I29" s="482"/>
      <c r="J29" s="482"/>
      <c r="K29" s="482"/>
      <c r="L29" s="482"/>
      <c r="M29" s="482"/>
      <c r="N29" s="482"/>
      <c r="O29" s="482"/>
      <c r="P29" s="482"/>
      <c r="Q29" s="482"/>
      <c r="R29" s="482"/>
      <c r="S29" s="482"/>
      <c r="T29" s="482"/>
    </row>
    <row r="30" spans="1:21" ht="214.9" customHeight="1" thickBot="1" x14ac:dyDescent="0.35">
      <c r="A30" s="92">
        <v>2026</v>
      </c>
      <c r="B30" s="354"/>
      <c r="C30" s="481"/>
      <c r="D30" s="482"/>
      <c r="E30" s="482"/>
      <c r="F30" s="482"/>
      <c r="G30" s="482"/>
      <c r="H30" s="482"/>
      <c r="I30" s="482"/>
      <c r="J30" s="482"/>
      <c r="K30" s="482"/>
      <c r="L30" s="482"/>
      <c r="M30" s="482"/>
      <c r="N30" s="482"/>
      <c r="O30" s="482"/>
      <c r="P30" s="482"/>
      <c r="Q30" s="482"/>
      <c r="R30" s="482"/>
      <c r="S30" s="482"/>
      <c r="T30" s="482"/>
    </row>
    <row r="31" spans="1:21" ht="214.9" customHeight="1" thickBot="1" x14ac:dyDescent="0.35">
      <c r="A31" s="92">
        <v>2027</v>
      </c>
      <c r="B31" s="354"/>
      <c r="C31" s="481"/>
      <c r="D31" s="482"/>
      <c r="E31" s="482"/>
      <c r="F31" s="482"/>
      <c r="G31" s="482"/>
      <c r="H31" s="482"/>
      <c r="I31" s="482"/>
      <c r="J31" s="482"/>
      <c r="K31" s="482"/>
      <c r="L31" s="482"/>
      <c r="M31" s="482"/>
      <c r="N31" s="482"/>
      <c r="O31" s="482"/>
      <c r="P31" s="482"/>
      <c r="Q31" s="482"/>
      <c r="R31" s="482"/>
      <c r="S31" s="482"/>
      <c r="T31" s="482"/>
    </row>
    <row r="32" spans="1:21" ht="214.9" customHeight="1" thickBot="1" x14ac:dyDescent="0.35">
      <c r="A32" s="92">
        <v>2028</v>
      </c>
      <c r="B32" s="354"/>
      <c r="C32" s="481"/>
      <c r="D32" s="482"/>
      <c r="E32" s="482"/>
      <c r="F32" s="482"/>
      <c r="G32" s="482"/>
      <c r="H32" s="482"/>
      <c r="I32" s="482"/>
      <c r="J32" s="482"/>
      <c r="K32" s="482"/>
      <c r="L32" s="482"/>
      <c r="M32" s="482"/>
      <c r="N32" s="482"/>
      <c r="O32" s="482"/>
      <c r="P32" s="482"/>
      <c r="Q32" s="482"/>
      <c r="R32" s="482"/>
      <c r="S32" s="482"/>
      <c r="T32" s="482"/>
    </row>
  </sheetData>
  <mergeCells count="15">
    <mergeCell ref="C32:T32"/>
    <mergeCell ref="C28:T28"/>
    <mergeCell ref="C29:T29"/>
    <mergeCell ref="C30:T30"/>
    <mergeCell ref="C27:T27"/>
    <mergeCell ref="A3:U3"/>
    <mergeCell ref="A24:P24"/>
    <mergeCell ref="A17:K17"/>
    <mergeCell ref="C31:T31"/>
    <mergeCell ref="A5:K5"/>
    <mergeCell ref="A11:K11"/>
    <mergeCell ref="A26:T26"/>
    <mergeCell ref="M5:U5"/>
    <mergeCell ref="M11:U11"/>
    <mergeCell ref="M17:U17"/>
  </mergeCells>
  <conditionalFormatting sqref="C28:T32">
    <cfRule type="containsBlanks" dxfId="752" priority="269">
      <formula>LEN(TRIM(C28))=0</formula>
    </cfRule>
  </conditionalFormatting>
  <conditionalFormatting sqref="B13:D13">
    <cfRule type="containsText" dxfId="751" priority="90" operator="containsText" text="ntitulé">
      <formula>NOT(ISERROR(SEARCH("ntitulé",B13)))</formula>
    </cfRule>
    <cfRule type="containsBlanks" dxfId="750" priority="91">
      <formula>LEN(TRIM(B13))=0</formula>
    </cfRule>
  </conditionalFormatting>
  <conditionalFormatting sqref="B13:D13">
    <cfRule type="containsText" dxfId="749" priority="89" operator="containsText" text="libre">
      <formula>NOT(ISERROR(SEARCH("libre",B13)))</formula>
    </cfRule>
  </conditionalFormatting>
  <conditionalFormatting sqref="E13:F13">
    <cfRule type="containsText" dxfId="748" priority="87" operator="containsText" text="ntitulé">
      <formula>NOT(ISERROR(SEARCH("ntitulé",E13)))</formula>
    </cfRule>
    <cfRule type="containsBlanks" dxfId="747" priority="88">
      <formula>LEN(TRIM(E13))=0</formula>
    </cfRule>
  </conditionalFormatting>
  <conditionalFormatting sqref="E13:F13">
    <cfRule type="containsText" dxfId="746" priority="86" operator="containsText" text="libre">
      <formula>NOT(ISERROR(SEARCH("libre",E13)))</formula>
    </cfRule>
  </conditionalFormatting>
  <conditionalFormatting sqref="H7">
    <cfRule type="containsText" dxfId="745" priority="126" operator="containsText" text="ntitulé">
      <formula>NOT(ISERROR(SEARCH("ntitulé",H7)))</formula>
    </cfRule>
    <cfRule type="containsBlanks" dxfId="744" priority="127">
      <formula>LEN(TRIM(H7))=0</formula>
    </cfRule>
  </conditionalFormatting>
  <conditionalFormatting sqref="H7">
    <cfRule type="containsText" dxfId="743" priority="125" operator="containsText" text="libre">
      <formula>NOT(ISERROR(SEARCH("libre",H7)))</formula>
    </cfRule>
  </conditionalFormatting>
  <conditionalFormatting sqref="I7">
    <cfRule type="containsText" dxfId="742" priority="123" operator="containsText" text="ntitulé">
      <formula>NOT(ISERROR(SEARCH("ntitulé",I7)))</formula>
    </cfRule>
    <cfRule type="containsBlanks" dxfId="741" priority="124">
      <formula>LEN(TRIM(I7))=0</formula>
    </cfRule>
  </conditionalFormatting>
  <conditionalFormatting sqref="I7">
    <cfRule type="containsText" dxfId="740" priority="122" operator="containsText" text="libre">
      <formula>NOT(ISERROR(SEARCH("libre",I7)))</formula>
    </cfRule>
  </conditionalFormatting>
  <conditionalFormatting sqref="J7">
    <cfRule type="containsText" dxfId="739" priority="120" operator="containsText" text="ntitulé">
      <formula>NOT(ISERROR(SEARCH("ntitulé",J7)))</formula>
    </cfRule>
    <cfRule type="containsBlanks" dxfId="738" priority="121">
      <formula>LEN(TRIM(J7))=0</formula>
    </cfRule>
  </conditionalFormatting>
  <conditionalFormatting sqref="J7">
    <cfRule type="containsText" dxfId="737" priority="119" operator="containsText" text="libre">
      <formula>NOT(ISERROR(SEARCH("libre",J7)))</formula>
    </cfRule>
  </conditionalFormatting>
  <conditionalFormatting sqref="K7">
    <cfRule type="containsText" dxfId="736" priority="117" operator="containsText" text="ntitulé">
      <formula>NOT(ISERROR(SEARCH("ntitulé",K7)))</formula>
    </cfRule>
    <cfRule type="containsBlanks" dxfId="735" priority="118">
      <formula>LEN(TRIM(K7))=0</formula>
    </cfRule>
  </conditionalFormatting>
  <conditionalFormatting sqref="K7">
    <cfRule type="containsText" dxfId="734" priority="116" operator="containsText" text="libre">
      <formula>NOT(ISERROR(SEARCH("libre",K7)))</formula>
    </cfRule>
  </conditionalFormatting>
  <conditionalFormatting sqref="E8:F8">
    <cfRule type="containsText" dxfId="733" priority="114" operator="containsText" text="ntitulé">
      <formula>NOT(ISERROR(SEARCH("ntitulé",E8)))</formula>
    </cfRule>
    <cfRule type="containsBlanks" dxfId="732" priority="115">
      <formula>LEN(TRIM(E8))=0</formula>
    </cfRule>
  </conditionalFormatting>
  <conditionalFormatting sqref="E8:F8">
    <cfRule type="containsText" dxfId="731" priority="113" operator="containsText" text="libre">
      <formula>NOT(ISERROR(SEARCH("libre",E8)))</formula>
    </cfRule>
  </conditionalFormatting>
  <conditionalFormatting sqref="G8">
    <cfRule type="containsText" dxfId="730" priority="111" operator="containsText" text="ntitulé">
      <formula>NOT(ISERROR(SEARCH("ntitulé",G8)))</formula>
    </cfRule>
    <cfRule type="containsBlanks" dxfId="729" priority="112">
      <formula>LEN(TRIM(G8))=0</formula>
    </cfRule>
  </conditionalFormatting>
  <conditionalFormatting sqref="G8">
    <cfRule type="containsText" dxfId="728" priority="110" operator="containsText" text="libre">
      <formula>NOT(ISERROR(SEARCH("libre",G8)))</formula>
    </cfRule>
  </conditionalFormatting>
  <conditionalFormatting sqref="H8">
    <cfRule type="containsText" dxfId="727" priority="108" operator="containsText" text="ntitulé">
      <formula>NOT(ISERROR(SEARCH("ntitulé",H8)))</formula>
    </cfRule>
    <cfRule type="containsBlanks" dxfId="726" priority="109">
      <formula>LEN(TRIM(H8))=0</formula>
    </cfRule>
  </conditionalFormatting>
  <conditionalFormatting sqref="H8">
    <cfRule type="containsText" dxfId="725" priority="107" operator="containsText" text="libre">
      <formula>NOT(ISERROR(SEARCH("libre",H8)))</formula>
    </cfRule>
  </conditionalFormatting>
  <conditionalFormatting sqref="I8">
    <cfRule type="containsText" dxfId="724" priority="105" operator="containsText" text="ntitulé">
      <formula>NOT(ISERROR(SEARCH("ntitulé",I8)))</formula>
    </cfRule>
    <cfRule type="containsBlanks" dxfId="723" priority="106">
      <formula>LEN(TRIM(I8))=0</formula>
    </cfRule>
  </conditionalFormatting>
  <conditionalFormatting sqref="I8">
    <cfRule type="containsText" dxfId="722" priority="104" operator="containsText" text="libre">
      <formula>NOT(ISERROR(SEARCH("libre",I8)))</formula>
    </cfRule>
  </conditionalFormatting>
  <conditionalFormatting sqref="J8">
    <cfRule type="containsText" dxfId="721" priority="102" operator="containsText" text="ntitulé">
      <formula>NOT(ISERROR(SEARCH("ntitulé",J8)))</formula>
    </cfRule>
    <cfRule type="containsBlanks" dxfId="720" priority="103">
      <formula>LEN(TRIM(J8))=0</formula>
    </cfRule>
  </conditionalFormatting>
  <conditionalFormatting sqref="J8">
    <cfRule type="containsText" dxfId="719" priority="101" operator="containsText" text="libre">
      <formula>NOT(ISERROR(SEARCH("libre",J8)))</formula>
    </cfRule>
  </conditionalFormatting>
  <conditionalFormatting sqref="K8">
    <cfRule type="containsText" dxfId="718" priority="99" operator="containsText" text="ntitulé">
      <formula>NOT(ISERROR(SEARCH("ntitulé",K8)))</formula>
    </cfRule>
    <cfRule type="containsBlanks" dxfId="717" priority="100">
      <formula>LEN(TRIM(K8))=0</formula>
    </cfRule>
  </conditionalFormatting>
  <conditionalFormatting sqref="K8">
    <cfRule type="containsText" dxfId="716" priority="98" operator="containsText" text="libre">
      <formula>NOT(ISERROR(SEARCH("libre",K8)))</formula>
    </cfRule>
  </conditionalFormatting>
  <conditionalFormatting sqref="B8:C8">
    <cfRule type="containsText" dxfId="715" priority="96" operator="containsText" text="ntitulé">
      <formula>NOT(ISERROR(SEARCH("ntitulé",B8)))</formula>
    </cfRule>
    <cfRule type="containsBlanks" dxfId="714" priority="97">
      <formula>LEN(TRIM(B8))=0</formula>
    </cfRule>
  </conditionalFormatting>
  <conditionalFormatting sqref="B8:C8">
    <cfRule type="containsText" dxfId="713" priority="95" operator="containsText" text="libre">
      <formula>NOT(ISERROR(SEARCH("libre",B8)))</formula>
    </cfRule>
  </conditionalFormatting>
  <conditionalFormatting sqref="D8">
    <cfRule type="containsText" dxfId="712" priority="93" operator="containsText" text="ntitulé">
      <formula>NOT(ISERROR(SEARCH("ntitulé",D8)))</formula>
    </cfRule>
    <cfRule type="containsBlanks" dxfId="711" priority="94">
      <formula>LEN(TRIM(D8))=0</formula>
    </cfRule>
  </conditionalFormatting>
  <conditionalFormatting sqref="D8">
    <cfRule type="containsText" dxfId="710" priority="92" operator="containsText" text="libre">
      <formula>NOT(ISERROR(SEARCH("libre",D8)))</formula>
    </cfRule>
  </conditionalFormatting>
  <conditionalFormatting sqref="D14">
    <cfRule type="containsText" dxfId="709" priority="48" operator="containsText" text="ntitulé">
      <formula>NOT(ISERROR(SEARCH("ntitulé",D14)))</formula>
    </cfRule>
    <cfRule type="containsBlanks" dxfId="708" priority="49">
      <formula>LEN(TRIM(D14))=0</formula>
    </cfRule>
  </conditionalFormatting>
  <conditionalFormatting sqref="D14">
    <cfRule type="containsText" dxfId="707" priority="47" operator="containsText" text="libre">
      <formula>NOT(ISERROR(SEARCH("libre",D14)))</formula>
    </cfRule>
  </conditionalFormatting>
  <conditionalFormatting sqref="G13">
    <cfRule type="containsText" dxfId="706" priority="84" operator="containsText" text="ntitulé">
      <formula>NOT(ISERROR(SEARCH("ntitulé",G13)))</formula>
    </cfRule>
    <cfRule type="containsBlanks" dxfId="705" priority="85">
      <formula>LEN(TRIM(G13))=0</formula>
    </cfRule>
  </conditionalFormatting>
  <conditionalFormatting sqref="G13">
    <cfRule type="containsText" dxfId="704" priority="83" operator="containsText" text="libre">
      <formula>NOT(ISERROR(SEARCH("libre",G13)))</formula>
    </cfRule>
  </conditionalFormatting>
  <conditionalFormatting sqref="H13">
    <cfRule type="containsText" dxfId="703" priority="81" operator="containsText" text="ntitulé">
      <formula>NOT(ISERROR(SEARCH("ntitulé",H13)))</formula>
    </cfRule>
    <cfRule type="containsBlanks" dxfId="702" priority="82">
      <formula>LEN(TRIM(H13))=0</formula>
    </cfRule>
  </conditionalFormatting>
  <conditionalFormatting sqref="H13">
    <cfRule type="containsText" dxfId="701" priority="80" operator="containsText" text="libre">
      <formula>NOT(ISERROR(SEARCH("libre",H13)))</formula>
    </cfRule>
  </conditionalFormatting>
  <conditionalFormatting sqref="I13">
    <cfRule type="containsText" dxfId="700" priority="78" operator="containsText" text="ntitulé">
      <formula>NOT(ISERROR(SEARCH("ntitulé",I13)))</formula>
    </cfRule>
    <cfRule type="containsBlanks" dxfId="699" priority="79">
      <formula>LEN(TRIM(I13))=0</formula>
    </cfRule>
  </conditionalFormatting>
  <conditionalFormatting sqref="I13">
    <cfRule type="containsText" dxfId="698" priority="77" operator="containsText" text="libre">
      <formula>NOT(ISERROR(SEARCH("libre",I13)))</formula>
    </cfRule>
  </conditionalFormatting>
  <conditionalFormatting sqref="J13">
    <cfRule type="containsText" dxfId="697" priority="75" operator="containsText" text="ntitulé">
      <formula>NOT(ISERROR(SEARCH("ntitulé",J13)))</formula>
    </cfRule>
    <cfRule type="containsBlanks" dxfId="696" priority="76">
      <formula>LEN(TRIM(J13))=0</formula>
    </cfRule>
  </conditionalFormatting>
  <conditionalFormatting sqref="J13">
    <cfRule type="containsText" dxfId="695" priority="74" operator="containsText" text="libre">
      <formula>NOT(ISERROR(SEARCH("libre",J13)))</formula>
    </cfRule>
  </conditionalFormatting>
  <conditionalFormatting sqref="K13">
    <cfRule type="containsText" dxfId="694" priority="72" operator="containsText" text="ntitulé">
      <formula>NOT(ISERROR(SEARCH("ntitulé",K13)))</formula>
    </cfRule>
    <cfRule type="containsBlanks" dxfId="693" priority="73">
      <formula>LEN(TRIM(K13))=0</formula>
    </cfRule>
  </conditionalFormatting>
  <conditionalFormatting sqref="K13">
    <cfRule type="containsText" dxfId="692" priority="71" operator="containsText" text="libre">
      <formula>NOT(ISERROR(SEARCH("libre",K13)))</formula>
    </cfRule>
  </conditionalFormatting>
  <conditionalFormatting sqref="E14:F14">
    <cfRule type="containsText" dxfId="691" priority="69" operator="containsText" text="ntitulé">
      <formula>NOT(ISERROR(SEARCH("ntitulé",E14)))</formula>
    </cfRule>
    <cfRule type="containsBlanks" dxfId="690" priority="70">
      <formula>LEN(TRIM(E14))=0</formula>
    </cfRule>
  </conditionalFormatting>
  <conditionalFormatting sqref="E14:F14">
    <cfRule type="containsText" dxfId="689" priority="68" operator="containsText" text="libre">
      <formula>NOT(ISERROR(SEARCH("libre",E14)))</formula>
    </cfRule>
  </conditionalFormatting>
  <conditionalFormatting sqref="G14">
    <cfRule type="containsText" dxfId="688" priority="66" operator="containsText" text="ntitulé">
      <formula>NOT(ISERROR(SEARCH("ntitulé",G14)))</formula>
    </cfRule>
    <cfRule type="containsBlanks" dxfId="687" priority="67">
      <formula>LEN(TRIM(G14))=0</formula>
    </cfRule>
  </conditionalFormatting>
  <conditionalFormatting sqref="G14">
    <cfRule type="containsText" dxfId="686" priority="65" operator="containsText" text="libre">
      <formula>NOT(ISERROR(SEARCH("libre",G14)))</formula>
    </cfRule>
  </conditionalFormatting>
  <conditionalFormatting sqref="H14">
    <cfRule type="containsText" dxfId="685" priority="63" operator="containsText" text="ntitulé">
      <formula>NOT(ISERROR(SEARCH("ntitulé",H14)))</formula>
    </cfRule>
    <cfRule type="containsBlanks" dxfId="684" priority="64">
      <formula>LEN(TRIM(H14))=0</formula>
    </cfRule>
  </conditionalFormatting>
  <conditionalFormatting sqref="H14">
    <cfRule type="containsText" dxfId="683" priority="62" operator="containsText" text="libre">
      <formula>NOT(ISERROR(SEARCH("libre",H14)))</formula>
    </cfRule>
  </conditionalFormatting>
  <conditionalFormatting sqref="I14">
    <cfRule type="containsText" dxfId="682" priority="60" operator="containsText" text="ntitulé">
      <formula>NOT(ISERROR(SEARCH("ntitulé",I14)))</formula>
    </cfRule>
    <cfRule type="containsBlanks" dxfId="681" priority="61">
      <formula>LEN(TRIM(I14))=0</formula>
    </cfRule>
  </conditionalFormatting>
  <conditionalFormatting sqref="I14">
    <cfRule type="containsText" dxfId="680" priority="59" operator="containsText" text="libre">
      <formula>NOT(ISERROR(SEARCH("libre",I14)))</formula>
    </cfRule>
  </conditionalFormatting>
  <conditionalFormatting sqref="J14">
    <cfRule type="containsText" dxfId="679" priority="57" operator="containsText" text="ntitulé">
      <formula>NOT(ISERROR(SEARCH("ntitulé",J14)))</formula>
    </cfRule>
    <cfRule type="containsBlanks" dxfId="678" priority="58">
      <formula>LEN(TRIM(J14))=0</formula>
    </cfRule>
  </conditionalFormatting>
  <conditionalFormatting sqref="J14">
    <cfRule type="containsText" dxfId="677" priority="56" operator="containsText" text="libre">
      <formula>NOT(ISERROR(SEARCH("libre",J14)))</formula>
    </cfRule>
  </conditionalFormatting>
  <conditionalFormatting sqref="K14">
    <cfRule type="containsText" dxfId="676" priority="54" operator="containsText" text="ntitulé">
      <formula>NOT(ISERROR(SEARCH("ntitulé",K14)))</formula>
    </cfRule>
    <cfRule type="containsBlanks" dxfId="675" priority="55">
      <formula>LEN(TRIM(K14))=0</formula>
    </cfRule>
  </conditionalFormatting>
  <conditionalFormatting sqref="K14">
    <cfRule type="containsText" dxfId="674" priority="53" operator="containsText" text="libre">
      <formula>NOT(ISERROR(SEARCH("libre",K14)))</formula>
    </cfRule>
  </conditionalFormatting>
  <conditionalFormatting sqref="B14:C14">
    <cfRule type="containsText" dxfId="673" priority="51" operator="containsText" text="ntitulé">
      <formula>NOT(ISERROR(SEARCH("ntitulé",B14)))</formula>
    </cfRule>
    <cfRule type="containsBlanks" dxfId="672" priority="52">
      <formula>LEN(TRIM(B14))=0</formula>
    </cfRule>
  </conditionalFormatting>
  <conditionalFormatting sqref="B14:C14">
    <cfRule type="containsText" dxfId="671" priority="50" operator="containsText" text="libre">
      <formula>NOT(ISERROR(SEARCH("libre",B14)))</formula>
    </cfRule>
  </conditionalFormatting>
  <conditionalFormatting sqref="B7:D7">
    <cfRule type="containsText" dxfId="670" priority="135" operator="containsText" text="ntitulé">
      <formula>NOT(ISERROR(SEARCH("ntitulé",B7)))</formula>
    </cfRule>
    <cfRule type="containsBlanks" dxfId="669" priority="136">
      <formula>LEN(TRIM(B7))=0</formula>
    </cfRule>
  </conditionalFormatting>
  <conditionalFormatting sqref="B7:D7">
    <cfRule type="containsText" dxfId="668" priority="134" operator="containsText" text="libre">
      <formula>NOT(ISERROR(SEARCH("libre",B7)))</formula>
    </cfRule>
  </conditionalFormatting>
  <conditionalFormatting sqref="E7:F7">
    <cfRule type="containsText" dxfId="667" priority="132" operator="containsText" text="ntitulé">
      <formula>NOT(ISERROR(SEARCH("ntitulé",E7)))</formula>
    </cfRule>
    <cfRule type="containsBlanks" dxfId="666" priority="133">
      <formula>LEN(TRIM(E7))=0</formula>
    </cfRule>
  </conditionalFormatting>
  <conditionalFormatting sqref="E7:F7">
    <cfRule type="containsText" dxfId="665" priority="131" operator="containsText" text="libre">
      <formula>NOT(ISERROR(SEARCH("libre",E7)))</formula>
    </cfRule>
  </conditionalFormatting>
  <conditionalFormatting sqref="G7">
    <cfRule type="containsText" dxfId="664" priority="129" operator="containsText" text="ntitulé">
      <formula>NOT(ISERROR(SEARCH("ntitulé",G7)))</formula>
    </cfRule>
    <cfRule type="containsBlanks" dxfId="663" priority="130">
      <formula>LEN(TRIM(G7))=0</formula>
    </cfRule>
  </conditionalFormatting>
  <conditionalFormatting sqref="G7">
    <cfRule type="containsText" dxfId="662" priority="128" operator="containsText" text="libre">
      <formula>NOT(ISERROR(SEARCH("libre",G7)))</formula>
    </cfRule>
  </conditionalFormatting>
  <conditionalFormatting sqref="B28:B32">
    <cfRule type="containsBlanks" dxfId="661" priority="1">
      <formula>LEN(TRIM(B28))=0</formula>
    </cfRule>
  </conditionalFormatting>
  <hyperlinks>
    <hyperlink ref="A1" location="TAB00!A1" display="Retour page de garde" xr:uid="{00000000-0004-0000-1800-000000000000}"/>
    <hyperlink ref="A2" location="'TAB4'!A1" display="Retour TAB4" xr:uid="{FFB329F9-7A9C-4C38-8382-F082604049AD}"/>
  </hyperlinks>
  <pageMargins left="0.7" right="0.7" top="0.75" bottom="0.75" header="0.3" footer="0.3"/>
  <pageSetup paperSize="9" scale="71" orientation="landscape" verticalDpi="300" r:id="rId1"/>
  <rowBreaks count="1" manualBreakCount="1">
    <brk id="25" max="1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U37"/>
  <sheetViews>
    <sheetView zoomScale="90" zoomScaleNormal="90" workbookViewId="0">
      <selection activeCell="A3" sqref="A3:U3"/>
    </sheetView>
  </sheetViews>
  <sheetFormatPr baseColWidth="10" defaultColWidth="9.1640625" defaultRowHeight="13.5" x14ac:dyDescent="0.3"/>
  <cols>
    <col min="1" max="1" width="45.83203125" style="132" customWidth="1"/>
    <col min="2" max="4" width="17" style="132" customWidth="1"/>
    <col min="5" max="11" width="17" style="219" customWidth="1"/>
    <col min="12" max="12" width="2.33203125" style="219" customWidth="1"/>
    <col min="13" max="15" width="8.33203125" style="219" customWidth="1"/>
    <col min="16" max="20" width="8.33203125" style="169" customWidth="1"/>
    <col min="21" max="16384" width="9.1640625" style="169"/>
  </cols>
  <sheetData>
    <row r="1" spans="1:21" s="218" customFormat="1" ht="15" x14ac:dyDescent="0.3">
      <c r="A1" s="217" t="s">
        <v>58</v>
      </c>
    </row>
    <row r="2" spans="1:21" ht="15" x14ac:dyDescent="0.3">
      <c r="A2" s="85" t="s">
        <v>564</v>
      </c>
      <c r="D2" s="219"/>
      <c r="G2" s="169"/>
      <c r="H2" s="169"/>
      <c r="I2" s="169"/>
      <c r="J2" s="169"/>
      <c r="K2" s="169"/>
      <c r="L2" s="169"/>
      <c r="M2" s="347"/>
      <c r="N2" s="307"/>
      <c r="O2" s="169"/>
    </row>
    <row r="3" spans="1:21" ht="42" customHeight="1" x14ac:dyDescent="0.35">
      <c r="A3" s="488" t="str">
        <f>TAB00!B63&amp;" : "&amp;TAB00!C63</f>
        <v xml:space="preserve">TAB4.12 : Produits issus de la facturation de la fourniture de gaz à la clientèle propre du gestionnaire de réseau de distribution ainsi que le montant de la compensation versée par la CREG </v>
      </c>
      <c r="B3" s="488"/>
      <c r="C3" s="488"/>
      <c r="D3" s="488"/>
      <c r="E3" s="488"/>
      <c r="F3" s="488"/>
      <c r="G3" s="488"/>
      <c r="H3" s="488"/>
      <c r="I3" s="488"/>
      <c r="J3" s="488"/>
      <c r="K3" s="488"/>
      <c r="L3" s="488"/>
      <c r="M3" s="488"/>
      <c r="N3" s="488"/>
      <c r="O3" s="488"/>
      <c r="P3" s="488"/>
      <c r="Q3" s="488"/>
      <c r="R3" s="488"/>
      <c r="S3" s="488"/>
      <c r="T3" s="488"/>
      <c r="U3" s="488"/>
    </row>
    <row r="4" spans="1:21" x14ac:dyDescent="0.3">
      <c r="A4" s="220"/>
      <c r="B4" s="221"/>
      <c r="C4" s="221"/>
      <c r="D4" s="220"/>
      <c r="E4" s="220"/>
      <c r="F4" s="220"/>
      <c r="G4" s="222"/>
      <c r="H4" s="222"/>
      <c r="I4" s="222"/>
      <c r="J4" s="223"/>
      <c r="K4" s="223"/>
      <c r="L4" s="223"/>
      <c r="M4" s="223"/>
      <c r="N4" s="223"/>
      <c r="O4" s="223"/>
    </row>
    <row r="5" spans="1:21" x14ac:dyDescent="0.3">
      <c r="A5" s="220"/>
      <c r="B5" s="221"/>
      <c r="C5" s="221"/>
      <c r="D5" s="220"/>
      <c r="E5" s="220"/>
      <c r="F5" s="220"/>
      <c r="G5" s="222"/>
      <c r="H5" s="222"/>
      <c r="I5" s="222"/>
      <c r="J5" s="223"/>
      <c r="K5" s="223"/>
      <c r="L5" s="223"/>
      <c r="M5" s="223"/>
      <c r="N5" s="223"/>
      <c r="O5" s="223"/>
    </row>
    <row r="6" spans="1:21" s="6" customFormat="1" ht="14.25" thickBot="1" x14ac:dyDescent="0.35">
      <c r="A6" s="483" t="s">
        <v>309</v>
      </c>
      <c r="B6" s="484"/>
      <c r="C6" s="484"/>
      <c r="D6" s="484"/>
      <c r="E6" s="484"/>
      <c r="F6" s="484"/>
      <c r="G6" s="484"/>
      <c r="H6" s="484"/>
      <c r="I6" s="484"/>
      <c r="J6" s="484"/>
      <c r="K6" s="485"/>
      <c r="M6" s="464" t="s">
        <v>401</v>
      </c>
      <c r="N6" s="464"/>
      <c r="O6" s="464"/>
      <c r="P6" s="464"/>
      <c r="Q6" s="464"/>
      <c r="R6" s="464"/>
      <c r="S6" s="464"/>
      <c r="T6" s="464"/>
      <c r="U6" s="464"/>
    </row>
    <row r="7" spans="1:21" s="6" customFormat="1" ht="27" x14ac:dyDescent="0.3">
      <c r="A7" s="308" t="s">
        <v>2</v>
      </c>
      <c r="B7" s="12" t="s">
        <v>451</v>
      </c>
      <c r="C7" s="12" t="s">
        <v>437</v>
      </c>
      <c r="D7" s="12" t="s">
        <v>454</v>
      </c>
      <c r="E7" s="12" t="s">
        <v>452</v>
      </c>
      <c r="F7" s="12" t="s">
        <v>453</v>
      </c>
      <c r="G7" s="24" t="s">
        <v>433</v>
      </c>
      <c r="H7" s="24" t="s">
        <v>434</v>
      </c>
      <c r="I7" s="24" t="s">
        <v>435</v>
      </c>
      <c r="J7" s="24" t="s">
        <v>436</v>
      </c>
      <c r="K7" s="24" t="s">
        <v>432</v>
      </c>
      <c r="L7" s="320"/>
      <c r="M7" s="348" t="s">
        <v>402</v>
      </c>
      <c r="N7" s="340" t="s">
        <v>403</v>
      </c>
      <c r="O7" s="340" t="s">
        <v>439</v>
      </c>
      <c r="P7" s="340" t="s">
        <v>404</v>
      </c>
      <c r="Q7" s="340" t="s">
        <v>438</v>
      </c>
      <c r="R7" s="340" t="s">
        <v>425</v>
      </c>
      <c r="S7" s="340" t="s">
        <v>424</v>
      </c>
      <c r="T7" s="340" t="s">
        <v>423</v>
      </c>
      <c r="U7" s="340" t="s">
        <v>422</v>
      </c>
    </row>
    <row r="8" spans="1:21" x14ac:dyDescent="0.3">
      <c r="A8" s="146" t="s">
        <v>378</v>
      </c>
      <c r="B8" s="128"/>
      <c r="C8" s="128"/>
      <c r="D8" s="128"/>
      <c r="E8" s="128"/>
      <c r="F8" s="128"/>
      <c r="G8" s="128"/>
      <c r="H8" s="128"/>
      <c r="I8" s="128"/>
      <c r="J8" s="128"/>
      <c r="K8" s="128"/>
      <c r="L8" s="169"/>
      <c r="M8" s="145">
        <f t="shared" ref="M8:O8" si="0">IFERROR(IF(AND(ROUND(SUM(B8:B8),0)=0,ROUND(SUM(C8:C8),0)&gt;ROUND(SUM(B8:B8),0)),"INF",(ROUND(SUM(C8:C8),0)-ROUND(SUM(B8:B8),0))/ROUND(SUM(B8:B8),0)),0)</f>
        <v>0</v>
      </c>
      <c r="N8" s="145">
        <f t="shared" si="0"/>
        <v>0</v>
      </c>
      <c r="O8" s="145">
        <f t="shared" si="0"/>
        <v>0</v>
      </c>
      <c r="P8" s="145">
        <f>IFERROR(IF(AND(ROUND(SUM(E8:E8),0)=0,ROUND(SUM(F8:F8),0)&gt;ROUND(SUM(E8:E8),0)),"INF",(ROUND(SUM(F8:F8),0)-ROUND(SUM(E8:E8),0))/ROUND(SUM(E8:E8),0)),0)</f>
        <v>0</v>
      </c>
      <c r="Q8" s="145">
        <f t="shared" ref="P8:U11" si="1">IFERROR(IF(AND(ROUND(SUM(F8:F8),0)=0,ROUND(SUM(G8:G8),0)&gt;ROUND(SUM(F8:F8),0)),"INF",(ROUND(SUM(G8:G8),0)-ROUND(SUM(F8:F8),0))/ROUND(SUM(F8:F8),0)),0)</f>
        <v>0</v>
      </c>
      <c r="R8" s="145">
        <f>IFERROR(IF(AND(ROUND(SUM(G8:G8),0)=0,ROUND(SUM(H8:H8),0)&gt;ROUND(SUM(G8:G8),0)),"INF",(ROUND(SUM(H8:H8),0)-ROUND(SUM(G8:G8),0))/ROUND(SUM(G8:G8),0)),0)</f>
        <v>0</v>
      </c>
      <c r="S8" s="145">
        <f t="shared" si="1"/>
        <v>0</v>
      </c>
      <c r="T8" s="145">
        <f>IFERROR(IF(AND(ROUND(SUM(I8:I8),0)=0,ROUND(SUM(J8:J8),0)&gt;ROUND(SUM(I8:I8),0)),"INF",(ROUND(SUM(J8:J8),0)-ROUND(SUM(I8:I8),0))/ROUND(SUM(I8:I8),0)),0)</f>
        <v>0</v>
      </c>
      <c r="U8" s="145">
        <f t="shared" si="1"/>
        <v>0</v>
      </c>
    </row>
    <row r="9" spans="1:21" x14ac:dyDescent="0.3">
      <c r="A9" s="216" t="s">
        <v>308</v>
      </c>
      <c r="B9" s="129"/>
      <c r="C9" s="129"/>
      <c r="D9" s="129"/>
      <c r="E9" s="129"/>
      <c r="F9" s="129"/>
      <c r="G9" s="129"/>
      <c r="H9" s="129"/>
      <c r="I9" s="129"/>
      <c r="J9" s="129"/>
      <c r="K9" s="129"/>
      <c r="L9" s="169"/>
      <c r="M9" s="145">
        <f t="shared" ref="M9:M11" si="2">IFERROR(IF(AND(ROUND(SUM(B9:B9),0)=0,ROUND(SUM(C9:C9),0)&gt;ROUND(SUM(B9:B9),0)),"INF",(ROUND(SUM(C9:C9),0)-ROUND(SUM(B9:B9),0))/ROUND(SUM(B9:B9),0)),0)</f>
        <v>0</v>
      </c>
      <c r="N9" s="145">
        <f t="shared" ref="N9:N11" si="3">IFERROR(IF(AND(ROUND(SUM(C9:C9),0)=0,ROUND(SUM(D9:D9),0)&gt;ROUND(SUM(C9:C9),0)),"INF",(ROUND(SUM(D9:D9),0)-ROUND(SUM(C9:C9),0))/ROUND(SUM(C9:C9),0)),0)</f>
        <v>0</v>
      </c>
      <c r="O9" s="145">
        <f t="shared" ref="O9:O11" si="4">IFERROR(IF(AND(ROUND(SUM(D9:D9),0)=0,ROUND(SUM(E9:E9),0)&gt;ROUND(SUM(D9:D9),0)),"INF",(ROUND(SUM(E9:E9),0)-ROUND(SUM(D9:D9),0))/ROUND(SUM(D9:D9),0)),0)</f>
        <v>0</v>
      </c>
      <c r="P9" s="145">
        <f t="shared" si="1"/>
        <v>0</v>
      </c>
      <c r="Q9" s="145">
        <f t="shared" si="1"/>
        <v>0</v>
      </c>
      <c r="R9" s="145">
        <f>IFERROR(IF(AND(ROUND(SUM(G9:G9),0)=0,ROUND(SUM(H9:H9),0)&gt;ROUND(SUM(G9:G9),0)),"INF",(ROUND(SUM(H9:H9),0)-ROUND(SUM(G9:G9),0))/ROUND(SUM(G9:G9),0)),0)</f>
        <v>0</v>
      </c>
      <c r="S9" s="145">
        <f t="shared" si="1"/>
        <v>0</v>
      </c>
      <c r="T9" s="145">
        <f>IFERROR(IF(AND(ROUND(SUM(I9:I9),0)=0,ROUND(SUM(J9:J9),0)&gt;ROUND(SUM(I9:I9),0)),"INF",(ROUND(SUM(J9:J9),0)-ROUND(SUM(I9:I9),0))/ROUND(SUM(I9:I9),0)),0)</f>
        <v>0</v>
      </c>
      <c r="U9" s="145">
        <f t="shared" si="1"/>
        <v>0</v>
      </c>
    </row>
    <row r="10" spans="1:21" x14ac:dyDescent="0.3">
      <c r="A10" s="194" t="s">
        <v>310</v>
      </c>
      <c r="B10" s="195">
        <f t="shared" ref="B10:K10" si="5">IFERROR(B8/B9,0)</f>
        <v>0</v>
      </c>
      <c r="C10" s="195"/>
      <c r="D10" s="195">
        <f t="shared" si="5"/>
        <v>0</v>
      </c>
      <c r="E10" s="195">
        <f t="shared" si="5"/>
        <v>0</v>
      </c>
      <c r="F10" s="195"/>
      <c r="G10" s="195">
        <f t="shared" si="5"/>
        <v>0</v>
      </c>
      <c r="H10" s="195">
        <f t="shared" si="5"/>
        <v>0</v>
      </c>
      <c r="I10" s="195">
        <f t="shared" si="5"/>
        <v>0</v>
      </c>
      <c r="J10" s="195">
        <f t="shared" si="5"/>
        <v>0</v>
      </c>
      <c r="K10" s="195">
        <f t="shared" si="5"/>
        <v>0</v>
      </c>
      <c r="L10" s="169"/>
      <c r="M10" s="145">
        <f>IFERROR(IF(AND(ROUND(SUM(B10:B10),0)=0,ROUND(SUM(C10:C10),0)&gt;ROUND(SUM(B10:B10),0)),"INF",(ROUND(SUM(C10:C10),0)-ROUND(SUM(B10:B10),0))/ROUND(SUM(B10:B10),0)),0)</f>
        <v>0</v>
      </c>
      <c r="N10" s="145">
        <f t="shared" si="3"/>
        <v>0</v>
      </c>
      <c r="O10" s="145">
        <f t="shared" si="4"/>
        <v>0</v>
      </c>
      <c r="P10" s="145">
        <f t="shared" si="1"/>
        <v>0</v>
      </c>
      <c r="Q10" s="145">
        <f t="shared" si="1"/>
        <v>0</v>
      </c>
      <c r="R10" s="145">
        <f t="shared" si="1"/>
        <v>0</v>
      </c>
      <c r="S10" s="145">
        <f t="shared" si="1"/>
        <v>0</v>
      </c>
      <c r="T10" s="145">
        <f>IFERROR(IF(AND(ROUND(SUM(I10:I10),0)=0,ROUND(SUM(J10:J10),0)&gt;ROUND(SUM(I10:I10),0)),"INF",(ROUND(SUM(J10:J10),0)-ROUND(SUM(I10:I10),0))/ROUND(SUM(I10:I10),0)),0)</f>
        <v>0</v>
      </c>
      <c r="U10" s="145">
        <f t="shared" si="1"/>
        <v>0</v>
      </c>
    </row>
    <row r="11" spans="1:21" x14ac:dyDescent="0.3">
      <c r="A11" s="146" t="s">
        <v>379</v>
      </c>
      <c r="B11" s="129"/>
      <c r="C11" s="129"/>
      <c r="D11" s="129"/>
      <c r="E11" s="129"/>
      <c r="F11" s="129"/>
      <c r="G11" s="129"/>
      <c r="H11" s="129"/>
      <c r="I11" s="129"/>
      <c r="J11" s="129"/>
      <c r="K11" s="129"/>
      <c r="L11" s="169"/>
      <c r="M11" s="145">
        <f t="shared" si="2"/>
        <v>0</v>
      </c>
      <c r="N11" s="145">
        <f t="shared" si="3"/>
        <v>0</v>
      </c>
      <c r="O11" s="145">
        <f t="shared" si="4"/>
        <v>0</v>
      </c>
      <c r="P11" s="145">
        <f t="shared" si="1"/>
        <v>0</v>
      </c>
      <c r="Q11" s="145">
        <f t="shared" si="1"/>
        <v>0</v>
      </c>
      <c r="R11" s="145">
        <f t="shared" si="1"/>
        <v>0</v>
      </c>
      <c r="S11" s="145">
        <f t="shared" si="1"/>
        <v>0</v>
      </c>
      <c r="T11" s="145">
        <f>IFERROR(IF(AND(ROUND(SUM(I11:I11),0)=0,ROUND(SUM(J11:J11),0)&gt;ROUND(SUM(I11:I11),0)),"INF",(ROUND(SUM(J11:J11),0)-ROUND(SUM(I11:I11),0))/ROUND(SUM(I11:I11),0)),0)</f>
        <v>0</v>
      </c>
      <c r="U11" s="145">
        <f t="shared" si="1"/>
        <v>0</v>
      </c>
    </row>
    <row r="12" spans="1:21" x14ac:dyDescent="0.3">
      <c r="J12" s="169"/>
      <c r="K12" s="169"/>
      <c r="L12" s="169"/>
      <c r="P12" s="219"/>
      <c r="Q12" s="219"/>
    </row>
    <row r="13" spans="1:21" s="6" customFormat="1" ht="14.25" thickBot="1" x14ac:dyDescent="0.35">
      <c r="A13" s="483" t="s">
        <v>311</v>
      </c>
      <c r="B13" s="484"/>
      <c r="C13" s="484"/>
      <c r="D13" s="484"/>
      <c r="E13" s="484"/>
      <c r="F13" s="484"/>
      <c r="G13" s="484"/>
      <c r="H13" s="484"/>
      <c r="I13" s="484"/>
      <c r="J13" s="484"/>
      <c r="K13" s="485"/>
      <c r="M13" s="464" t="s">
        <v>401</v>
      </c>
      <c r="N13" s="464"/>
      <c r="O13" s="464"/>
      <c r="P13" s="464"/>
      <c r="Q13" s="464"/>
      <c r="R13" s="464"/>
      <c r="S13" s="464"/>
      <c r="T13" s="464"/>
      <c r="U13" s="464"/>
    </row>
    <row r="14" spans="1:21" s="6" customFormat="1" ht="27" x14ac:dyDescent="0.3">
      <c r="A14" s="308" t="s">
        <v>2</v>
      </c>
      <c r="B14" s="12" t="s">
        <v>451</v>
      </c>
      <c r="C14" s="12" t="s">
        <v>437</v>
      </c>
      <c r="D14" s="12" t="s">
        <v>454</v>
      </c>
      <c r="E14" s="12" t="s">
        <v>452</v>
      </c>
      <c r="F14" s="12" t="s">
        <v>453</v>
      </c>
      <c r="G14" s="24" t="s">
        <v>433</v>
      </c>
      <c r="H14" s="24" t="s">
        <v>434</v>
      </c>
      <c r="I14" s="24" t="s">
        <v>435</v>
      </c>
      <c r="J14" s="24" t="s">
        <v>436</v>
      </c>
      <c r="K14" s="24" t="s">
        <v>432</v>
      </c>
      <c r="L14" s="320"/>
      <c r="M14" s="348" t="s">
        <v>402</v>
      </c>
      <c r="N14" s="340" t="s">
        <v>403</v>
      </c>
      <c r="O14" s="340" t="s">
        <v>439</v>
      </c>
      <c r="P14" s="340" t="s">
        <v>404</v>
      </c>
      <c r="Q14" s="340" t="s">
        <v>438</v>
      </c>
      <c r="R14" s="340" t="s">
        <v>425</v>
      </c>
      <c r="S14" s="340" t="s">
        <v>424</v>
      </c>
      <c r="T14" s="340" t="s">
        <v>423</v>
      </c>
      <c r="U14" s="340" t="s">
        <v>422</v>
      </c>
    </row>
    <row r="15" spans="1:21" x14ac:dyDescent="0.3">
      <c r="A15" s="146" t="s">
        <v>378</v>
      </c>
      <c r="B15" s="128"/>
      <c r="C15" s="128"/>
      <c r="D15" s="128"/>
      <c r="E15" s="128"/>
      <c r="F15" s="128"/>
      <c r="G15" s="128"/>
      <c r="H15" s="128"/>
      <c r="I15" s="128"/>
      <c r="J15" s="128"/>
      <c r="K15" s="128"/>
      <c r="L15" s="169"/>
      <c r="M15" s="145">
        <f t="shared" ref="M15:N15" si="6">IFERROR(IF(AND(ROUND(SUM(B15:B15),0)=0,ROUND(SUM(C15:C15),0)&gt;ROUND(SUM(B15:B15),0)),"INF",(ROUND(SUM(C15:C15),0)-ROUND(SUM(B15:B15),0))/ROUND(SUM(B15:B15),0)),0)</f>
        <v>0</v>
      </c>
      <c r="N15" s="145">
        <f t="shared" si="6"/>
        <v>0</v>
      </c>
      <c r="O15" s="145">
        <f>IFERROR(IF(AND(ROUND(SUM(D15:D15),0)=0,ROUND(SUM(E15:E15),0)&gt;ROUND(SUM(D15:D15),0)),"INF",(ROUND(SUM(E15:E15),0)-ROUND(SUM(D15:D15),0))/ROUND(SUM(D15:D15),0)),0)</f>
        <v>0</v>
      </c>
      <c r="P15" s="145">
        <f>IFERROR(IF(AND(ROUND(SUM(E15:E15),0)=0,ROUND(SUM(F15:F15),0)&gt;ROUND(SUM(E15:E15),0)),"INF",(ROUND(SUM(F15:F15),0)-ROUND(SUM(E15:E15),0))/ROUND(SUM(E15:E15),0)),0)</f>
        <v>0</v>
      </c>
      <c r="Q15" s="145">
        <f t="shared" ref="O15:U18" si="7">IFERROR(IF(AND(ROUND(SUM(F15:F15),0)=0,ROUND(SUM(G15:G15),0)&gt;ROUND(SUM(F15:F15),0)),"INF",(ROUND(SUM(G15:G15),0)-ROUND(SUM(F15:F15),0))/ROUND(SUM(F15:F15),0)),0)</f>
        <v>0</v>
      </c>
      <c r="R15" s="145">
        <f>IFERROR(IF(AND(ROUND(SUM(G15:G15),0)=0,ROUND(SUM(H15:H15),0)&gt;ROUND(SUM(G15:G15),0)),"INF",(ROUND(SUM(H15:H15),0)-ROUND(SUM(G15:G15),0))/ROUND(SUM(G15:G15),0)),0)</f>
        <v>0</v>
      </c>
      <c r="S15" s="145">
        <f t="shared" si="7"/>
        <v>0</v>
      </c>
      <c r="T15" s="145">
        <f>IFERROR(IF(AND(ROUND(SUM(I15:I15),0)=0,ROUND(SUM(J15:J15),0)&gt;ROUND(SUM(I15:I15),0)),"INF",(ROUND(SUM(J15:J15),0)-ROUND(SUM(I15:I15),0))/ROUND(SUM(I15:I15),0)),0)</f>
        <v>0</v>
      </c>
      <c r="U15" s="145">
        <f t="shared" si="7"/>
        <v>0</v>
      </c>
    </row>
    <row r="16" spans="1:21" x14ac:dyDescent="0.3">
      <c r="A16" s="216" t="s">
        <v>308</v>
      </c>
      <c r="B16" s="129"/>
      <c r="C16" s="129"/>
      <c r="D16" s="129"/>
      <c r="E16" s="129"/>
      <c r="F16" s="129"/>
      <c r="G16" s="129"/>
      <c r="H16" s="129"/>
      <c r="I16" s="129"/>
      <c r="J16" s="129"/>
      <c r="K16" s="129"/>
      <c r="L16" s="169"/>
      <c r="M16" s="145">
        <f>IFERROR(IF(AND(ROUND(SUM(B16:B16),0)=0,ROUND(SUM(C16:C16),0)&gt;ROUND(SUM(B16:B16),0)),"INF",(ROUND(SUM(C16:C16),0)-ROUND(SUM(B16:B16),0))/ROUND(SUM(B16:B16),0)),0)</f>
        <v>0</v>
      </c>
      <c r="N16" s="145">
        <f t="shared" ref="N16:N18" si="8">IFERROR(IF(AND(ROUND(SUM(C16:C16),0)=0,ROUND(SUM(D16:D16),0)&gt;ROUND(SUM(C16:C16),0)),"INF",(ROUND(SUM(D16:D16),0)-ROUND(SUM(C16:C16),0))/ROUND(SUM(C16:C16),0)),0)</f>
        <v>0</v>
      </c>
      <c r="O16" s="145">
        <f t="shared" si="7"/>
        <v>0</v>
      </c>
      <c r="P16" s="145">
        <f t="shared" si="7"/>
        <v>0</v>
      </c>
      <c r="Q16" s="145">
        <f t="shared" si="7"/>
        <v>0</v>
      </c>
      <c r="R16" s="145">
        <f>IFERROR(IF(AND(ROUND(SUM(G16:G16),0)=0,ROUND(SUM(H16:H16),0)&gt;ROUND(SUM(G16:G16),0)),"INF",(ROUND(SUM(H16:H16),0)-ROUND(SUM(G16:G16),0))/ROUND(SUM(G16:G16),0)),0)</f>
        <v>0</v>
      </c>
      <c r="S16" s="145">
        <f t="shared" si="7"/>
        <v>0</v>
      </c>
      <c r="T16" s="145">
        <f>IFERROR(IF(AND(ROUND(SUM(I16:I16),0)=0,ROUND(SUM(J16:J16),0)&gt;ROUND(SUM(I16:I16),0)),"INF",(ROUND(SUM(J16:J16),0)-ROUND(SUM(I16:I16),0))/ROUND(SUM(I16:I16),0)),0)</f>
        <v>0</v>
      </c>
      <c r="U16" s="145">
        <f t="shared" si="7"/>
        <v>0</v>
      </c>
    </row>
    <row r="17" spans="1:21" x14ac:dyDescent="0.3">
      <c r="A17" s="194" t="s">
        <v>310</v>
      </c>
      <c r="B17" s="195">
        <f t="shared" ref="B17:K17" si="9">IFERROR(B15/B16,0)</f>
        <v>0</v>
      </c>
      <c r="C17" s="195"/>
      <c r="D17" s="195">
        <f t="shared" si="9"/>
        <v>0</v>
      </c>
      <c r="E17" s="195">
        <f t="shared" si="9"/>
        <v>0</v>
      </c>
      <c r="F17" s="195"/>
      <c r="G17" s="195">
        <f t="shared" si="9"/>
        <v>0</v>
      </c>
      <c r="H17" s="195">
        <f t="shared" si="9"/>
        <v>0</v>
      </c>
      <c r="I17" s="195">
        <f t="shared" si="9"/>
        <v>0</v>
      </c>
      <c r="J17" s="195">
        <f t="shared" si="9"/>
        <v>0</v>
      </c>
      <c r="K17" s="195">
        <f t="shared" si="9"/>
        <v>0</v>
      </c>
      <c r="L17" s="169"/>
      <c r="M17" s="145">
        <f>IFERROR(IF(AND(ROUND(SUM(B17:B17),0)=0,ROUND(SUM(C17:C17),0)&gt;ROUND(SUM(B17:B17),0)),"INF",(ROUND(SUM(C17:C17),0)-ROUND(SUM(B17:B17),0))/ROUND(SUM(B17:B17),0)),0)</f>
        <v>0</v>
      </c>
      <c r="N17" s="145">
        <f>IFERROR(IF(AND(ROUND(SUM(C17:C17),0)=0,ROUND(SUM(D17:D17),0)&gt;ROUND(SUM(C17:C17),0)),"INF",(ROUND(SUM(D17:D17),0)-ROUND(SUM(C17:C17),0))/ROUND(SUM(C17:C17),0)),0)</f>
        <v>0</v>
      </c>
      <c r="O17" s="145">
        <f t="shared" si="7"/>
        <v>0</v>
      </c>
      <c r="P17" s="145">
        <f t="shared" si="7"/>
        <v>0</v>
      </c>
      <c r="Q17" s="145">
        <f t="shared" si="7"/>
        <v>0</v>
      </c>
      <c r="R17" s="145">
        <f t="shared" si="7"/>
        <v>0</v>
      </c>
      <c r="S17" s="145">
        <f t="shared" si="7"/>
        <v>0</v>
      </c>
      <c r="T17" s="145">
        <f>IFERROR(IF(AND(ROUND(SUM(I17:I17),0)=0,ROUND(SUM(J17:J17),0)&gt;ROUND(SUM(I17:I17),0)),"INF",(ROUND(SUM(J17:J17),0)-ROUND(SUM(I17:I17),0))/ROUND(SUM(I17:I17),0)),0)</f>
        <v>0</v>
      </c>
      <c r="U17" s="145">
        <f t="shared" si="7"/>
        <v>0</v>
      </c>
    </row>
    <row r="18" spans="1:21" x14ac:dyDescent="0.3">
      <c r="A18" s="146" t="s">
        <v>379</v>
      </c>
      <c r="B18" s="129"/>
      <c r="C18" s="129"/>
      <c r="D18" s="129"/>
      <c r="E18" s="129"/>
      <c r="F18" s="129"/>
      <c r="G18" s="129"/>
      <c r="H18" s="129"/>
      <c r="I18" s="129"/>
      <c r="J18" s="129"/>
      <c r="K18" s="129"/>
      <c r="L18" s="169"/>
      <c r="M18" s="145">
        <f t="shared" ref="M18" si="10">IFERROR(IF(AND(ROUND(SUM(B18:B18),0)=0,ROUND(SUM(C18:C18),0)&gt;ROUND(SUM(B18:B18),0)),"INF",(ROUND(SUM(C18:C18),0)-ROUND(SUM(B18:B18),0))/ROUND(SUM(B18:B18),0)),0)</f>
        <v>0</v>
      </c>
      <c r="N18" s="145">
        <f t="shared" si="8"/>
        <v>0</v>
      </c>
      <c r="O18" s="145">
        <f t="shared" si="7"/>
        <v>0</v>
      </c>
      <c r="P18" s="145">
        <f t="shared" si="7"/>
        <v>0</v>
      </c>
      <c r="Q18" s="145">
        <f t="shared" si="7"/>
        <v>0</v>
      </c>
      <c r="R18" s="145">
        <f t="shared" si="7"/>
        <v>0</v>
      </c>
      <c r="S18" s="145">
        <f t="shared" si="7"/>
        <v>0</v>
      </c>
      <c r="T18" s="145">
        <f>IFERROR(IF(AND(ROUND(SUM(I18:I18),0)=0,ROUND(SUM(J18:J18),0)&gt;ROUND(SUM(I18:I18),0)),"INF",(ROUND(SUM(J18:J18),0)-ROUND(SUM(I18:I18),0))/ROUND(SUM(I18:I18),0)),0)</f>
        <v>0</v>
      </c>
      <c r="U18" s="145">
        <f t="shared" si="7"/>
        <v>0</v>
      </c>
    </row>
    <row r="19" spans="1:21" x14ac:dyDescent="0.3">
      <c r="A19" s="225"/>
      <c r="B19" s="225"/>
      <c r="C19" s="225"/>
      <c r="D19" s="225"/>
      <c r="E19" s="225"/>
      <c r="F19" s="225"/>
      <c r="G19" s="225"/>
      <c r="H19" s="224"/>
      <c r="I19" s="224"/>
      <c r="J19" s="169"/>
      <c r="K19" s="169"/>
      <c r="L19" s="169"/>
      <c r="M19" s="225"/>
      <c r="N19" s="225"/>
      <c r="O19" s="225"/>
      <c r="P19" s="225"/>
      <c r="Q19" s="224"/>
    </row>
    <row r="20" spans="1:21" s="6" customFormat="1" ht="14.25" thickBot="1" x14ac:dyDescent="0.35">
      <c r="A20" s="483" t="s">
        <v>312</v>
      </c>
      <c r="B20" s="484"/>
      <c r="C20" s="484"/>
      <c r="D20" s="484"/>
      <c r="E20" s="484"/>
      <c r="F20" s="484"/>
      <c r="G20" s="484"/>
      <c r="H20" s="484"/>
      <c r="I20" s="484"/>
      <c r="J20" s="484"/>
      <c r="K20" s="485"/>
      <c r="M20" s="464" t="s">
        <v>401</v>
      </c>
      <c r="N20" s="464"/>
      <c r="O20" s="464"/>
      <c r="P20" s="464"/>
      <c r="Q20" s="464"/>
      <c r="R20" s="464"/>
      <c r="S20" s="464"/>
      <c r="T20" s="464"/>
      <c r="U20" s="464"/>
    </row>
    <row r="21" spans="1:21" s="6" customFormat="1" ht="27" x14ac:dyDescent="0.3">
      <c r="A21" s="308" t="s">
        <v>2</v>
      </c>
      <c r="B21" s="12" t="s">
        <v>451</v>
      </c>
      <c r="C21" s="12" t="s">
        <v>437</v>
      </c>
      <c r="D21" s="12" t="s">
        <v>454</v>
      </c>
      <c r="E21" s="12" t="s">
        <v>452</v>
      </c>
      <c r="F21" s="12" t="s">
        <v>453</v>
      </c>
      <c r="G21" s="24" t="s">
        <v>433</v>
      </c>
      <c r="H21" s="24" t="s">
        <v>434</v>
      </c>
      <c r="I21" s="24" t="s">
        <v>435</v>
      </c>
      <c r="J21" s="24" t="s">
        <v>436</v>
      </c>
      <c r="K21" s="24" t="s">
        <v>432</v>
      </c>
      <c r="L21" s="320"/>
      <c r="M21" s="348" t="s">
        <v>402</v>
      </c>
      <c r="N21" s="340" t="s">
        <v>403</v>
      </c>
      <c r="O21" s="340" t="s">
        <v>439</v>
      </c>
      <c r="P21" s="340" t="s">
        <v>404</v>
      </c>
      <c r="Q21" s="340" t="s">
        <v>438</v>
      </c>
      <c r="R21" s="340" t="s">
        <v>425</v>
      </c>
      <c r="S21" s="340" t="s">
        <v>424</v>
      </c>
      <c r="T21" s="340" t="s">
        <v>423</v>
      </c>
      <c r="U21" s="340" t="s">
        <v>422</v>
      </c>
    </row>
    <row r="22" spans="1:21" x14ac:dyDescent="0.3">
      <c r="A22" s="146" t="s">
        <v>312</v>
      </c>
      <c r="B22" s="128"/>
      <c r="C22" s="128"/>
      <c r="D22" s="128"/>
      <c r="E22" s="128"/>
      <c r="F22" s="128"/>
      <c r="G22" s="128"/>
      <c r="H22" s="128"/>
      <c r="I22" s="128"/>
      <c r="J22" s="128"/>
      <c r="K22" s="128"/>
      <c r="L22" s="169"/>
      <c r="M22" s="145">
        <f>IFERROR(IF(AND(ROUND(SUM(B22:B22),0)=0,ROUND(SUM(C22:C22),0)&gt;ROUND(SUM(B22:B22),0)),"INF",(ROUND(SUM(C22:C22),0)-ROUND(SUM(B22:B22),0))/ROUND(SUM(B22:B22),0)),0)</f>
        <v>0</v>
      </c>
      <c r="N22" s="145">
        <f t="shared" ref="N22" si="11">IFERROR(IF(AND(ROUND(SUM(C22:C22),0)=0,ROUND(SUM(D22:D22),0)&gt;ROUND(SUM(C22:C22),0)),"INF",(ROUND(SUM(D22:D22),0)-ROUND(SUM(C22:C22),0))/ROUND(SUM(C22:C22),0)),0)</f>
        <v>0</v>
      </c>
      <c r="O22" s="145">
        <f>IFERROR(IF(AND(ROUND(SUM(D22:D22),0)=0,ROUND(SUM(E22:E22),0)&gt;ROUND(SUM(D22:D22),0)),"INF",(ROUND(SUM(E22:E22),0)-ROUND(SUM(D22:D22),0))/ROUND(SUM(D22:D22),0)),0)</f>
        <v>0</v>
      </c>
      <c r="P22" s="145">
        <f t="shared" ref="O22:U24" si="12">IFERROR(IF(AND(ROUND(SUM(E22:E22),0)=0,ROUND(SUM(F22:F22),0)&gt;ROUND(SUM(E22:E22),0)),"INF",(ROUND(SUM(F22:F22),0)-ROUND(SUM(E22:E22),0))/ROUND(SUM(E22:E22),0)),0)</f>
        <v>0</v>
      </c>
      <c r="Q22" s="145">
        <f t="shared" si="12"/>
        <v>0</v>
      </c>
      <c r="R22" s="145">
        <f>IFERROR(IF(AND(ROUND(SUM(G22:G22),0)=0,ROUND(SUM(H22:H22),0)&gt;ROUND(SUM(G22:G22),0)),"INF",(ROUND(SUM(H22:H22),0)-ROUND(SUM(G22:G22),0))/ROUND(SUM(G22:G22),0)),0)</f>
        <v>0</v>
      </c>
      <c r="S22" s="145">
        <f t="shared" si="12"/>
        <v>0</v>
      </c>
      <c r="T22" s="145">
        <f>IFERROR(IF(AND(ROUND(SUM(I22:I22),0)=0,ROUND(SUM(J22:J22),0)&gt;ROUND(SUM(I22:I22),0)),"INF",(ROUND(SUM(J22:J22),0)-ROUND(SUM(I22:I22),0))/ROUND(SUM(I22:I22),0)),0)</f>
        <v>0</v>
      </c>
      <c r="U22" s="145">
        <f t="shared" si="12"/>
        <v>0</v>
      </c>
    </row>
    <row r="23" spans="1:21" x14ac:dyDescent="0.3">
      <c r="J23" s="169"/>
      <c r="K23" s="169"/>
      <c r="L23" s="169"/>
      <c r="M23" s="145">
        <f t="shared" ref="M23:M24" si="13">IFERROR(IF(AND(ROUND(SUM(B23:B23),0)=0,ROUND(SUM(C23:C23),0)&gt;ROUND(SUM(B23:B23),0)),"INF",(ROUND(SUM(C23:C23),0)-ROUND(SUM(B23:B23),0))/ROUND(SUM(B23:B23),0)),0)</f>
        <v>0</v>
      </c>
      <c r="N23" s="145">
        <f t="shared" ref="N23:N24" si="14">IFERROR(IF(AND(ROUND(SUM(C23:C23),0)=0,ROUND(SUM(D23:D23),0)&gt;ROUND(SUM(C23:C23),0)),"INF",(ROUND(SUM(D23:D23),0)-ROUND(SUM(C23:C23),0))/ROUND(SUM(C23:C23),0)),0)</f>
        <v>0</v>
      </c>
      <c r="O23" s="145">
        <f t="shared" si="12"/>
        <v>0</v>
      </c>
      <c r="P23" s="145">
        <f t="shared" si="12"/>
        <v>0</v>
      </c>
      <c r="Q23" s="145">
        <f t="shared" si="12"/>
        <v>0</v>
      </c>
      <c r="R23" s="145">
        <f>IFERROR(IF(AND(ROUND(SUM(G23:G23),0)=0,ROUND(SUM(H23:H23),0)&gt;ROUND(SUM(G23:G23),0)),"INF",(ROUND(SUM(H23:H23),0)-ROUND(SUM(G23:G23),0))/ROUND(SUM(G23:G23),0)),0)</f>
        <v>0</v>
      </c>
      <c r="S23" s="145">
        <f t="shared" si="12"/>
        <v>0</v>
      </c>
      <c r="T23" s="145">
        <f>IFERROR(IF(AND(ROUND(SUM(I23:I23),0)=0,ROUND(SUM(J23:J23),0)&gt;ROUND(SUM(I23:I23),0)),"INF",(ROUND(SUM(J23:J23),0)-ROUND(SUM(I23:I23),0))/ROUND(SUM(I23:I23),0)),0)</f>
        <v>0</v>
      </c>
      <c r="U23" s="145">
        <f t="shared" si="12"/>
        <v>0</v>
      </c>
    </row>
    <row r="24" spans="1:21" s="3" customFormat="1" x14ac:dyDescent="0.3">
      <c r="A24" s="110" t="s">
        <v>313</v>
      </c>
      <c r="B24" s="111">
        <f t="shared" ref="B24:K24" si="15">SUM(B8,B11,B15,B18,B22)</f>
        <v>0</v>
      </c>
      <c r="C24" s="111"/>
      <c r="D24" s="111">
        <f t="shared" si="15"/>
        <v>0</v>
      </c>
      <c r="E24" s="111">
        <f t="shared" si="15"/>
        <v>0</v>
      </c>
      <c r="F24" s="111"/>
      <c r="G24" s="111">
        <f t="shared" si="15"/>
        <v>0</v>
      </c>
      <c r="H24" s="111">
        <f t="shared" si="15"/>
        <v>0</v>
      </c>
      <c r="I24" s="111">
        <f t="shared" si="15"/>
        <v>0</v>
      </c>
      <c r="J24" s="111">
        <f t="shared" si="15"/>
        <v>0</v>
      </c>
      <c r="K24" s="111">
        <f t="shared" si="15"/>
        <v>0</v>
      </c>
      <c r="L24" s="169"/>
      <c r="M24" s="145">
        <f t="shared" si="13"/>
        <v>0</v>
      </c>
      <c r="N24" s="145">
        <f t="shared" si="14"/>
        <v>0</v>
      </c>
      <c r="O24" s="145">
        <f t="shared" si="12"/>
        <v>0</v>
      </c>
      <c r="P24" s="145">
        <f t="shared" si="12"/>
        <v>0</v>
      </c>
      <c r="Q24" s="145">
        <f t="shared" si="12"/>
        <v>0</v>
      </c>
      <c r="R24" s="145">
        <f t="shared" si="12"/>
        <v>0</v>
      </c>
      <c r="S24" s="145">
        <f t="shared" si="12"/>
        <v>0</v>
      </c>
      <c r="T24" s="145">
        <f>IFERROR(IF(AND(ROUND(SUM(I24:I24),0)=0,ROUND(SUM(J24:J24),0)&gt;ROUND(SUM(I24:I24),0)),"INF",(ROUND(SUM(J24:J24),0)-ROUND(SUM(I24:I24),0))/ROUND(SUM(I24:I24),0)),0)</f>
        <v>0</v>
      </c>
      <c r="U24" s="145">
        <f t="shared" si="12"/>
        <v>0</v>
      </c>
    </row>
    <row r="25" spans="1:21" x14ac:dyDescent="0.3">
      <c r="J25" s="169"/>
      <c r="K25" s="169"/>
      <c r="L25" s="169"/>
      <c r="M25" s="145"/>
      <c r="N25" s="145"/>
      <c r="O25" s="145"/>
      <c r="P25" s="145"/>
      <c r="Q25" s="145"/>
      <c r="R25" s="145"/>
      <c r="S25" s="145"/>
      <c r="T25" s="145"/>
      <c r="U25" s="145"/>
    </row>
    <row r="27" spans="1:21" x14ac:dyDescent="0.3">
      <c r="A27" s="487"/>
      <c r="B27" s="487"/>
      <c r="C27" s="487"/>
      <c r="D27" s="487"/>
      <c r="E27" s="487"/>
      <c r="F27" s="487"/>
      <c r="G27" s="487"/>
      <c r="H27" s="487"/>
      <c r="I27" s="487"/>
      <c r="J27" s="487"/>
      <c r="K27" s="487"/>
      <c r="L27" s="487"/>
      <c r="M27" s="487"/>
      <c r="N27" s="487"/>
      <c r="O27" s="487"/>
      <c r="P27" s="487"/>
    </row>
    <row r="29" spans="1:21" s="3" customFormat="1" ht="14.25" thickBot="1" x14ac:dyDescent="0.35">
      <c r="A29" s="486" t="s">
        <v>334</v>
      </c>
      <c r="B29" s="486"/>
      <c r="C29" s="486"/>
      <c r="D29" s="486"/>
      <c r="E29" s="486"/>
      <c r="F29" s="486"/>
      <c r="G29" s="486"/>
      <c r="H29" s="486"/>
      <c r="I29" s="486"/>
      <c r="J29" s="486"/>
      <c r="K29" s="486"/>
      <c r="L29" s="486"/>
      <c r="M29" s="486"/>
      <c r="N29" s="486"/>
      <c r="O29" s="486"/>
      <c r="P29" s="486"/>
      <c r="Q29" s="486"/>
      <c r="R29" s="486"/>
      <c r="S29" s="486"/>
      <c r="T29" s="486"/>
    </row>
    <row r="30" spans="1:21" s="3" customFormat="1" ht="12.6" customHeight="1" thickBot="1" x14ac:dyDescent="0.35">
      <c r="A30" s="90" t="s">
        <v>293</v>
      </c>
      <c r="B30" s="474" t="s">
        <v>289</v>
      </c>
      <c r="C30" s="475"/>
      <c r="D30" s="475"/>
      <c r="E30" s="475"/>
      <c r="F30" s="475"/>
      <c r="G30" s="475"/>
      <c r="H30" s="475"/>
      <c r="I30" s="475"/>
      <c r="J30" s="475"/>
      <c r="K30" s="475"/>
      <c r="L30" s="475"/>
      <c r="M30" s="475"/>
      <c r="N30" s="475"/>
      <c r="O30" s="475"/>
      <c r="P30" s="475"/>
      <c r="Q30" s="475"/>
      <c r="R30" s="475"/>
      <c r="S30" s="475"/>
      <c r="T30" s="475"/>
    </row>
    <row r="31" spans="1:21" s="3" customFormat="1" ht="214.9" customHeight="1" thickBot="1" x14ac:dyDescent="0.35">
      <c r="A31" s="91">
        <v>2024</v>
      </c>
      <c r="B31" s="481"/>
      <c r="C31" s="481"/>
      <c r="D31" s="482"/>
      <c r="E31" s="482"/>
      <c r="F31" s="482"/>
      <c r="G31" s="482"/>
      <c r="H31" s="482"/>
      <c r="I31" s="482"/>
      <c r="J31" s="482"/>
      <c r="K31" s="482"/>
      <c r="L31" s="482"/>
      <c r="M31" s="482"/>
      <c r="N31" s="482"/>
      <c r="O31" s="482"/>
      <c r="P31" s="482"/>
      <c r="Q31" s="482"/>
      <c r="R31" s="482"/>
      <c r="S31" s="482"/>
      <c r="T31" s="482"/>
    </row>
    <row r="32" spans="1:21" s="3" customFormat="1" ht="214.9" customHeight="1" thickBot="1" x14ac:dyDescent="0.35">
      <c r="A32" s="92">
        <v>2025</v>
      </c>
      <c r="B32" s="481"/>
      <c r="C32" s="481"/>
      <c r="D32" s="482"/>
      <c r="E32" s="482"/>
      <c r="F32" s="482"/>
      <c r="G32" s="482"/>
      <c r="H32" s="482"/>
      <c r="I32" s="482"/>
      <c r="J32" s="482"/>
      <c r="K32" s="482"/>
      <c r="L32" s="482"/>
      <c r="M32" s="482"/>
      <c r="N32" s="482"/>
      <c r="O32" s="482"/>
      <c r="P32" s="482"/>
      <c r="Q32" s="482"/>
      <c r="R32" s="482"/>
      <c r="S32" s="482"/>
      <c r="T32" s="482"/>
    </row>
    <row r="33" spans="1:20" s="3" customFormat="1" ht="214.9" customHeight="1" thickBot="1" x14ac:dyDescent="0.35">
      <c r="A33" s="92">
        <v>2026</v>
      </c>
      <c r="B33" s="481"/>
      <c r="C33" s="481"/>
      <c r="D33" s="482"/>
      <c r="E33" s="482"/>
      <c r="F33" s="482"/>
      <c r="G33" s="482"/>
      <c r="H33" s="482"/>
      <c r="I33" s="482"/>
      <c r="J33" s="482"/>
      <c r="K33" s="482"/>
      <c r="L33" s="482"/>
      <c r="M33" s="482"/>
      <c r="N33" s="482"/>
      <c r="O33" s="482"/>
      <c r="P33" s="482"/>
      <c r="Q33" s="482"/>
      <c r="R33" s="482"/>
      <c r="S33" s="482"/>
      <c r="T33" s="482"/>
    </row>
    <row r="34" spans="1:20" s="3" customFormat="1" ht="214.9" customHeight="1" thickBot="1" x14ac:dyDescent="0.35">
      <c r="A34" s="92">
        <v>2027</v>
      </c>
      <c r="B34" s="481"/>
      <c r="C34" s="481"/>
      <c r="D34" s="482"/>
      <c r="E34" s="482"/>
      <c r="F34" s="482"/>
      <c r="G34" s="482"/>
      <c r="H34" s="482"/>
      <c r="I34" s="482"/>
      <c r="J34" s="482"/>
      <c r="K34" s="482"/>
      <c r="L34" s="482"/>
      <c r="M34" s="482"/>
      <c r="N34" s="482"/>
      <c r="O34" s="482"/>
      <c r="P34" s="482"/>
      <c r="Q34" s="482"/>
      <c r="R34" s="482"/>
      <c r="S34" s="482"/>
      <c r="T34" s="482"/>
    </row>
    <row r="35" spans="1:20" s="3" customFormat="1" ht="214.9" customHeight="1" thickBot="1" x14ac:dyDescent="0.35">
      <c r="A35" s="92">
        <v>2028</v>
      </c>
      <c r="B35" s="481"/>
      <c r="C35" s="481"/>
      <c r="D35" s="482"/>
      <c r="E35" s="482"/>
      <c r="F35" s="482"/>
      <c r="G35" s="482"/>
      <c r="H35" s="482"/>
      <c r="I35" s="482"/>
      <c r="J35" s="482"/>
      <c r="K35" s="482"/>
      <c r="L35" s="482"/>
      <c r="M35" s="482"/>
      <c r="N35" s="482"/>
      <c r="O35" s="482"/>
      <c r="P35" s="482"/>
      <c r="Q35" s="482"/>
      <c r="R35" s="482"/>
      <c r="S35" s="482"/>
      <c r="T35" s="482"/>
    </row>
    <row r="36" spans="1:20" s="3" customFormat="1" x14ac:dyDescent="0.3">
      <c r="A36" s="5"/>
      <c r="D36" s="5"/>
      <c r="E36" s="5"/>
      <c r="F36" s="5"/>
    </row>
    <row r="37" spans="1:20" s="3" customFormat="1" x14ac:dyDescent="0.3">
      <c r="A37" s="5"/>
      <c r="D37" s="5"/>
      <c r="E37" s="5"/>
      <c r="F37" s="5"/>
    </row>
  </sheetData>
  <mergeCells count="15">
    <mergeCell ref="M13:U13"/>
    <mergeCell ref="M20:U20"/>
    <mergeCell ref="A3:U3"/>
    <mergeCell ref="B34:T34"/>
    <mergeCell ref="B35:T35"/>
    <mergeCell ref="A27:P27"/>
    <mergeCell ref="B33:T33"/>
    <mergeCell ref="A29:T29"/>
    <mergeCell ref="B30:T30"/>
    <mergeCell ref="B31:T31"/>
    <mergeCell ref="B32:T32"/>
    <mergeCell ref="A6:K6"/>
    <mergeCell ref="A13:K13"/>
    <mergeCell ref="A20:K20"/>
    <mergeCell ref="M6:U6"/>
  </mergeCells>
  <phoneticPr fontId="31" type="noConversion"/>
  <conditionalFormatting sqref="J9">
    <cfRule type="containsText" dxfId="660" priority="132" operator="containsText" text="ntitulé">
      <formula>NOT(ISERROR(SEARCH("ntitulé",J9)))</formula>
    </cfRule>
    <cfRule type="containsBlanks" dxfId="659" priority="133">
      <formula>LEN(TRIM(J9))=0</formula>
    </cfRule>
  </conditionalFormatting>
  <conditionalFormatting sqref="J9">
    <cfRule type="containsText" dxfId="658" priority="131" operator="containsText" text="libre">
      <formula>NOT(ISERROR(SEARCH("libre",J9)))</formula>
    </cfRule>
  </conditionalFormatting>
  <conditionalFormatting sqref="K9">
    <cfRule type="containsText" dxfId="657" priority="129" operator="containsText" text="ntitulé">
      <formula>NOT(ISERROR(SEARCH("ntitulé",K9)))</formula>
    </cfRule>
    <cfRule type="containsBlanks" dxfId="656" priority="130">
      <formula>LEN(TRIM(K9))=0</formula>
    </cfRule>
  </conditionalFormatting>
  <conditionalFormatting sqref="K9">
    <cfRule type="containsText" dxfId="655" priority="128" operator="containsText" text="libre">
      <formula>NOT(ISERROR(SEARCH("libre",K9)))</formula>
    </cfRule>
  </conditionalFormatting>
  <conditionalFormatting sqref="B8:D8">
    <cfRule type="containsText" dxfId="654" priority="168" operator="containsText" text="ntitulé">
      <formula>NOT(ISERROR(SEARCH("ntitulé",B8)))</formula>
    </cfRule>
    <cfRule type="containsBlanks" dxfId="653" priority="169">
      <formula>LEN(TRIM(B8))=0</formula>
    </cfRule>
  </conditionalFormatting>
  <conditionalFormatting sqref="B8:D8">
    <cfRule type="containsText" dxfId="652" priority="167" operator="containsText" text="libre">
      <formula>NOT(ISERROR(SEARCH("libre",B8)))</formula>
    </cfRule>
  </conditionalFormatting>
  <conditionalFormatting sqref="E8:F8">
    <cfRule type="containsText" dxfId="651" priority="165" operator="containsText" text="ntitulé">
      <formula>NOT(ISERROR(SEARCH("ntitulé",E8)))</formula>
    </cfRule>
    <cfRule type="containsBlanks" dxfId="650" priority="166">
      <formula>LEN(TRIM(E8))=0</formula>
    </cfRule>
  </conditionalFormatting>
  <conditionalFormatting sqref="E8:F8">
    <cfRule type="containsText" dxfId="649" priority="164" operator="containsText" text="libre">
      <formula>NOT(ISERROR(SEARCH("libre",E8)))</formula>
    </cfRule>
  </conditionalFormatting>
  <conditionalFormatting sqref="G8">
    <cfRule type="containsText" dxfId="648" priority="162" operator="containsText" text="ntitulé">
      <formula>NOT(ISERROR(SEARCH("ntitulé",G8)))</formula>
    </cfRule>
    <cfRule type="containsBlanks" dxfId="647" priority="163">
      <formula>LEN(TRIM(G8))=0</formula>
    </cfRule>
  </conditionalFormatting>
  <conditionalFormatting sqref="G8">
    <cfRule type="containsText" dxfId="646" priority="161" operator="containsText" text="libre">
      <formula>NOT(ISERROR(SEARCH("libre",G8)))</formula>
    </cfRule>
  </conditionalFormatting>
  <conditionalFormatting sqref="H8">
    <cfRule type="containsText" dxfId="645" priority="159" operator="containsText" text="ntitulé">
      <formula>NOT(ISERROR(SEARCH("ntitulé",H8)))</formula>
    </cfRule>
    <cfRule type="containsBlanks" dxfId="644" priority="160">
      <formula>LEN(TRIM(H8))=0</formula>
    </cfRule>
  </conditionalFormatting>
  <conditionalFormatting sqref="H8">
    <cfRule type="containsText" dxfId="643" priority="158" operator="containsText" text="libre">
      <formula>NOT(ISERROR(SEARCH("libre",H8)))</formula>
    </cfRule>
  </conditionalFormatting>
  <conditionalFormatting sqref="I8">
    <cfRule type="containsText" dxfId="642" priority="156" operator="containsText" text="ntitulé">
      <formula>NOT(ISERROR(SEARCH("ntitulé",I8)))</formula>
    </cfRule>
    <cfRule type="containsBlanks" dxfId="641" priority="157">
      <formula>LEN(TRIM(I8))=0</formula>
    </cfRule>
  </conditionalFormatting>
  <conditionalFormatting sqref="I8">
    <cfRule type="containsText" dxfId="640" priority="155" operator="containsText" text="libre">
      <formula>NOT(ISERROR(SEARCH("libre",I8)))</formula>
    </cfRule>
  </conditionalFormatting>
  <conditionalFormatting sqref="J8">
    <cfRule type="containsText" dxfId="639" priority="153" operator="containsText" text="ntitulé">
      <formula>NOT(ISERROR(SEARCH("ntitulé",J8)))</formula>
    </cfRule>
    <cfRule type="containsBlanks" dxfId="638" priority="154">
      <formula>LEN(TRIM(J8))=0</formula>
    </cfRule>
  </conditionalFormatting>
  <conditionalFormatting sqref="J8">
    <cfRule type="containsText" dxfId="637" priority="152" operator="containsText" text="libre">
      <formula>NOT(ISERROR(SEARCH("libre",J8)))</formula>
    </cfRule>
  </conditionalFormatting>
  <conditionalFormatting sqref="K8">
    <cfRule type="containsText" dxfId="636" priority="150" operator="containsText" text="ntitulé">
      <formula>NOT(ISERROR(SEARCH("ntitulé",K8)))</formula>
    </cfRule>
    <cfRule type="containsBlanks" dxfId="635" priority="151">
      <formula>LEN(TRIM(K8))=0</formula>
    </cfRule>
  </conditionalFormatting>
  <conditionalFormatting sqref="K8">
    <cfRule type="containsText" dxfId="634" priority="149" operator="containsText" text="libre">
      <formula>NOT(ISERROR(SEARCH("libre",K8)))</formula>
    </cfRule>
  </conditionalFormatting>
  <conditionalFormatting sqref="B9:D9">
    <cfRule type="containsText" dxfId="633" priority="147" operator="containsText" text="ntitulé">
      <formula>NOT(ISERROR(SEARCH("ntitulé",B9)))</formula>
    </cfRule>
    <cfRule type="containsBlanks" dxfId="632" priority="148">
      <formula>LEN(TRIM(B9))=0</formula>
    </cfRule>
  </conditionalFormatting>
  <conditionalFormatting sqref="B9:D9">
    <cfRule type="containsText" dxfId="631" priority="146" operator="containsText" text="libre">
      <formula>NOT(ISERROR(SEARCH("libre",B9)))</formula>
    </cfRule>
  </conditionalFormatting>
  <conditionalFormatting sqref="E9:F9">
    <cfRule type="containsText" dxfId="630" priority="144" operator="containsText" text="ntitulé">
      <formula>NOT(ISERROR(SEARCH("ntitulé",E9)))</formula>
    </cfRule>
    <cfRule type="containsBlanks" dxfId="629" priority="145">
      <formula>LEN(TRIM(E9))=0</formula>
    </cfRule>
  </conditionalFormatting>
  <conditionalFormatting sqref="E9:F9">
    <cfRule type="containsText" dxfId="628" priority="143" operator="containsText" text="libre">
      <formula>NOT(ISERROR(SEARCH("libre",E9)))</formula>
    </cfRule>
  </conditionalFormatting>
  <conditionalFormatting sqref="G9">
    <cfRule type="containsText" dxfId="627" priority="141" operator="containsText" text="ntitulé">
      <formula>NOT(ISERROR(SEARCH("ntitulé",G9)))</formula>
    </cfRule>
    <cfRule type="containsBlanks" dxfId="626" priority="142">
      <formula>LEN(TRIM(G9))=0</formula>
    </cfRule>
  </conditionalFormatting>
  <conditionalFormatting sqref="G9">
    <cfRule type="containsText" dxfId="625" priority="140" operator="containsText" text="libre">
      <formula>NOT(ISERROR(SEARCH("libre",G9)))</formula>
    </cfRule>
  </conditionalFormatting>
  <conditionalFormatting sqref="H9">
    <cfRule type="containsText" dxfId="624" priority="138" operator="containsText" text="ntitulé">
      <formula>NOT(ISERROR(SEARCH("ntitulé",H9)))</formula>
    </cfRule>
    <cfRule type="containsBlanks" dxfId="623" priority="139">
      <formula>LEN(TRIM(H9))=0</formula>
    </cfRule>
  </conditionalFormatting>
  <conditionalFormatting sqref="H9">
    <cfRule type="containsText" dxfId="622" priority="137" operator="containsText" text="libre">
      <formula>NOT(ISERROR(SEARCH("libre",H9)))</formula>
    </cfRule>
  </conditionalFormatting>
  <conditionalFormatting sqref="I9">
    <cfRule type="containsText" dxfId="621" priority="135" operator="containsText" text="ntitulé">
      <formula>NOT(ISERROR(SEARCH("ntitulé",I9)))</formula>
    </cfRule>
    <cfRule type="containsBlanks" dxfId="620" priority="136">
      <formula>LEN(TRIM(I9))=0</formula>
    </cfRule>
  </conditionalFormatting>
  <conditionalFormatting sqref="I9">
    <cfRule type="containsText" dxfId="619" priority="134" operator="containsText" text="libre">
      <formula>NOT(ISERROR(SEARCH("libre",I9)))</formula>
    </cfRule>
  </conditionalFormatting>
  <conditionalFormatting sqref="J11">
    <cfRule type="containsText" dxfId="618" priority="111" operator="containsText" text="ntitulé">
      <formula>NOT(ISERROR(SEARCH("ntitulé",J11)))</formula>
    </cfRule>
    <cfRule type="containsBlanks" dxfId="617" priority="112">
      <formula>LEN(TRIM(J11))=0</formula>
    </cfRule>
  </conditionalFormatting>
  <conditionalFormatting sqref="J11">
    <cfRule type="containsText" dxfId="616" priority="110" operator="containsText" text="libre">
      <formula>NOT(ISERROR(SEARCH("libre",J11)))</formula>
    </cfRule>
  </conditionalFormatting>
  <conditionalFormatting sqref="K11">
    <cfRule type="containsText" dxfId="615" priority="108" operator="containsText" text="ntitulé">
      <formula>NOT(ISERROR(SEARCH("ntitulé",K11)))</formula>
    </cfRule>
    <cfRule type="containsBlanks" dxfId="614" priority="109">
      <formula>LEN(TRIM(K11))=0</formula>
    </cfRule>
  </conditionalFormatting>
  <conditionalFormatting sqref="K11">
    <cfRule type="containsText" dxfId="613" priority="107" operator="containsText" text="libre">
      <formula>NOT(ISERROR(SEARCH("libre",K11)))</formula>
    </cfRule>
  </conditionalFormatting>
  <conditionalFormatting sqref="B11:D11">
    <cfRule type="containsText" dxfId="612" priority="126" operator="containsText" text="ntitulé">
      <formula>NOT(ISERROR(SEARCH("ntitulé",B11)))</formula>
    </cfRule>
    <cfRule type="containsBlanks" dxfId="611" priority="127">
      <formula>LEN(TRIM(B11))=0</formula>
    </cfRule>
  </conditionalFormatting>
  <conditionalFormatting sqref="B11:D11">
    <cfRule type="containsText" dxfId="610" priority="125" operator="containsText" text="libre">
      <formula>NOT(ISERROR(SEARCH("libre",B11)))</formula>
    </cfRule>
  </conditionalFormatting>
  <conditionalFormatting sqref="E11:F11">
    <cfRule type="containsText" dxfId="609" priority="123" operator="containsText" text="ntitulé">
      <formula>NOT(ISERROR(SEARCH("ntitulé",E11)))</formula>
    </cfRule>
    <cfRule type="containsBlanks" dxfId="608" priority="124">
      <formula>LEN(TRIM(E11))=0</formula>
    </cfRule>
  </conditionalFormatting>
  <conditionalFormatting sqref="E11:F11">
    <cfRule type="containsText" dxfId="607" priority="122" operator="containsText" text="libre">
      <formula>NOT(ISERROR(SEARCH("libre",E11)))</formula>
    </cfRule>
  </conditionalFormatting>
  <conditionalFormatting sqref="G11">
    <cfRule type="containsText" dxfId="606" priority="120" operator="containsText" text="ntitulé">
      <formula>NOT(ISERROR(SEARCH("ntitulé",G11)))</formula>
    </cfRule>
    <cfRule type="containsBlanks" dxfId="605" priority="121">
      <formula>LEN(TRIM(G11))=0</formula>
    </cfRule>
  </conditionalFormatting>
  <conditionalFormatting sqref="G11">
    <cfRule type="containsText" dxfId="604" priority="119" operator="containsText" text="libre">
      <formula>NOT(ISERROR(SEARCH("libre",G11)))</formula>
    </cfRule>
  </conditionalFormatting>
  <conditionalFormatting sqref="H11">
    <cfRule type="containsText" dxfId="603" priority="117" operator="containsText" text="ntitulé">
      <formula>NOT(ISERROR(SEARCH("ntitulé",H11)))</formula>
    </cfRule>
    <cfRule type="containsBlanks" dxfId="602" priority="118">
      <formula>LEN(TRIM(H11))=0</formula>
    </cfRule>
  </conditionalFormatting>
  <conditionalFormatting sqref="H11">
    <cfRule type="containsText" dxfId="601" priority="116" operator="containsText" text="libre">
      <formula>NOT(ISERROR(SEARCH("libre",H11)))</formula>
    </cfRule>
  </conditionalFormatting>
  <conditionalFormatting sqref="I11">
    <cfRule type="containsText" dxfId="600" priority="114" operator="containsText" text="ntitulé">
      <formula>NOT(ISERROR(SEARCH("ntitulé",I11)))</formula>
    </cfRule>
    <cfRule type="containsBlanks" dxfId="599" priority="115">
      <formula>LEN(TRIM(I11))=0</formula>
    </cfRule>
  </conditionalFormatting>
  <conditionalFormatting sqref="I11">
    <cfRule type="containsText" dxfId="598" priority="113" operator="containsText" text="libre">
      <formula>NOT(ISERROR(SEARCH("libre",I11)))</formula>
    </cfRule>
  </conditionalFormatting>
  <conditionalFormatting sqref="J16">
    <cfRule type="containsText" dxfId="597" priority="69" operator="containsText" text="ntitulé">
      <formula>NOT(ISERROR(SEARCH("ntitulé",J16)))</formula>
    </cfRule>
    <cfRule type="containsBlanks" dxfId="596" priority="70">
      <formula>LEN(TRIM(J16))=0</formula>
    </cfRule>
  </conditionalFormatting>
  <conditionalFormatting sqref="J16">
    <cfRule type="containsText" dxfId="595" priority="68" operator="containsText" text="libre">
      <formula>NOT(ISERROR(SEARCH("libre",J16)))</formula>
    </cfRule>
  </conditionalFormatting>
  <conditionalFormatting sqref="K16">
    <cfRule type="containsText" dxfId="594" priority="66" operator="containsText" text="ntitulé">
      <formula>NOT(ISERROR(SEARCH("ntitulé",K16)))</formula>
    </cfRule>
    <cfRule type="containsBlanks" dxfId="593" priority="67">
      <formula>LEN(TRIM(K16))=0</formula>
    </cfRule>
  </conditionalFormatting>
  <conditionalFormatting sqref="K16">
    <cfRule type="containsText" dxfId="592" priority="65" operator="containsText" text="libre">
      <formula>NOT(ISERROR(SEARCH("libre",K16)))</formula>
    </cfRule>
  </conditionalFormatting>
  <conditionalFormatting sqref="B15:D15">
    <cfRule type="containsText" dxfId="591" priority="105" operator="containsText" text="ntitulé">
      <formula>NOT(ISERROR(SEARCH("ntitulé",B15)))</formula>
    </cfRule>
    <cfRule type="containsBlanks" dxfId="590" priority="106">
      <formula>LEN(TRIM(B15))=0</formula>
    </cfRule>
  </conditionalFormatting>
  <conditionalFormatting sqref="B15:D15">
    <cfRule type="containsText" dxfId="589" priority="104" operator="containsText" text="libre">
      <formula>NOT(ISERROR(SEARCH("libre",B15)))</formula>
    </cfRule>
  </conditionalFormatting>
  <conditionalFormatting sqref="E15:F15">
    <cfRule type="containsText" dxfId="588" priority="102" operator="containsText" text="ntitulé">
      <formula>NOT(ISERROR(SEARCH("ntitulé",E15)))</formula>
    </cfRule>
    <cfRule type="containsBlanks" dxfId="587" priority="103">
      <formula>LEN(TRIM(E15))=0</formula>
    </cfRule>
  </conditionalFormatting>
  <conditionalFormatting sqref="E15:F15">
    <cfRule type="containsText" dxfId="586" priority="101" operator="containsText" text="libre">
      <formula>NOT(ISERROR(SEARCH("libre",E15)))</formula>
    </cfRule>
  </conditionalFormatting>
  <conditionalFormatting sqref="G15">
    <cfRule type="containsText" dxfId="585" priority="99" operator="containsText" text="ntitulé">
      <formula>NOT(ISERROR(SEARCH("ntitulé",G15)))</formula>
    </cfRule>
    <cfRule type="containsBlanks" dxfId="584" priority="100">
      <formula>LEN(TRIM(G15))=0</formula>
    </cfRule>
  </conditionalFormatting>
  <conditionalFormatting sqref="G15">
    <cfRule type="containsText" dxfId="583" priority="98" operator="containsText" text="libre">
      <formula>NOT(ISERROR(SEARCH("libre",G15)))</formula>
    </cfRule>
  </conditionalFormatting>
  <conditionalFormatting sqref="H15">
    <cfRule type="containsText" dxfId="582" priority="96" operator="containsText" text="ntitulé">
      <formula>NOT(ISERROR(SEARCH("ntitulé",H15)))</formula>
    </cfRule>
    <cfRule type="containsBlanks" dxfId="581" priority="97">
      <formula>LEN(TRIM(H15))=0</formula>
    </cfRule>
  </conditionalFormatting>
  <conditionalFormatting sqref="H15">
    <cfRule type="containsText" dxfId="580" priority="95" operator="containsText" text="libre">
      <formula>NOT(ISERROR(SEARCH("libre",H15)))</formula>
    </cfRule>
  </conditionalFormatting>
  <conditionalFormatting sqref="I15">
    <cfRule type="containsText" dxfId="579" priority="93" operator="containsText" text="ntitulé">
      <formula>NOT(ISERROR(SEARCH("ntitulé",I15)))</formula>
    </cfRule>
    <cfRule type="containsBlanks" dxfId="578" priority="94">
      <formula>LEN(TRIM(I15))=0</formula>
    </cfRule>
  </conditionalFormatting>
  <conditionalFormatting sqref="I15">
    <cfRule type="containsText" dxfId="577" priority="92" operator="containsText" text="libre">
      <formula>NOT(ISERROR(SEARCH("libre",I15)))</formula>
    </cfRule>
  </conditionalFormatting>
  <conditionalFormatting sqref="J15">
    <cfRule type="containsText" dxfId="576" priority="90" operator="containsText" text="ntitulé">
      <formula>NOT(ISERROR(SEARCH("ntitulé",J15)))</formula>
    </cfRule>
    <cfRule type="containsBlanks" dxfId="575" priority="91">
      <formula>LEN(TRIM(J15))=0</formula>
    </cfRule>
  </conditionalFormatting>
  <conditionalFormatting sqref="J15">
    <cfRule type="containsText" dxfId="574" priority="89" operator="containsText" text="libre">
      <formula>NOT(ISERROR(SEARCH("libre",J15)))</formula>
    </cfRule>
  </conditionalFormatting>
  <conditionalFormatting sqref="K15">
    <cfRule type="containsText" dxfId="573" priority="87" operator="containsText" text="ntitulé">
      <formula>NOT(ISERROR(SEARCH("ntitulé",K15)))</formula>
    </cfRule>
    <cfRule type="containsBlanks" dxfId="572" priority="88">
      <formula>LEN(TRIM(K15))=0</formula>
    </cfRule>
  </conditionalFormatting>
  <conditionalFormatting sqref="K15">
    <cfRule type="containsText" dxfId="571" priority="86" operator="containsText" text="libre">
      <formula>NOT(ISERROR(SEARCH("libre",K15)))</formula>
    </cfRule>
  </conditionalFormatting>
  <conditionalFormatting sqref="B16:D16">
    <cfRule type="containsText" dxfId="570" priority="84" operator="containsText" text="ntitulé">
      <formula>NOT(ISERROR(SEARCH("ntitulé",B16)))</formula>
    </cfRule>
    <cfRule type="containsBlanks" dxfId="569" priority="85">
      <formula>LEN(TRIM(B16))=0</formula>
    </cfRule>
  </conditionalFormatting>
  <conditionalFormatting sqref="B16:D16">
    <cfRule type="containsText" dxfId="568" priority="83" operator="containsText" text="libre">
      <formula>NOT(ISERROR(SEARCH("libre",B16)))</formula>
    </cfRule>
  </conditionalFormatting>
  <conditionalFormatting sqref="E16:F16">
    <cfRule type="containsText" dxfId="567" priority="81" operator="containsText" text="ntitulé">
      <formula>NOT(ISERROR(SEARCH("ntitulé",E16)))</formula>
    </cfRule>
    <cfRule type="containsBlanks" dxfId="566" priority="82">
      <formula>LEN(TRIM(E16))=0</formula>
    </cfRule>
  </conditionalFormatting>
  <conditionalFormatting sqref="E16:F16">
    <cfRule type="containsText" dxfId="565" priority="80" operator="containsText" text="libre">
      <formula>NOT(ISERROR(SEARCH("libre",E16)))</formula>
    </cfRule>
  </conditionalFormatting>
  <conditionalFormatting sqref="G16">
    <cfRule type="containsText" dxfId="564" priority="78" operator="containsText" text="ntitulé">
      <formula>NOT(ISERROR(SEARCH("ntitulé",G16)))</formula>
    </cfRule>
    <cfRule type="containsBlanks" dxfId="563" priority="79">
      <formula>LEN(TRIM(G16))=0</formula>
    </cfRule>
  </conditionalFormatting>
  <conditionalFormatting sqref="G16">
    <cfRule type="containsText" dxfId="562" priority="77" operator="containsText" text="libre">
      <formula>NOT(ISERROR(SEARCH("libre",G16)))</formula>
    </cfRule>
  </conditionalFormatting>
  <conditionalFormatting sqref="H16">
    <cfRule type="containsText" dxfId="561" priority="75" operator="containsText" text="ntitulé">
      <formula>NOT(ISERROR(SEARCH("ntitulé",H16)))</formula>
    </cfRule>
    <cfRule type="containsBlanks" dxfId="560" priority="76">
      <formula>LEN(TRIM(H16))=0</formula>
    </cfRule>
  </conditionalFormatting>
  <conditionalFormatting sqref="H16">
    <cfRule type="containsText" dxfId="559" priority="74" operator="containsText" text="libre">
      <formula>NOT(ISERROR(SEARCH("libre",H16)))</formula>
    </cfRule>
  </conditionalFormatting>
  <conditionalFormatting sqref="I16">
    <cfRule type="containsText" dxfId="558" priority="72" operator="containsText" text="ntitulé">
      <formula>NOT(ISERROR(SEARCH("ntitulé",I16)))</formula>
    </cfRule>
    <cfRule type="containsBlanks" dxfId="557" priority="73">
      <formula>LEN(TRIM(I16))=0</formula>
    </cfRule>
  </conditionalFormatting>
  <conditionalFormatting sqref="I16">
    <cfRule type="containsText" dxfId="556" priority="71" operator="containsText" text="libre">
      <formula>NOT(ISERROR(SEARCH("libre",I16)))</formula>
    </cfRule>
  </conditionalFormatting>
  <conditionalFormatting sqref="J18">
    <cfRule type="containsText" dxfId="555" priority="48" operator="containsText" text="ntitulé">
      <formula>NOT(ISERROR(SEARCH("ntitulé",J18)))</formula>
    </cfRule>
    <cfRule type="containsBlanks" dxfId="554" priority="49">
      <formula>LEN(TRIM(J18))=0</formula>
    </cfRule>
  </conditionalFormatting>
  <conditionalFormatting sqref="J18">
    <cfRule type="containsText" dxfId="553" priority="47" operator="containsText" text="libre">
      <formula>NOT(ISERROR(SEARCH("libre",J18)))</formula>
    </cfRule>
  </conditionalFormatting>
  <conditionalFormatting sqref="K18">
    <cfRule type="containsText" dxfId="552" priority="45" operator="containsText" text="ntitulé">
      <formula>NOT(ISERROR(SEARCH("ntitulé",K18)))</formula>
    </cfRule>
    <cfRule type="containsBlanks" dxfId="551" priority="46">
      <formula>LEN(TRIM(K18))=0</formula>
    </cfRule>
  </conditionalFormatting>
  <conditionalFormatting sqref="K18">
    <cfRule type="containsText" dxfId="550" priority="44" operator="containsText" text="libre">
      <formula>NOT(ISERROR(SEARCH("libre",K18)))</formula>
    </cfRule>
  </conditionalFormatting>
  <conditionalFormatting sqref="B18:D18">
    <cfRule type="containsText" dxfId="549" priority="63" operator="containsText" text="ntitulé">
      <formula>NOT(ISERROR(SEARCH("ntitulé",B18)))</formula>
    </cfRule>
    <cfRule type="containsBlanks" dxfId="548" priority="64">
      <formula>LEN(TRIM(B18))=0</formula>
    </cfRule>
  </conditionalFormatting>
  <conditionalFormatting sqref="B18:D18">
    <cfRule type="containsText" dxfId="547" priority="62" operator="containsText" text="libre">
      <formula>NOT(ISERROR(SEARCH("libre",B18)))</formula>
    </cfRule>
  </conditionalFormatting>
  <conditionalFormatting sqref="E18:F18">
    <cfRule type="containsText" dxfId="546" priority="60" operator="containsText" text="ntitulé">
      <formula>NOT(ISERROR(SEARCH("ntitulé",E18)))</formula>
    </cfRule>
    <cfRule type="containsBlanks" dxfId="545" priority="61">
      <formula>LEN(TRIM(E18))=0</formula>
    </cfRule>
  </conditionalFormatting>
  <conditionalFormatting sqref="E18:F18">
    <cfRule type="containsText" dxfId="544" priority="59" operator="containsText" text="libre">
      <formula>NOT(ISERROR(SEARCH("libre",E18)))</formula>
    </cfRule>
  </conditionalFormatting>
  <conditionalFormatting sqref="G18">
    <cfRule type="containsText" dxfId="543" priority="57" operator="containsText" text="ntitulé">
      <formula>NOT(ISERROR(SEARCH("ntitulé",G18)))</formula>
    </cfRule>
    <cfRule type="containsBlanks" dxfId="542" priority="58">
      <formula>LEN(TRIM(G18))=0</formula>
    </cfRule>
  </conditionalFormatting>
  <conditionalFormatting sqref="G18">
    <cfRule type="containsText" dxfId="541" priority="56" operator="containsText" text="libre">
      <formula>NOT(ISERROR(SEARCH("libre",G18)))</formula>
    </cfRule>
  </conditionalFormatting>
  <conditionalFormatting sqref="H18">
    <cfRule type="containsText" dxfId="540" priority="54" operator="containsText" text="ntitulé">
      <formula>NOT(ISERROR(SEARCH("ntitulé",H18)))</formula>
    </cfRule>
    <cfRule type="containsBlanks" dxfId="539" priority="55">
      <formula>LEN(TRIM(H18))=0</formula>
    </cfRule>
  </conditionalFormatting>
  <conditionalFormatting sqref="H18">
    <cfRule type="containsText" dxfId="538" priority="53" operator="containsText" text="libre">
      <formula>NOT(ISERROR(SEARCH("libre",H18)))</formula>
    </cfRule>
  </conditionalFormatting>
  <conditionalFormatting sqref="I18">
    <cfRule type="containsText" dxfId="537" priority="51" operator="containsText" text="ntitulé">
      <formula>NOT(ISERROR(SEARCH("ntitulé",I18)))</formula>
    </cfRule>
    <cfRule type="containsBlanks" dxfId="536" priority="52">
      <formula>LEN(TRIM(I18))=0</formula>
    </cfRule>
  </conditionalFormatting>
  <conditionalFormatting sqref="I18">
    <cfRule type="containsText" dxfId="535" priority="50" operator="containsText" text="libre">
      <formula>NOT(ISERROR(SEARCH("libre",I18)))</formula>
    </cfRule>
  </conditionalFormatting>
  <conditionalFormatting sqref="B22:D22">
    <cfRule type="containsText" dxfId="534" priority="42" operator="containsText" text="ntitulé">
      <formula>NOT(ISERROR(SEARCH("ntitulé",B22)))</formula>
    </cfRule>
    <cfRule type="containsBlanks" dxfId="533" priority="43">
      <formula>LEN(TRIM(B22))=0</formula>
    </cfRule>
  </conditionalFormatting>
  <conditionalFormatting sqref="B22:D22">
    <cfRule type="containsText" dxfId="532" priority="41" operator="containsText" text="libre">
      <formula>NOT(ISERROR(SEARCH("libre",B22)))</formula>
    </cfRule>
  </conditionalFormatting>
  <conditionalFormatting sqref="E22:F22">
    <cfRule type="containsText" dxfId="531" priority="39" operator="containsText" text="ntitulé">
      <formula>NOT(ISERROR(SEARCH("ntitulé",E22)))</formula>
    </cfRule>
    <cfRule type="containsBlanks" dxfId="530" priority="40">
      <formula>LEN(TRIM(E22))=0</formula>
    </cfRule>
  </conditionalFormatting>
  <conditionalFormatting sqref="E22:F22">
    <cfRule type="containsText" dxfId="529" priority="38" operator="containsText" text="libre">
      <formula>NOT(ISERROR(SEARCH("libre",E22)))</formula>
    </cfRule>
  </conditionalFormatting>
  <conditionalFormatting sqref="G22">
    <cfRule type="containsText" dxfId="528" priority="36" operator="containsText" text="ntitulé">
      <formula>NOT(ISERROR(SEARCH("ntitulé",G22)))</formula>
    </cfRule>
    <cfRule type="containsBlanks" dxfId="527" priority="37">
      <formula>LEN(TRIM(G22))=0</formula>
    </cfRule>
  </conditionalFormatting>
  <conditionalFormatting sqref="G22">
    <cfRule type="containsText" dxfId="526" priority="35" operator="containsText" text="libre">
      <formula>NOT(ISERROR(SEARCH("libre",G22)))</formula>
    </cfRule>
  </conditionalFormatting>
  <conditionalFormatting sqref="H22">
    <cfRule type="containsText" dxfId="525" priority="33" operator="containsText" text="ntitulé">
      <formula>NOT(ISERROR(SEARCH("ntitulé",H22)))</formula>
    </cfRule>
    <cfRule type="containsBlanks" dxfId="524" priority="34">
      <formula>LEN(TRIM(H22))=0</formula>
    </cfRule>
  </conditionalFormatting>
  <conditionalFormatting sqref="H22">
    <cfRule type="containsText" dxfId="523" priority="32" operator="containsText" text="libre">
      <formula>NOT(ISERROR(SEARCH("libre",H22)))</formula>
    </cfRule>
  </conditionalFormatting>
  <conditionalFormatting sqref="I22">
    <cfRule type="containsText" dxfId="522" priority="30" operator="containsText" text="ntitulé">
      <formula>NOT(ISERROR(SEARCH("ntitulé",I22)))</formula>
    </cfRule>
    <cfRule type="containsBlanks" dxfId="521" priority="31">
      <formula>LEN(TRIM(I22))=0</formula>
    </cfRule>
  </conditionalFormatting>
  <conditionalFormatting sqref="I22">
    <cfRule type="containsText" dxfId="520" priority="29" operator="containsText" text="libre">
      <formula>NOT(ISERROR(SEARCH("libre",I22)))</formula>
    </cfRule>
  </conditionalFormatting>
  <conditionalFormatting sqref="J22">
    <cfRule type="containsText" dxfId="519" priority="27" operator="containsText" text="ntitulé">
      <formula>NOT(ISERROR(SEARCH("ntitulé",J22)))</formula>
    </cfRule>
    <cfRule type="containsBlanks" dxfId="518" priority="28">
      <formula>LEN(TRIM(J22))=0</formula>
    </cfRule>
  </conditionalFormatting>
  <conditionalFormatting sqref="J22">
    <cfRule type="containsText" dxfId="517" priority="26" operator="containsText" text="libre">
      <formula>NOT(ISERROR(SEARCH("libre",J22)))</formula>
    </cfRule>
  </conditionalFormatting>
  <conditionalFormatting sqref="K22">
    <cfRule type="containsText" dxfId="516" priority="24" operator="containsText" text="ntitulé">
      <formula>NOT(ISERROR(SEARCH("ntitulé",K22)))</formula>
    </cfRule>
    <cfRule type="containsBlanks" dxfId="515" priority="25">
      <formula>LEN(TRIM(K22))=0</formula>
    </cfRule>
  </conditionalFormatting>
  <conditionalFormatting sqref="K22">
    <cfRule type="containsText" dxfId="514" priority="23" operator="containsText" text="libre">
      <formula>NOT(ISERROR(SEARCH("libre",K22)))</formula>
    </cfRule>
  </conditionalFormatting>
  <conditionalFormatting sqref="B31:T35">
    <cfRule type="containsBlanks" dxfId="513" priority="1">
      <formula>LEN(TRIM(B31))=0</formula>
    </cfRule>
  </conditionalFormatting>
  <hyperlinks>
    <hyperlink ref="A1" location="TAB00!A1" display="Retour page de garde" xr:uid="{00000000-0004-0000-1900-000000000000}"/>
    <hyperlink ref="A2" location="'TAB4'!A1" display="Retour TAB4" xr:uid="{DCC8958E-BC00-41F1-B49F-3B53DAE2DEE9}"/>
  </hyperlinks>
  <pageMargins left="0.7" right="0.7" top="0.75" bottom="0.75" header="0.3" footer="0.3"/>
  <pageSetup paperSize="9" scale="71" orientation="landscape" verticalDpi="300" r:id="rId1"/>
  <rowBreaks count="1" manualBreakCount="1">
    <brk id="28" max="16" man="1"/>
  </rowBreaks>
  <extLst>
    <ext xmlns:x14="http://schemas.microsoft.com/office/spreadsheetml/2009/9/main" uri="{78C0D931-6437-407d-A8EE-F0AAD7539E65}">
      <x14:conditionalFormattings>
        <x14:conditionalFormatting xmlns:xm="http://schemas.microsoft.com/office/excel/2006/main">
          <x14:cfRule type="expression" priority="171" id="{BB05ECD8-552D-4A28-863D-1AC83414529D}">
            <xm:f>'\\cwp-p-cont01\CtxFolderRedirection\Users\nikolai.triffet\AppData\Local\Microsoft\Windows\Temporary Internet Files\Content.Outlook\KBM14V84\[17c08 - MDR ex-post.xlsx]TAB00'!#REF!&lt;2021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G1:J2</xm:sqref>
        </x14:conditionalFormatting>
        <x14:conditionalFormatting xmlns:xm="http://schemas.microsoft.com/office/excel/2006/main">
          <x14:cfRule type="expression" priority="170" id="{1EDBE5C2-7FA5-49BC-94F1-007388BBF644}">
            <xm:f>'\\cwp-p-cont01\CtxFolderRedirection\Users\nikolai.triffet\AppData\Local\Microsoft\Windows\Temporary Internet Files\Content.Outlook\KBM14V84\[17c08 - MDR ex-post.xlsx]TAB00'!#REF!&lt;2022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J1:J2</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U20"/>
  <sheetViews>
    <sheetView zoomScaleNormal="100" workbookViewId="0">
      <selection activeCell="A3" sqref="A3:U3"/>
    </sheetView>
  </sheetViews>
  <sheetFormatPr baseColWidth="10" defaultColWidth="9.1640625" defaultRowHeight="13.5" x14ac:dyDescent="0.3"/>
  <cols>
    <col min="1" max="1" width="67.5" style="132" customWidth="1"/>
    <col min="2" max="3" width="17.33203125" style="132" customWidth="1"/>
    <col min="4" max="6" width="17.33203125" style="219" customWidth="1"/>
    <col min="7" max="7" width="3.5" style="219" customWidth="1"/>
    <col min="8" max="10" width="8.5" style="219" customWidth="1"/>
    <col min="11" max="11" width="8.5" style="169" customWidth="1"/>
    <col min="12" max="15" width="9.1640625" style="169"/>
    <col min="16" max="16" width="0.1640625" style="169" customWidth="1"/>
    <col min="17" max="16384" width="9.1640625" style="169"/>
  </cols>
  <sheetData>
    <row r="1" spans="1:21" s="218" customFormat="1" ht="15" x14ac:dyDescent="0.3">
      <c r="A1" s="217" t="s">
        <v>58</v>
      </c>
    </row>
    <row r="2" spans="1:21" ht="15" x14ac:dyDescent="0.3">
      <c r="A2" s="85" t="s">
        <v>564</v>
      </c>
      <c r="C2" s="219"/>
      <c r="E2" s="169"/>
      <c r="F2" s="169"/>
      <c r="G2" s="169"/>
      <c r="H2" s="169"/>
      <c r="I2" s="169"/>
      <c r="J2" s="169"/>
    </row>
    <row r="3" spans="1:21" ht="21" x14ac:dyDescent="0.35">
      <c r="A3" s="488" t="str">
        <f>TAB00!B65&amp;" : "&amp;TAB00!C65</f>
        <v>TAB4.14 : Charges et produits liés à l’achat de gaz SER</v>
      </c>
      <c r="B3" s="488"/>
      <c r="C3" s="488"/>
      <c r="D3" s="488"/>
      <c r="E3" s="488"/>
      <c r="F3" s="488"/>
      <c r="G3" s="488"/>
      <c r="H3" s="488"/>
      <c r="I3" s="488"/>
      <c r="J3" s="488"/>
      <c r="K3" s="488"/>
      <c r="L3" s="488"/>
      <c r="M3" s="488"/>
      <c r="N3" s="488"/>
      <c r="O3" s="488"/>
      <c r="P3" s="488"/>
      <c r="Q3" s="488"/>
      <c r="R3" s="488"/>
      <c r="S3" s="488"/>
      <c r="T3" s="488"/>
      <c r="U3" s="488"/>
    </row>
    <row r="4" spans="1:21" x14ac:dyDescent="0.3">
      <c r="A4" s="220"/>
      <c r="B4" s="221"/>
      <c r="C4" s="220"/>
      <c r="D4" s="220"/>
      <c r="E4" s="222"/>
      <c r="F4" s="222"/>
      <c r="G4" s="222"/>
      <c r="H4" s="223"/>
      <c r="I4" s="223"/>
      <c r="J4" s="223"/>
    </row>
    <row r="5" spans="1:21" s="6" customFormat="1" x14ac:dyDescent="0.3">
      <c r="A5" s="220"/>
      <c r="B5" s="221"/>
      <c r="C5" s="220"/>
      <c r="D5" s="220"/>
      <c r="E5" s="222"/>
      <c r="F5" s="222"/>
      <c r="H5" s="463" t="s">
        <v>401</v>
      </c>
      <c r="I5" s="464"/>
      <c r="J5" s="464"/>
      <c r="K5" s="465"/>
    </row>
    <row r="6" spans="1:21" s="6" customFormat="1" ht="27" x14ac:dyDescent="0.3">
      <c r="A6" s="315" t="s">
        <v>2</v>
      </c>
      <c r="B6" s="340" t="s">
        <v>426</v>
      </c>
      <c r="C6" s="340" t="s">
        <v>427</v>
      </c>
      <c r="D6" s="340" t="s">
        <v>428</v>
      </c>
      <c r="E6" s="340" t="s">
        <v>429</v>
      </c>
      <c r="F6" s="340" t="s">
        <v>421</v>
      </c>
      <c r="H6" s="340" t="s">
        <v>425</v>
      </c>
      <c r="I6" s="340" t="s">
        <v>424</v>
      </c>
      <c r="J6" s="340" t="s">
        <v>423</v>
      </c>
      <c r="K6" s="340" t="s">
        <v>422</v>
      </c>
    </row>
    <row r="7" spans="1:21" x14ac:dyDescent="0.3">
      <c r="A7" s="146" t="s">
        <v>314</v>
      </c>
      <c r="B7" s="128"/>
      <c r="C7" s="128"/>
      <c r="D7" s="128"/>
      <c r="E7" s="128"/>
      <c r="F7" s="128"/>
      <c r="G7" s="169"/>
      <c r="H7" s="159">
        <f>IFERROR(IF(AND(ROUND(SUM(B7:B7),0)=0,ROUND(SUM(C7:C7),0)&gt;ROUND(SUM(B7:B7),0)),"INF",(ROUND(SUM(C7:C7),0)-ROUND(SUM(B7:B7),0))/ROUND(SUM(B7:B7),0)),0)</f>
        <v>0</v>
      </c>
      <c r="I7" s="159">
        <f t="shared" ref="I7:K10" si="0">IFERROR(IF(AND(ROUND(SUM(C7),0)=0,ROUND(SUM(D7:D7),0)&gt;ROUND(SUM(C7),0)),"INF",(ROUND(SUM(D7:D7),0)-ROUND(SUM(C7),0))/ROUND(SUM(C7),0)),0)</f>
        <v>0</v>
      </c>
      <c r="J7" s="159">
        <f t="shared" si="0"/>
        <v>0</v>
      </c>
      <c r="K7" s="159">
        <f t="shared" si="0"/>
        <v>0</v>
      </c>
    </row>
    <row r="8" spans="1:21" ht="27" x14ac:dyDescent="0.3">
      <c r="A8" s="146" t="s">
        <v>332</v>
      </c>
      <c r="B8" s="129"/>
      <c r="C8" s="129"/>
      <c r="D8" s="129"/>
      <c r="E8" s="129"/>
      <c r="F8" s="129"/>
      <c r="G8" s="169"/>
      <c r="H8" s="145">
        <f>IFERROR(IF(AND(ROUND(SUM(B8:B8),0)=0,ROUND(SUM(C8:C8),0)&gt;ROUND(SUM(B8:B8),0)),"INF",(ROUND(SUM(C8:C8),0)-ROUND(SUM(B8:B8),0))/ROUND(SUM(B8:B8),0)),0)</f>
        <v>0</v>
      </c>
      <c r="I8" s="145">
        <f t="shared" si="0"/>
        <v>0</v>
      </c>
      <c r="J8" s="145">
        <f t="shared" si="0"/>
        <v>0</v>
      </c>
      <c r="K8" s="145">
        <f t="shared" si="0"/>
        <v>0</v>
      </c>
    </row>
    <row r="9" spans="1:21" ht="27" x14ac:dyDescent="0.3">
      <c r="A9" s="135" t="s">
        <v>333</v>
      </c>
      <c r="B9" s="129"/>
      <c r="C9" s="129"/>
      <c r="D9" s="129"/>
      <c r="E9" s="129"/>
      <c r="F9" s="129"/>
      <c r="G9" s="169"/>
      <c r="H9" s="145">
        <f>IFERROR(IF(AND(ROUND(SUM(B9:B9),0)=0,ROUND(SUM(C9:C9),0)&gt;ROUND(SUM(B9:B9),0)),"INF",(ROUND(SUM(C9:C9),0)-ROUND(SUM(B9:B9),0))/ROUND(SUM(B9:B9),0)),0)</f>
        <v>0</v>
      </c>
      <c r="I9" s="145">
        <f t="shared" si="0"/>
        <v>0</v>
      </c>
      <c r="J9" s="145">
        <f t="shared" si="0"/>
        <v>0</v>
      </c>
      <c r="K9" s="145">
        <f t="shared" si="0"/>
        <v>0</v>
      </c>
    </row>
    <row r="10" spans="1:21" x14ac:dyDescent="0.3">
      <c r="A10" s="227" t="s">
        <v>380</v>
      </c>
      <c r="B10" s="73">
        <f>SUM(B7:B9)</f>
        <v>0</v>
      </c>
      <c r="C10" s="73">
        <f>SUM(C7:C9)</f>
        <v>0</v>
      </c>
      <c r="D10" s="73">
        <f>SUM(D7:D9)</f>
        <v>0</v>
      </c>
      <c r="E10" s="73">
        <f>SUM(E7:E9)</f>
        <v>0</v>
      </c>
      <c r="F10" s="73">
        <f>SUM(F7:F9)</f>
        <v>0</v>
      </c>
      <c r="G10" s="169"/>
      <c r="H10" s="177">
        <f>IFERROR(IF(AND(ROUND(SUM(B10:B10),0)=0,ROUND(SUM(C10:C10),0)&gt;ROUND(SUM(B10:B10),0)),"INF",(ROUND(SUM(C10:C10),0)-ROUND(SUM(B10:B10),0))/ROUND(SUM(B10:B10),0)),0)</f>
        <v>0</v>
      </c>
      <c r="I10" s="177">
        <f t="shared" si="0"/>
        <v>0</v>
      </c>
      <c r="J10" s="177">
        <f t="shared" si="0"/>
        <v>0</v>
      </c>
      <c r="K10" s="177">
        <f t="shared" si="0"/>
        <v>0</v>
      </c>
    </row>
    <row r="12" spans="1:21" s="3" customFormat="1" ht="14.25" thickBot="1" x14ac:dyDescent="0.35">
      <c r="A12" s="486" t="s">
        <v>334</v>
      </c>
      <c r="B12" s="486"/>
      <c r="C12" s="486"/>
      <c r="D12" s="486"/>
      <c r="E12" s="486"/>
      <c r="F12" s="486"/>
      <c r="G12" s="486"/>
      <c r="H12" s="486"/>
      <c r="I12" s="486"/>
      <c r="J12" s="486"/>
      <c r="K12" s="486"/>
      <c r="L12" s="486"/>
      <c r="M12" s="486"/>
      <c r="N12" s="486"/>
      <c r="O12" s="486"/>
      <c r="P12" s="486"/>
    </row>
    <row r="13" spans="1:21" s="3" customFormat="1" ht="12.6" customHeight="1" thickBot="1" x14ac:dyDescent="0.35">
      <c r="A13" s="90" t="s">
        <v>293</v>
      </c>
      <c r="B13" s="474" t="s">
        <v>289</v>
      </c>
      <c r="C13" s="475"/>
      <c r="D13" s="475"/>
      <c r="E13" s="475"/>
      <c r="F13" s="475"/>
      <c r="G13" s="475"/>
      <c r="H13" s="475"/>
      <c r="I13" s="475"/>
      <c r="J13" s="475"/>
      <c r="K13" s="475"/>
      <c r="L13" s="475"/>
      <c r="M13" s="475"/>
      <c r="N13" s="475"/>
      <c r="O13" s="475"/>
      <c r="P13" s="475"/>
    </row>
    <row r="14" spans="1:21" s="3" customFormat="1" ht="214.9" customHeight="1" thickBot="1" x14ac:dyDescent="0.35">
      <c r="A14" s="91">
        <v>2024</v>
      </c>
      <c r="B14" s="481"/>
      <c r="C14" s="482"/>
      <c r="D14" s="482"/>
      <c r="E14" s="482"/>
      <c r="F14" s="482"/>
      <c r="G14" s="482"/>
      <c r="H14" s="482"/>
      <c r="I14" s="482"/>
      <c r="J14" s="482"/>
      <c r="K14" s="482"/>
      <c r="L14" s="482"/>
      <c r="M14" s="482"/>
      <c r="N14" s="482"/>
      <c r="O14" s="482"/>
      <c r="P14" s="482"/>
    </row>
    <row r="15" spans="1:21" s="3" customFormat="1" ht="214.9" customHeight="1" thickBot="1" x14ac:dyDescent="0.35">
      <c r="A15" s="92">
        <v>2025</v>
      </c>
      <c r="B15" s="481"/>
      <c r="C15" s="482"/>
      <c r="D15" s="482"/>
      <c r="E15" s="482"/>
      <c r="F15" s="482"/>
      <c r="G15" s="482"/>
      <c r="H15" s="482"/>
      <c r="I15" s="482"/>
      <c r="J15" s="482"/>
      <c r="K15" s="482"/>
      <c r="L15" s="482"/>
      <c r="M15" s="482"/>
      <c r="N15" s="482"/>
      <c r="O15" s="482"/>
      <c r="P15" s="482"/>
    </row>
    <row r="16" spans="1:21" s="3" customFormat="1" ht="214.9" customHeight="1" thickBot="1" x14ac:dyDescent="0.35">
      <c r="A16" s="92">
        <v>2026</v>
      </c>
      <c r="B16" s="481"/>
      <c r="C16" s="482"/>
      <c r="D16" s="482"/>
      <c r="E16" s="482"/>
      <c r="F16" s="482"/>
      <c r="G16" s="482"/>
      <c r="H16" s="482"/>
      <c r="I16" s="482"/>
      <c r="J16" s="482"/>
      <c r="K16" s="482"/>
      <c r="L16" s="482"/>
      <c r="M16" s="482"/>
      <c r="N16" s="482"/>
      <c r="O16" s="482"/>
      <c r="P16" s="482"/>
    </row>
    <row r="17" spans="1:16" s="3" customFormat="1" ht="214.9" customHeight="1" thickBot="1" x14ac:dyDescent="0.35">
      <c r="A17" s="92">
        <v>2027</v>
      </c>
      <c r="B17" s="481"/>
      <c r="C17" s="482"/>
      <c r="D17" s="482"/>
      <c r="E17" s="482"/>
      <c r="F17" s="482"/>
      <c r="G17" s="482"/>
      <c r="H17" s="482"/>
      <c r="I17" s="482"/>
      <c r="J17" s="482"/>
      <c r="K17" s="482"/>
      <c r="L17" s="482"/>
      <c r="M17" s="482"/>
      <c r="N17" s="482"/>
      <c r="O17" s="482"/>
      <c r="P17" s="482"/>
    </row>
    <row r="18" spans="1:16" s="3" customFormat="1" ht="214.9" customHeight="1" thickBot="1" x14ac:dyDescent="0.35">
      <c r="A18" s="92">
        <v>2028</v>
      </c>
      <c r="B18" s="481"/>
      <c r="C18" s="482"/>
      <c r="D18" s="482"/>
      <c r="E18" s="482"/>
      <c r="F18" s="482"/>
      <c r="G18" s="482"/>
      <c r="H18" s="482"/>
      <c r="I18" s="482"/>
      <c r="J18" s="482"/>
      <c r="K18" s="482"/>
      <c r="L18" s="482"/>
      <c r="M18" s="482"/>
      <c r="N18" s="482"/>
      <c r="O18" s="482"/>
      <c r="P18" s="482"/>
    </row>
    <row r="19" spans="1:16" s="3" customFormat="1" x14ac:dyDescent="0.3">
      <c r="A19" s="5"/>
      <c r="C19" s="5"/>
      <c r="D19" s="5"/>
    </row>
    <row r="20" spans="1:16" s="3" customFormat="1" x14ac:dyDescent="0.3">
      <c r="A20" s="5"/>
      <c r="C20" s="5"/>
      <c r="D20" s="5"/>
    </row>
  </sheetData>
  <mergeCells count="9">
    <mergeCell ref="A3:U3"/>
    <mergeCell ref="H5:K5"/>
    <mergeCell ref="B16:P16"/>
    <mergeCell ref="B17:P17"/>
    <mergeCell ref="B18:P18"/>
    <mergeCell ref="A12:P12"/>
    <mergeCell ref="B13:P13"/>
    <mergeCell ref="B14:P14"/>
    <mergeCell ref="B15:P15"/>
  </mergeCells>
  <conditionalFormatting sqref="B7:F7">
    <cfRule type="containsText" dxfId="510" priority="43" operator="containsText" text="ntitulé">
      <formula>NOT(ISERROR(SEARCH("ntitulé",B7)))</formula>
    </cfRule>
    <cfRule type="containsBlanks" dxfId="509" priority="44">
      <formula>LEN(TRIM(B7))=0</formula>
    </cfRule>
  </conditionalFormatting>
  <conditionalFormatting sqref="B7:F7">
    <cfRule type="containsText" dxfId="508" priority="42" operator="containsText" text="libre">
      <formula>NOT(ISERROR(SEARCH("libre",B7)))</formula>
    </cfRule>
  </conditionalFormatting>
  <conditionalFormatting sqref="D8">
    <cfRule type="containsText" dxfId="507" priority="34" operator="containsText" text="ntitulé">
      <formula>NOT(ISERROR(SEARCH("ntitulé",D8)))</formula>
    </cfRule>
    <cfRule type="containsBlanks" dxfId="506" priority="35">
      <formula>LEN(TRIM(D8))=0</formula>
    </cfRule>
  </conditionalFormatting>
  <conditionalFormatting sqref="D8">
    <cfRule type="containsText" dxfId="505" priority="33" operator="containsText" text="libre">
      <formula>NOT(ISERROR(SEARCH("libre",D8)))</formula>
    </cfRule>
  </conditionalFormatting>
  <conditionalFormatting sqref="E8">
    <cfRule type="containsText" dxfId="504" priority="31" operator="containsText" text="ntitulé">
      <formula>NOT(ISERROR(SEARCH("ntitulé",E8)))</formula>
    </cfRule>
    <cfRule type="containsBlanks" dxfId="503" priority="32">
      <formula>LEN(TRIM(E8))=0</formula>
    </cfRule>
  </conditionalFormatting>
  <conditionalFormatting sqref="E8">
    <cfRule type="containsText" dxfId="502" priority="30" operator="containsText" text="libre">
      <formula>NOT(ISERROR(SEARCH("libre",E8)))</formula>
    </cfRule>
  </conditionalFormatting>
  <conditionalFormatting sqref="F8">
    <cfRule type="containsText" dxfId="501" priority="28" operator="containsText" text="ntitulé">
      <formula>NOT(ISERROR(SEARCH("ntitulé",F8)))</formula>
    </cfRule>
    <cfRule type="containsBlanks" dxfId="500" priority="29">
      <formula>LEN(TRIM(F8))=0</formula>
    </cfRule>
  </conditionalFormatting>
  <conditionalFormatting sqref="F8">
    <cfRule type="containsText" dxfId="499" priority="27" operator="containsText" text="libre">
      <formula>NOT(ISERROR(SEARCH("libre",F8)))</formula>
    </cfRule>
  </conditionalFormatting>
  <conditionalFormatting sqref="B9:C9">
    <cfRule type="containsText" dxfId="498" priority="25" operator="containsText" text="ntitulé">
      <formula>NOT(ISERROR(SEARCH("ntitulé",B9)))</formula>
    </cfRule>
    <cfRule type="containsBlanks" dxfId="497" priority="26">
      <formula>LEN(TRIM(B9))=0</formula>
    </cfRule>
  </conditionalFormatting>
  <conditionalFormatting sqref="B9:C9">
    <cfRule type="containsText" dxfId="496" priority="24" operator="containsText" text="libre">
      <formula>NOT(ISERROR(SEARCH("libre",B9)))</formula>
    </cfRule>
  </conditionalFormatting>
  <conditionalFormatting sqref="B8:C8">
    <cfRule type="containsText" dxfId="495" priority="37" operator="containsText" text="ntitulé">
      <formula>NOT(ISERROR(SEARCH("ntitulé",B8)))</formula>
    </cfRule>
    <cfRule type="containsBlanks" dxfId="494" priority="38">
      <formula>LEN(TRIM(B8))=0</formula>
    </cfRule>
  </conditionalFormatting>
  <conditionalFormatting sqref="B8:C8">
    <cfRule type="containsText" dxfId="493" priority="36" operator="containsText" text="libre">
      <formula>NOT(ISERROR(SEARCH("libre",B8)))</formula>
    </cfRule>
  </conditionalFormatting>
  <conditionalFormatting sqref="D9">
    <cfRule type="containsText" dxfId="492" priority="22" operator="containsText" text="ntitulé">
      <formula>NOT(ISERROR(SEARCH("ntitulé",D9)))</formula>
    </cfRule>
    <cfRule type="containsBlanks" dxfId="491" priority="23">
      <formula>LEN(TRIM(D9))=0</formula>
    </cfRule>
  </conditionalFormatting>
  <conditionalFormatting sqref="D9">
    <cfRule type="containsText" dxfId="490" priority="21" operator="containsText" text="libre">
      <formula>NOT(ISERROR(SEARCH("libre",D9)))</formula>
    </cfRule>
  </conditionalFormatting>
  <conditionalFormatting sqref="E9">
    <cfRule type="containsText" dxfId="489" priority="19" operator="containsText" text="ntitulé">
      <formula>NOT(ISERROR(SEARCH("ntitulé",E9)))</formula>
    </cfRule>
    <cfRule type="containsBlanks" dxfId="488" priority="20">
      <formula>LEN(TRIM(E9))=0</formula>
    </cfRule>
  </conditionalFormatting>
  <conditionalFormatting sqref="E9">
    <cfRule type="containsText" dxfId="487" priority="18" operator="containsText" text="libre">
      <formula>NOT(ISERROR(SEARCH("libre",E9)))</formula>
    </cfRule>
  </conditionalFormatting>
  <conditionalFormatting sqref="F9">
    <cfRule type="containsText" dxfId="486" priority="16" operator="containsText" text="ntitulé">
      <formula>NOT(ISERROR(SEARCH("ntitulé",F9)))</formula>
    </cfRule>
    <cfRule type="containsBlanks" dxfId="485" priority="17">
      <formula>LEN(TRIM(F9))=0</formula>
    </cfRule>
  </conditionalFormatting>
  <conditionalFormatting sqref="F9">
    <cfRule type="containsText" dxfId="484" priority="15" operator="containsText" text="libre">
      <formula>NOT(ISERROR(SEARCH("libre",F9)))</formula>
    </cfRule>
  </conditionalFormatting>
  <conditionalFormatting sqref="D7">
    <cfRule type="containsText" dxfId="483" priority="10" operator="containsText" text="ntitulé">
      <formula>NOT(ISERROR(SEARCH("ntitulé",D7)))</formula>
    </cfRule>
    <cfRule type="containsBlanks" dxfId="482" priority="11">
      <formula>LEN(TRIM(D7))=0</formula>
    </cfRule>
  </conditionalFormatting>
  <conditionalFormatting sqref="D7">
    <cfRule type="containsText" dxfId="481" priority="9" operator="containsText" text="libre">
      <formula>NOT(ISERROR(SEARCH("libre",D7)))</formula>
    </cfRule>
  </conditionalFormatting>
  <conditionalFormatting sqref="E7">
    <cfRule type="containsText" dxfId="480" priority="7" operator="containsText" text="ntitulé">
      <formula>NOT(ISERROR(SEARCH("ntitulé",E7)))</formula>
    </cfRule>
    <cfRule type="containsBlanks" dxfId="479" priority="8">
      <formula>LEN(TRIM(E7))=0</formula>
    </cfRule>
  </conditionalFormatting>
  <conditionalFormatting sqref="E7">
    <cfRule type="containsText" dxfId="478" priority="6" operator="containsText" text="libre">
      <formula>NOT(ISERROR(SEARCH("libre",E7)))</formula>
    </cfRule>
  </conditionalFormatting>
  <conditionalFormatting sqref="F7">
    <cfRule type="containsText" dxfId="477" priority="4" operator="containsText" text="ntitulé">
      <formula>NOT(ISERROR(SEARCH("ntitulé",F7)))</formula>
    </cfRule>
    <cfRule type="containsBlanks" dxfId="476" priority="5">
      <formula>LEN(TRIM(F7))=0</formula>
    </cfRule>
  </conditionalFormatting>
  <conditionalFormatting sqref="F7">
    <cfRule type="containsText" dxfId="475" priority="3" operator="containsText" text="libre">
      <formula>NOT(ISERROR(SEARCH("libre",F7)))</formula>
    </cfRule>
  </conditionalFormatting>
  <conditionalFormatting sqref="B7:C7">
    <cfRule type="containsText" dxfId="474" priority="13" operator="containsText" text="ntitulé">
      <formula>NOT(ISERROR(SEARCH("ntitulé",B7)))</formula>
    </cfRule>
    <cfRule type="containsBlanks" dxfId="473" priority="14">
      <formula>LEN(TRIM(B7))=0</formula>
    </cfRule>
  </conditionalFormatting>
  <conditionalFormatting sqref="B7:C7">
    <cfRule type="containsText" dxfId="472" priority="12" operator="containsText" text="libre">
      <formula>NOT(ISERROR(SEARCH("libre",B7)))</formula>
    </cfRule>
  </conditionalFormatting>
  <conditionalFormatting sqref="B14:P18">
    <cfRule type="containsBlanks" dxfId="471" priority="1">
      <formula>LEN(TRIM(B14))=0</formula>
    </cfRule>
  </conditionalFormatting>
  <hyperlinks>
    <hyperlink ref="A1" location="TAB00!A1" display="Retour page de garde" xr:uid="{00000000-0004-0000-1B00-000000000000}"/>
    <hyperlink ref="A2" location="'TAB4'!A1" display="Retour TAB4" xr:uid="{2E989E4C-BF55-4125-AFD5-1CD92F9B3089}"/>
  </hyperlinks>
  <pageMargins left="0.7" right="0.7" top="0.75" bottom="0.75" header="0.3" footer="0.3"/>
  <pageSetup paperSize="9" scale="81" orientation="landscape" verticalDpi="300" r:id="rId1"/>
  <rowBreaks count="1" manualBreakCount="1">
    <brk id="11" max="16383" man="1"/>
  </rowBreaks>
  <extLst>
    <ext xmlns:x14="http://schemas.microsoft.com/office/spreadsheetml/2009/9/main" uri="{78C0D931-6437-407d-A8EE-F0AAD7539E65}">
      <x14:conditionalFormattings>
        <x14:conditionalFormatting xmlns:xm="http://schemas.microsoft.com/office/excel/2006/main">
          <x14:cfRule type="expression" priority="262" id="{48568960-00C6-4965-A9F6-9F6F46D61F31}">
            <xm:f>'\\cwp-p-cont01\CtxFolderRedirection\Users\nikolai.triffet\AppData\Local\Microsoft\Windows\Temporary Internet Files\Content.Outlook\KBM14V84\[17c08 - MDR ex-post.xlsx]TAB00'!#REF!&lt;2021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261" id="{53B3870C-1513-46D7-ACAC-605D1C7F8F27}">
            <xm:f>'\\cwp-p-cont01\CtxFolderRedirection\Users\nikolai.triffet\AppData\Local\Microsoft\Windows\Temporary Internet Files\Content.Outlook\KBM14V84\[17c08 - MDR ex-post.xlsx]TAB00'!#REF!&lt;2022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T94"/>
  <sheetViews>
    <sheetView zoomScaleNormal="100" workbookViewId="0">
      <selection activeCell="B3" sqref="B3"/>
    </sheetView>
  </sheetViews>
  <sheetFormatPr baseColWidth="10" defaultColWidth="9.1640625" defaultRowHeight="13.5" x14ac:dyDescent="0.3"/>
  <cols>
    <col min="1" max="1" width="1.1640625" style="3" customWidth="1"/>
    <col min="2" max="2" width="74.6640625" style="3" bestFit="1" customWidth="1"/>
    <col min="3" max="11" width="16.6640625" style="3" customWidth="1"/>
    <col min="12" max="12" width="1.5" style="3" customWidth="1"/>
    <col min="13" max="20" width="9.5" style="3" customWidth="1"/>
    <col min="21" max="16384" width="9.1640625" style="3"/>
  </cols>
  <sheetData>
    <row r="1" spans="1:20" s="68" customFormat="1" ht="15" x14ac:dyDescent="0.3">
      <c r="A1" s="9" t="s">
        <v>58</v>
      </c>
      <c r="B1" s="67"/>
      <c r="D1" s="67"/>
      <c r="F1" s="67"/>
      <c r="H1" s="67"/>
      <c r="J1" s="67"/>
      <c r="L1" s="67"/>
      <c r="M1" s="67"/>
      <c r="O1" s="67"/>
      <c r="Q1" s="67"/>
      <c r="S1" s="67"/>
    </row>
    <row r="2" spans="1:20" s="68" customFormat="1" x14ac:dyDescent="0.3">
      <c r="A2" s="67"/>
      <c r="B2" s="67"/>
      <c r="D2" s="67"/>
      <c r="F2" s="67"/>
      <c r="H2" s="67"/>
      <c r="J2" s="67"/>
      <c r="L2" s="67"/>
      <c r="M2" s="67"/>
      <c r="O2" s="67"/>
      <c r="Q2" s="67"/>
      <c r="S2" s="67"/>
    </row>
    <row r="3" spans="1:20" ht="22.15" customHeight="1" x14ac:dyDescent="0.35">
      <c r="A3" s="131" t="str">
        <f>TAB00!B66&amp;" : "&amp;TAB00!C66</f>
        <v>TAB5 : Marge équitable</v>
      </c>
      <c r="B3" s="131"/>
      <c r="C3" s="131"/>
      <c r="D3" s="131"/>
      <c r="E3" s="131"/>
      <c r="F3" s="131"/>
      <c r="G3" s="131"/>
      <c r="H3" s="131"/>
      <c r="I3" s="131"/>
      <c r="J3" s="131"/>
      <c r="K3" s="131"/>
      <c r="L3" s="131"/>
      <c r="M3" s="131"/>
      <c r="N3" s="131"/>
      <c r="O3" s="131"/>
      <c r="P3" s="131"/>
      <c r="Q3" s="131"/>
      <c r="R3" s="131"/>
      <c r="S3" s="131"/>
      <c r="T3" s="47"/>
    </row>
    <row r="5" spans="1:20" s="70" customFormat="1" ht="1.1499999999999999" customHeight="1" x14ac:dyDescent="0.3">
      <c r="A5" s="69"/>
    </row>
    <row r="6" spans="1:20" x14ac:dyDescent="0.3">
      <c r="M6" s="463" t="s">
        <v>401</v>
      </c>
      <c r="N6" s="464"/>
      <c r="O6" s="464"/>
      <c r="P6" s="465"/>
    </row>
    <row r="7" spans="1:20" ht="27" x14ac:dyDescent="0.3">
      <c r="C7" s="340" t="s">
        <v>426</v>
      </c>
      <c r="D7" s="340" t="s">
        <v>427</v>
      </c>
      <c r="E7" s="340" t="s">
        <v>428</v>
      </c>
      <c r="F7" s="340" t="s">
        <v>429</v>
      </c>
      <c r="G7" s="308" t="s">
        <v>421</v>
      </c>
      <c r="M7" s="308" t="s">
        <v>442</v>
      </c>
      <c r="N7" s="308" t="s">
        <v>424</v>
      </c>
      <c r="O7" s="308" t="s">
        <v>423</v>
      </c>
      <c r="P7" s="308" t="s">
        <v>422</v>
      </c>
    </row>
    <row r="8" spans="1:20" x14ac:dyDescent="0.3">
      <c r="B8" s="71" t="s">
        <v>445</v>
      </c>
      <c r="C8" s="22">
        <f>SUM(G17,G35,G45,G63)/2*TAB00!F34</f>
        <v>0</v>
      </c>
      <c r="D8" s="22">
        <f>SUM(H17,H35,H45,H63)/2*TAB00!G34</f>
        <v>0</v>
      </c>
      <c r="E8" s="22">
        <f>SUM(I17,I35,I45,I63)/2*TAB00!H34</f>
        <v>0</v>
      </c>
      <c r="F8" s="22">
        <f>SUM(J17,J35,J45,J63)/2*TAB00!I34</f>
        <v>0</v>
      </c>
      <c r="G8" s="22">
        <f>SUM(K17,K35,K45,K63)/2*TAB00!J34</f>
        <v>0</v>
      </c>
      <c r="H8" s="72"/>
      <c r="M8" s="37">
        <f t="shared" ref="M8:M10" si="0">IFERROR(IF(AND(ROUND(SUM(C8),0)=0,ROUND(SUM(D8:D8),0)&gt;ROUND(SUM(C8),0)),"INF",(ROUND(SUM(D8:D8),0)-ROUND(SUM(C8),0))/ROUND(SUM(C8),0)),0)</f>
        <v>0</v>
      </c>
      <c r="N8" s="37">
        <f t="shared" ref="N8:N10" si="1">IFERROR(IF(AND(ROUND(SUM(D8),0)=0,ROUND(SUM(E8:E8),0)&gt;ROUND(SUM(D8),0)),"INF",(ROUND(SUM(E8:E8),0)-ROUND(SUM(D8),0))/ROUND(SUM(D8),0)),0)</f>
        <v>0</v>
      </c>
      <c r="O8" s="37">
        <f t="shared" ref="O8:O11" si="2">IFERROR(IF(AND(ROUND(SUM(E8),0)=0,ROUND(SUM(F8:F8),0)&gt;ROUND(SUM(E8),0)),"INF",(ROUND(SUM(F8:F8),0)-ROUND(SUM(E8),0))/ROUND(SUM(E8),0)),0)</f>
        <v>0</v>
      </c>
      <c r="P8" s="37">
        <f t="shared" ref="P8:P10" si="3">IFERROR(IF(AND(ROUND(SUM(F8),0)=0,ROUND(SUM(G8:G8),0)&gt;ROUND(SUM(F8),0)),"INF",(ROUND(SUM(G8:G8),0)-ROUND(SUM(F8),0))/ROUND(SUM(F8),0)),0)</f>
        <v>0</v>
      </c>
    </row>
    <row r="9" spans="1:20" x14ac:dyDescent="0.3">
      <c r="B9" s="71" t="s">
        <v>444</v>
      </c>
      <c r="C9" s="129"/>
      <c r="D9" s="129"/>
      <c r="E9" s="129"/>
      <c r="F9" s="129"/>
      <c r="G9" s="129"/>
      <c r="H9" s="72"/>
      <c r="M9" s="37">
        <f t="shared" si="0"/>
        <v>0</v>
      </c>
      <c r="N9" s="37">
        <f t="shared" si="1"/>
        <v>0</v>
      </c>
      <c r="O9" s="37">
        <f t="shared" si="2"/>
        <v>0</v>
      </c>
      <c r="P9" s="37">
        <f>IFERROR(IF(AND(ROUND(SUM(F9),0)=0,ROUND(SUM(G9:G9),0)&gt;ROUND(SUM(F9),0)),"INF",(ROUND(SUM(G9:G9),0)-ROUND(SUM(F9),0))/ROUND(SUM(F9),0)),0)</f>
        <v>0</v>
      </c>
    </row>
    <row r="10" spans="1:20" x14ac:dyDescent="0.3">
      <c r="B10" s="71" t="s">
        <v>446</v>
      </c>
      <c r="C10" s="129"/>
      <c r="D10" s="129"/>
      <c r="E10" s="129"/>
      <c r="F10" s="129"/>
      <c r="G10" s="129"/>
      <c r="H10" s="72"/>
      <c r="M10" s="37">
        <f t="shared" si="0"/>
        <v>0</v>
      </c>
      <c r="N10" s="37">
        <f t="shared" si="1"/>
        <v>0</v>
      </c>
      <c r="O10" s="37">
        <f t="shared" si="2"/>
        <v>0</v>
      </c>
      <c r="P10" s="37">
        <f t="shared" si="3"/>
        <v>0</v>
      </c>
    </row>
    <row r="11" spans="1:20" x14ac:dyDescent="0.3">
      <c r="B11" s="71" t="s">
        <v>530</v>
      </c>
      <c r="C11" s="73">
        <f>C8-SUM(C9+C10)</f>
        <v>0</v>
      </c>
      <c r="D11" s="73">
        <f t="shared" ref="D11:G11" si="4">D8-SUM(D9+D10)</f>
        <v>0</v>
      </c>
      <c r="E11" s="73">
        <f t="shared" si="4"/>
        <v>0</v>
      </c>
      <c r="F11" s="73">
        <f t="shared" si="4"/>
        <v>0</v>
      </c>
      <c r="G11" s="73">
        <f t="shared" si="4"/>
        <v>0</v>
      </c>
      <c r="H11" s="72"/>
      <c r="M11" s="74">
        <f t="shared" ref="M11" si="5">IFERROR(IF(AND(ROUND(SUM(C11),0)=0,ROUND(SUM(D11:D11),0)&gt;ROUND(SUM(C11),0)),"INF",(ROUND(SUM(D11:D11),0)-ROUND(SUM(C11),0))/ROUND(SUM(C11),0)),0)</f>
        <v>0</v>
      </c>
      <c r="N11" s="74">
        <f>IFERROR(IF(AND(ROUND(SUM(D11),0)=0,ROUND(SUM(E11:E11),0)&gt;ROUND(SUM(D11),0)),"INF",(ROUND(SUM(E11:E11),0)-ROUND(SUM(D11),0))/ROUND(SUM(D11),0)),0)</f>
        <v>0</v>
      </c>
      <c r="O11" s="74">
        <f t="shared" si="2"/>
        <v>0</v>
      </c>
      <c r="P11" s="74">
        <f>IFERROR(IF(AND(ROUND(SUM(F11),0)=0,ROUND(SUM(G11:G11),0)&gt;ROUND(SUM(F11),0)),"INF",(ROUND(SUM(G11:G11),0)-ROUND(SUM(F11),0))/ROUND(SUM(F11),0)),0)</f>
        <v>0</v>
      </c>
    </row>
    <row r="13" spans="1:20" x14ac:dyDescent="0.3">
      <c r="A13" s="321" t="s">
        <v>15</v>
      </c>
      <c r="B13" s="321"/>
      <c r="C13" s="321"/>
      <c r="D13" s="321"/>
      <c r="E13" s="321"/>
      <c r="F13" s="321"/>
      <c r="G13" s="321"/>
      <c r="H13" s="321"/>
      <c r="I13" s="321"/>
      <c r="J13" s="321"/>
      <c r="K13" s="321"/>
      <c r="M13" s="321"/>
      <c r="N13" s="321"/>
      <c r="O13" s="321"/>
      <c r="P13" s="321"/>
      <c r="Q13" s="321"/>
      <c r="R13" s="321"/>
      <c r="S13" s="321"/>
      <c r="T13" s="75"/>
    </row>
    <row r="15" spans="1:20" x14ac:dyDescent="0.3">
      <c r="M15" s="463" t="s">
        <v>401</v>
      </c>
      <c r="N15" s="464"/>
      <c r="O15" s="464"/>
      <c r="P15" s="464"/>
      <c r="Q15" s="464"/>
      <c r="R15" s="464"/>
      <c r="S15" s="464"/>
      <c r="T15" s="465"/>
    </row>
    <row r="16" spans="1:20" ht="23.45" customHeight="1" x14ac:dyDescent="0.3">
      <c r="A16" s="72"/>
      <c r="B16" s="72"/>
      <c r="C16" s="161" t="s">
        <v>441</v>
      </c>
      <c r="D16" s="348" t="s">
        <v>455</v>
      </c>
      <c r="E16" s="348" t="s">
        <v>448</v>
      </c>
      <c r="F16" s="348" t="s">
        <v>449</v>
      </c>
      <c r="G16" s="340" t="s">
        <v>426</v>
      </c>
      <c r="H16" s="340" t="s">
        <v>427</v>
      </c>
      <c r="I16" s="340" t="s">
        <v>428</v>
      </c>
      <c r="J16" s="340" t="s">
        <v>429</v>
      </c>
      <c r="K16" s="161" t="s">
        <v>421</v>
      </c>
      <c r="M16" s="340" t="s">
        <v>403</v>
      </c>
      <c r="N16" s="340" t="s">
        <v>439</v>
      </c>
      <c r="O16" s="340" t="s">
        <v>404</v>
      </c>
      <c r="P16" s="340" t="s">
        <v>438</v>
      </c>
      <c r="Q16" s="340" t="s">
        <v>425</v>
      </c>
      <c r="R16" s="340" t="s">
        <v>424</v>
      </c>
      <c r="S16" s="340" t="s">
        <v>423</v>
      </c>
      <c r="T16" s="340" t="s">
        <v>422</v>
      </c>
    </row>
    <row r="17" spans="1:20" x14ac:dyDescent="0.3">
      <c r="B17" s="79" t="s">
        <v>322</v>
      </c>
      <c r="C17" s="77">
        <f>SUM(C18:C20)</f>
        <v>0</v>
      </c>
      <c r="D17" s="77">
        <f t="shared" ref="D17:K20" si="6">C35</f>
        <v>0</v>
      </c>
      <c r="E17" s="77">
        <f t="shared" si="6"/>
        <v>0</v>
      </c>
      <c r="F17" s="77">
        <f t="shared" si="6"/>
        <v>0</v>
      </c>
      <c r="G17" s="77">
        <f t="shared" si="6"/>
        <v>0</v>
      </c>
      <c r="H17" s="77">
        <f t="shared" si="6"/>
        <v>0</v>
      </c>
      <c r="I17" s="77">
        <f t="shared" si="6"/>
        <v>0</v>
      </c>
      <c r="J17" s="77">
        <f t="shared" si="6"/>
        <v>0</v>
      </c>
      <c r="K17" s="77">
        <f t="shared" si="6"/>
        <v>0</v>
      </c>
      <c r="M17" s="37">
        <f t="shared" ref="M17:M38" si="7">IFERROR(IF(AND(ROUND(SUM(C17:C17),0)=0,ROUND(SUM(D17:D17),0)&gt;ROUND(SUM(C17:C17),0)),"INF",(ROUND(SUM(D17:D17),0)-ROUND(SUM(C17:C17),0))/ROUND(SUM(C17:C17),0)),0)</f>
        <v>0</v>
      </c>
      <c r="N17" s="37">
        <f t="shared" ref="N17:N38" si="8">IFERROR(IF(AND(ROUND(SUM(D17),0)=0,ROUND(SUM(E17:E17),0)&gt;ROUND(SUM(D17),0)),"INF",(ROUND(SUM(E17:E17),0)-ROUND(SUM(D17),0))/ROUND(SUM(D17),0)),0)</f>
        <v>0</v>
      </c>
      <c r="O17" s="37">
        <f t="shared" ref="O17:O38" si="9">IFERROR(IF(AND(ROUND(SUM(E17),0)=0,ROUND(SUM(F17:F17),0)&gt;ROUND(SUM(E17),0)),"INF",(ROUND(SUM(F17:F17),0)-ROUND(SUM(E17),0))/ROUND(SUM(E17),0)),0)</f>
        <v>0</v>
      </c>
      <c r="P17" s="37">
        <f t="shared" ref="P17:P38" si="10">IFERROR(IF(AND(ROUND(SUM(F17),0)=0,ROUND(SUM(G17:G17),0)&gt;ROUND(SUM(F17),0)),"INF",(ROUND(SUM(G17:G17),0)-ROUND(SUM(F17),0))/ROUND(SUM(F17),0)),0)</f>
        <v>0</v>
      </c>
      <c r="Q17" s="37">
        <f t="shared" ref="Q17:Q38" si="11">IFERROR(IF(AND(ROUND(SUM(G17),0)=0,ROUND(SUM(H17:H17),0)&gt;ROUND(SUM(G17),0)),"INF",(ROUND(SUM(H17:H17),0)-ROUND(SUM(G17),0))/ROUND(SUM(G17),0)),0)</f>
        <v>0</v>
      </c>
      <c r="R17" s="37">
        <f t="shared" ref="R17:R38" si="12">IFERROR(IF(AND(ROUND(SUM(H17),0)=0,ROUND(SUM(I17:I17),0)&gt;ROUND(SUM(H17),0)),"INF",(ROUND(SUM(I17:I17),0)-ROUND(SUM(H17),0))/ROUND(SUM(H17),0)),0)</f>
        <v>0</v>
      </c>
      <c r="S17" s="37">
        <f t="shared" ref="S17:S38" si="13">IFERROR(IF(AND(ROUND(SUM(I17),0)=0,ROUND(SUM(J17:J17),0)&gt;ROUND(SUM(I17),0)),"INF",(ROUND(SUM(J17:J17),0)-ROUND(SUM(I17),0))/ROUND(SUM(I17),0)),0)</f>
        <v>0</v>
      </c>
      <c r="T17" s="37">
        <f t="shared" ref="T17:T38" si="14">IFERROR(IF(AND(ROUND(SUM(J17),0)=0,ROUND(SUM(K17:K17),0)&gt;ROUND(SUM(J17),0)),"INF",(ROUND(SUM(K17:K17),0)-ROUND(SUM(J17),0))/ROUND(SUM(J17),0)),0)</f>
        <v>0</v>
      </c>
    </row>
    <row r="18" spans="1:20" x14ac:dyDescent="0.3">
      <c r="A18" s="115">
        <v>1</v>
      </c>
      <c r="B18" s="78" t="s">
        <v>316</v>
      </c>
      <c r="C18" s="17">
        <f>INDEX('TAB5.1'!$C$8:$S$171,VLOOKUP(RIGHT('TAB5'!C$16,4)&amp;"reseau",'TAB5.1'!$U:$V,2,FALSE),'TAB5'!$A18)</f>
        <v>0</v>
      </c>
      <c r="D18" s="17">
        <f t="shared" si="6"/>
        <v>0</v>
      </c>
      <c r="E18" s="17">
        <f t="shared" si="6"/>
        <v>0</v>
      </c>
      <c r="F18" s="17">
        <f t="shared" si="6"/>
        <v>0</v>
      </c>
      <c r="G18" s="17">
        <f t="shared" si="6"/>
        <v>0</v>
      </c>
      <c r="H18" s="17">
        <f t="shared" si="6"/>
        <v>0</v>
      </c>
      <c r="I18" s="17">
        <f t="shared" si="6"/>
        <v>0</v>
      </c>
      <c r="J18" s="17">
        <f t="shared" si="6"/>
        <v>0</v>
      </c>
      <c r="K18" s="17">
        <f t="shared" si="6"/>
        <v>0</v>
      </c>
      <c r="M18" s="37">
        <f t="shared" si="7"/>
        <v>0</v>
      </c>
      <c r="N18" s="37">
        <f t="shared" si="8"/>
        <v>0</v>
      </c>
      <c r="O18" s="37">
        <f t="shared" si="9"/>
        <v>0</v>
      </c>
      <c r="P18" s="37">
        <f t="shared" si="10"/>
        <v>0</v>
      </c>
      <c r="Q18" s="37">
        <f t="shared" si="11"/>
        <v>0</v>
      </c>
      <c r="R18" s="37">
        <f t="shared" si="12"/>
        <v>0</v>
      </c>
      <c r="S18" s="37">
        <f t="shared" si="13"/>
        <v>0</v>
      </c>
      <c r="T18" s="37">
        <f t="shared" si="14"/>
        <v>0</v>
      </c>
    </row>
    <row r="19" spans="1:20" x14ac:dyDescent="0.3">
      <c r="A19" s="115">
        <v>2</v>
      </c>
      <c r="B19" s="78" t="s">
        <v>53</v>
      </c>
      <c r="C19" s="17">
        <f>INDEX('TAB5.1'!$C$8:$S$171,VLOOKUP(RIGHT('TAB5'!C$16,4)&amp;"reseau",'TAB5.1'!$U:$V,2,FALSE),'TAB5'!$A19)</f>
        <v>0</v>
      </c>
      <c r="D19" s="17">
        <f t="shared" si="6"/>
        <v>0</v>
      </c>
      <c r="E19" s="17">
        <f t="shared" si="6"/>
        <v>0</v>
      </c>
      <c r="F19" s="17">
        <f t="shared" si="6"/>
        <v>0</v>
      </c>
      <c r="G19" s="17">
        <f t="shared" si="6"/>
        <v>0</v>
      </c>
      <c r="H19" s="17">
        <f t="shared" si="6"/>
        <v>0</v>
      </c>
      <c r="I19" s="17">
        <f t="shared" si="6"/>
        <v>0</v>
      </c>
      <c r="J19" s="17">
        <f t="shared" si="6"/>
        <v>0</v>
      </c>
      <c r="K19" s="17">
        <f t="shared" si="6"/>
        <v>0</v>
      </c>
      <c r="M19" s="37">
        <f t="shared" si="7"/>
        <v>0</v>
      </c>
      <c r="N19" s="37">
        <f t="shared" si="8"/>
        <v>0</v>
      </c>
      <c r="O19" s="37">
        <f t="shared" si="9"/>
        <v>0</v>
      </c>
      <c r="P19" s="37">
        <f t="shared" si="10"/>
        <v>0</v>
      </c>
      <c r="Q19" s="37">
        <f t="shared" si="11"/>
        <v>0</v>
      </c>
      <c r="R19" s="37">
        <f t="shared" si="12"/>
        <v>0</v>
      </c>
      <c r="S19" s="37">
        <f t="shared" si="13"/>
        <v>0</v>
      </c>
      <c r="T19" s="37">
        <f t="shared" si="14"/>
        <v>0</v>
      </c>
    </row>
    <row r="20" spans="1:20" x14ac:dyDescent="0.3">
      <c r="A20" s="115">
        <v>3</v>
      </c>
      <c r="B20" s="78" t="s">
        <v>321</v>
      </c>
      <c r="C20" s="17">
        <f>INDEX('TAB5.1'!$C$8:$S$171,VLOOKUP(RIGHT('TAB5'!C$16,4)&amp;"reseau",'TAB5.1'!$U:$V,2,FALSE),'TAB5'!$A20)</f>
        <v>0</v>
      </c>
      <c r="D20" s="17">
        <f t="shared" si="6"/>
        <v>0</v>
      </c>
      <c r="E20" s="17">
        <f t="shared" si="6"/>
        <v>0</v>
      </c>
      <c r="F20" s="17">
        <f t="shared" si="6"/>
        <v>0</v>
      </c>
      <c r="G20" s="17">
        <f t="shared" si="6"/>
        <v>0</v>
      </c>
      <c r="H20" s="17">
        <f t="shared" si="6"/>
        <v>0</v>
      </c>
      <c r="I20" s="17">
        <f t="shared" si="6"/>
        <v>0</v>
      </c>
      <c r="J20" s="17">
        <f t="shared" si="6"/>
        <v>0</v>
      </c>
      <c r="K20" s="17">
        <f t="shared" si="6"/>
        <v>0</v>
      </c>
      <c r="M20" s="37">
        <f t="shared" si="7"/>
        <v>0</v>
      </c>
      <c r="N20" s="37">
        <f t="shared" si="8"/>
        <v>0</v>
      </c>
      <c r="O20" s="37">
        <f t="shared" si="9"/>
        <v>0</v>
      </c>
      <c r="P20" s="37">
        <f t="shared" si="10"/>
        <v>0</v>
      </c>
      <c r="Q20" s="37">
        <f t="shared" si="11"/>
        <v>0</v>
      </c>
      <c r="R20" s="37">
        <f t="shared" si="12"/>
        <v>0</v>
      </c>
      <c r="S20" s="37">
        <f t="shared" si="13"/>
        <v>0</v>
      </c>
      <c r="T20" s="37">
        <f t="shared" si="14"/>
        <v>0</v>
      </c>
    </row>
    <row r="21" spans="1:20" x14ac:dyDescent="0.3">
      <c r="A21" s="115"/>
      <c r="B21" s="76" t="s">
        <v>317</v>
      </c>
      <c r="C21" s="17">
        <f t="shared" ref="C21:K21" si="15">SUM(C22:C25)</f>
        <v>0</v>
      </c>
      <c r="D21" s="17">
        <f t="shared" si="15"/>
        <v>0</v>
      </c>
      <c r="E21" s="17">
        <f t="shared" si="15"/>
        <v>0</v>
      </c>
      <c r="F21" s="17">
        <f t="shared" si="15"/>
        <v>0</v>
      </c>
      <c r="G21" s="17">
        <f t="shared" si="15"/>
        <v>0</v>
      </c>
      <c r="H21" s="17">
        <f t="shared" si="15"/>
        <v>0</v>
      </c>
      <c r="I21" s="17">
        <f t="shared" si="15"/>
        <v>0</v>
      </c>
      <c r="J21" s="17">
        <f t="shared" si="15"/>
        <v>0</v>
      </c>
      <c r="K21" s="17">
        <f t="shared" si="15"/>
        <v>0</v>
      </c>
      <c r="M21" s="37">
        <f t="shared" si="7"/>
        <v>0</v>
      </c>
      <c r="N21" s="37">
        <f t="shared" si="8"/>
        <v>0</v>
      </c>
      <c r="O21" s="37">
        <f t="shared" si="9"/>
        <v>0</v>
      </c>
      <c r="P21" s="37">
        <f t="shared" si="10"/>
        <v>0</v>
      </c>
      <c r="Q21" s="37">
        <f t="shared" si="11"/>
        <v>0</v>
      </c>
      <c r="R21" s="37">
        <f t="shared" si="12"/>
        <v>0</v>
      </c>
      <c r="S21" s="37">
        <f t="shared" si="13"/>
        <v>0</v>
      </c>
      <c r="T21" s="37">
        <f t="shared" si="14"/>
        <v>0</v>
      </c>
    </row>
    <row r="22" spans="1:20" x14ac:dyDescent="0.3">
      <c r="A22" s="115">
        <v>4</v>
      </c>
      <c r="B22" s="228" t="s">
        <v>199</v>
      </c>
      <c r="C22" s="17">
        <f>INDEX('TAB5.1'!$C$8:$S$171,VLOOKUP(RIGHT('TAB5'!C$16,4)&amp;"reseau",'TAB5.1'!$U:$V,2,FALSE),'TAB5'!$A22)</f>
        <v>0</v>
      </c>
      <c r="D22" s="17">
        <f>INDEX('TAB5.1'!$C$8:$S$171,VLOOKUP(RIGHT('TAB5'!D$16,4)&amp;"reseau",'TAB5.1'!$U:$V,2,FALSE),'TAB5'!$A22)</f>
        <v>0</v>
      </c>
      <c r="E22" s="17">
        <f>INDEX('TAB5.1'!$C$8:$S$171,VLOOKUP(RIGHT('TAB5'!E$16,4)&amp;"reseau",'TAB5.1'!$U:$V,2,FALSE),'TAB5'!$A22)</f>
        <v>0</v>
      </c>
      <c r="F22" s="17">
        <f>INDEX('TAB5.1'!$C$8:$S$171,VLOOKUP(RIGHT('TAB5'!F$16,4)&amp;"reseau",'TAB5.1'!$U:$V,2,FALSE),'TAB5'!$A22)</f>
        <v>0</v>
      </c>
      <c r="G22" s="17">
        <f>INDEX('TAB5.1'!$C$8:$S$171,VLOOKUP(RIGHT('TAB5'!G$16,4)&amp;"reseau",'TAB5.1'!$U:$V,2,FALSE),'TAB5'!$A22)</f>
        <v>0</v>
      </c>
      <c r="H22" s="17">
        <f>INDEX('TAB5.2'!$C$8:$S$171,VLOOKUP(RIGHT('TAB5'!H$16,4)&amp;"reseau",'TAB5.2'!$U:$V,2,FALSE),'TAB5'!$A22)</f>
        <v>0</v>
      </c>
      <c r="I22" s="17">
        <f>INDEX('TAB5.2'!$C$8:$S$171,VLOOKUP(RIGHT('TAB5'!I$16,4)&amp;"reseau",'TAB5.2'!$U:$V,2,FALSE),'TAB5'!$A22)</f>
        <v>0</v>
      </c>
      <c r="J22" s="17">
        <f>INDEX('TAB5.2'!$C$8:$S$171,VLOOKUP(RIGHT('TAB5'!J$16,4)&amp;"reseau",'TAB5.2'!$U:$V,2,FALSE),'TAB5'!$A22)</f>
        <v>0</v>
      </c>
      <c r="K22" s="17">
        <f>INDEX('TAB5.2'!$C$8:$S$171,VLOOKUP(RIGHT('TAB5'!K$16,4)&amp;"reseau",'TAB5.2'!$U:$V,2,FALSE),'TAB5'!$A22)</f>
        <v>0</v>
      </c>
      <c r="M22" s="37">
        <f t="shared" si="7"/>
        <v>0</v>
      </c>
      <c r="N22" s="37">
        <f t="shared" si="8"/>
        <v>0</v>
      </c>
      <c r="O22" s="37">
        <f t="shared" si="9"/>
        <v>0</v>
      </c>
      <c r="P22" s="37">
        <f t="shared" si="10"/>
        <v>0</v>
      </c>
      <c r="Q22" s="37">
        <f t="shared" si="11"/>
        <v>0</v>
      </c>
      <c r="R22" s="37">
        <f t="shared" si="12"/>
        <v>0</v>
      </c>
      <c r="S22" s="37">
        <f t="shared" si="13"/>
        <v>0</v>
      </c>
      <c r="T22" s="37">
        <f t="shared" si="14"/>
        <v>0</v>
      </c>
    </row>
    <row r="23" spans="1:20" x14ac:dyDescent="0.3">
      <c r="A23" s="115">
        <v>5</v>
      </c>
      <c r="B23" s="228" t="s">
        <v>198</v>
      </c>
      <c r="C23" s="17">
        <f>INDEX('TAB5.1'!$C$8:$S$171,VLOOKUP(RIGHT('TAB5'!C$16,4)&amp;"reseau",'TAB5.1'!$U:$V,2,FALSE),'TAB5'!$A23)</f>
        <v>0</v>
      </c>
      <c r="D23" s="17">
        <f>INDEX('TAB5.1'!$C$8:$S$171,VLOOKUP(RIGHT('TAB5'!D$16,4)&amp;"reseau",'TAB5.1'!$U:$V,2,FALSE),'TAB5'!$A23)</f>
        <v>0</v>
      </c>
      <c r="E23" s="17">
        <f>INDEX('TAB5.1'!$C$8:$S$171,VLOOKUP(RIGHT('TAB5'!E$16,4)&amp;"reseau",'TAB5.1'!$U:$V,2,FALSE),'TAB5'!$A23)</f>
        <v>0</v>
      </c>
      <c r="F23" s="17">
        <f>INDEX('TAB5.1'!$C$8:$S$171,VLOOKUP(RIGHT('TAB5'!F$16,4)&amp;"reseau",'TAB5.1'!$U:$V,2,FALSE),'TAB5'!$A23)</f>
        <v>0</v>
      </c>
      <c r="G23" s="17">
        <f>INDEX('TAB5.1'!$C$8:$S$171,VLOOKUP(RIGHT('TAB5'!G$16,4)&amp;"reseau",'TAB5.1'!$U:$V,2,FALSE),'TAB5'!$A23)</f>
        <v>0</v>
      </c>
      <c r="H23" s="17">
        <f>INDEX('TAB5.2'!$C$8:$S$171,VLOOKUP(RIGHT('TAB5'!H$16,4)&amp;"reseau",'TAB5.2'!$U:$V,2,FALSE),'TAB5'!$A23)</f>
        <v>0</v>
      </c>
      <c r="I23" s="17">
        <f>INDEX('TAB5.2'!$C$8:$S$171,VLOOKUP(RIGHT('TAB5'!I$16,4)&amp;"reseau",'TAB5.2'!$U:$V,2,FALSE),'TAB5'!$A23)</f>
        <v>0</v>
      </c>
      <c r="J23" s="17">
        <f>INDEX('TAB5.2'!$C$8:$S$171,VLOOKUP(RIGHT('TAB5'!J$16,4)&amp;"reseau",'TAB5.2'!$U:$V,2,FALSE),'TAB5'!$A23)</f>
        <v>0</v>
      </c>
      <c r="K23" s="17">
        <f>INDEX('TAB5.2'!$C$8:$S$171,VLOOKUP(RIGHT('TAB5'!K$16,4)&amp;"reseau",'TAB5.2'!$U:$V,2,FALSE),'TAB5'!$A23)</f>
        <v>0</v>
      </c>
      <c r="M23" s="37">
        <f t="shared" si="7"/>
        <v>0</v>
      </c>
      <c r="N23" s="37">
        <f t="shared" si="8"/>
        <v>0</v>
      </c>
      <c r="O23" s="37">
        <f t="shared" si="9"/>
        <v>0</v>
      </c>
      <c r="P23" s="37">
        <f t="shared" si="10"/>
        <v>0</v>
      </c>
      <c r="Q23" s="37">
        <f t="shared" si="11"/>
        <v>0</v>
      </c>
      <c r="R23" s="37">
        <f t="shared" si="12"/>
        <v>0</v>
      </c>
      <c r="S23" s="37">
        <f t="shared" si="13"/>
        <v>0</v>
      </c>
      <c r="T23" s="37">
        <f t="shared" si="14"/>
        <v>0</v>
      </c>
    </row>
    <row r="24" spans="1:20" x14ac:dyDescent="0.3">
      <c r="A24" s="115">
        <v>6</v>
      </c>
      <c r="B24" s="228" t="s">
        <v>42</v>
      </c>
      <c r="C24" s="17">
        <f>INDEX('TAB5.1'!$C$8:$S$171,VLOOKUP(RIGHT('TAB5'!C$16,4)&amp;"reseau",'TAB5.1'!$U:$V,2,FALSE),'TAB5'!$A24)</f>
        <v>0</v>
      </c>
      <c r="D24" s="17">
        <f>INDEX('TAB5.1'!$C$8:$S$171,VLOOKUP(RIGHT('TAB5'!D$16,4)&amp;"reseau",'TAB5.1'!$U:$V,2,FALSE),'TAB5'!$A24)</f>
        <v>0</v>
      </c>
      <c r="E24" s="17">
        <f>INDEX('TAB5.1'!$C$8:$S$171,VLOOKUP(RIGHT('TAB5'!E$16,4)&amp;"reseau",'TAB5.1'!$U:$V,2,FALSE),'TAB5'!$A24)</f>
        <v>0</v>
      </c>
      <c r="F24" s="17">
        <f>INDEX('TAB5.1'!$C$8:$S$171,VLOOKUP(RIGHT('TAB5'!F$16,4)&amp;"reseau",'TAB5.1'!$U:$V,2,FALSE),'TAB5'!$A24)</f>
        <v>0</v>
      </c>
      <c r="G24" s="17">
        <f>INDEX('TAB5.1'!$C$8:$S$171,VLOOKUP(RIGHT('TAB5'!G$16,4)&amp;"reseau",'TAB5.1'!$U:$V,2,FALSE),'TAB5'!$A24)</f>
        <v>0</v>
      </c>
      <c r="H24" s="17">
        <f>INDEX('TAB5.2'!$C$8:$S$171,VLOOKUP(RIGHT('TAB5'!H$16,4)&amp;"reseau",'TAB5.2'!$U:$V,2,FALSE),'TAB5'!$A24)</f>
        <v>0</v>
      </c>
      <c r="I24" s="17">
        <f>INDEX('TAB5.2'!$C$8:$S$171,VLOOKUP(RIGHT('TAB5'!I$16,4)&amp;"reseau",'TAB5.2'!$U:$V,2,FALSE),'TAB5'!$A24)</f>
        <v>0</v>
      </c>
      <c r="J24" s="17">
        <f>INDEX('TAB5.2'!$C$8:$S$171,VLOOKUP(RIGHT('TAB5'!J$16,4)&amp;"reseau",'TAB5.2'!$U:$V,2,FALSE),'TAB5'!$A24)</f>
        <v>0</v>
      </c>
      <c r="K24" s="17">
        <f>INDEX('TAB5.2'!$C$8:$S$171,VLOOKUP(RIGHT('TAB5'!K$16,4)&amp;"reseau",'TAB5.2'!$U:$V,2,FALSE),'TAB5'!$A24)</f>
        <v>0</v>
      </c>
      <c r="M24" s="37">
        <f t="shared" si="7"/>
        <v>0</v>
      </c>
      <c r="N24" s="37">
        <f t="shared" si="8"/>
        <v>0</v>
      </c>
      <c r="O24" s="37">
        <f t="shared" si="9"/>
        <v>0</v>
      </c>
      <c r="P24" s="37">
        <f t="shared" si="10"/>
        <v>0</v>
      </c>
      <c r="Q24" s="37">
        <f t="shared" si="11"/>
        <v>0</v>
      </c>
      <c r="R24" s="37">
        <f t="shared" si="12"/>
        <v>0</v>
      </c>
      <c r="S24" s="37">
        <f t="shared" si="13"/>
        <v>0</v>
      </c>
      <c r="T24" s="37">
        <f t="shared" si="14"/>
        <v>0</v>
      </c>
    </row>
    <row r="25" spans="1:20" x14ac:dyDescent="0.3">
      <c r="A25" s="115">
        <v>7</v>
      </c>
      <c r="B25" s="228" t="s">
        <v>43</v>
      </c>
      <c r="C25" s="17">
        <f>INDEX('TAB5.1'!$C$8:$S$171,VLOOKUP(RIGHT('TAB5'!C$16,4)&amp;"reseau",'TAB5.1'!$U:$V,2,FALSE),'TAB5'!$A25)</f>
        <v>0</v>
      </c>
      <c r="D25" s="17">
        <f>INDEX('TAB5.1'!$C$8:$S$171,VLOOKUP(RIGHT('TAB5'!D$16,4)&amp;"reseau",'TAB5.1'!$U:$V,2,FALSE),'TAB5'!$A25)</f>
        <v>0</v>
      </c>
      <c r="E25" s="17">
        <f>INDEX('TAB5.1'!$C$8:$S$171,VLOOKUP(RIGHT('TAB5'!E$16,4)&amp;"reseau",'TAB5.1'!$U:$V,2,FALSE),'TAB5'!$A25)</f>
        <v>0</v>
      </c>
      <c r="F25" s="17">
        <f>INDEX('TAB5.1'!$C$8:$S$171,VLOOKUP(RIGHT('TAB5'!F$16,4)&amp;"reseau",'TAB5.1'!$U:$V,2,FALSE),'TAB5'!$A25)</f>
        <v>0</v>
      </c>
      <c r="G25" s="17">
        <f>INDEX('TAB5.1'!$C$8:$S$171,VLOOKUP(RIGHT('TAB5'!G$16,4)&amp;"reseau",'TAB5.1'!$U:$V,2,FALSE),'TAB5'!$A25)</f>
        <v>0</v>
      </c>
      <c r="H25" s="17">
        <f>INDEX('TAB5.2'!$C$8:$S$171,VLOOKUP(RIGHT('TAB5'!H$16,4)&amp;"reseau",'TAB5.2'!$U:$V,2,FALSE),'TAB5'!$A25)</f>
        <v>0</v>
      </c>
      <c r="I25" s="17">
        <f>INDEX('TAB5.2'!$C$8:$S$171,VLOOKUP(RIGHT('TAB5'!I$16,4)&amp;"reseau",'TAB5.2'!$U:$V,2,FALSE),'TAB5'!$A25)</f>
        <v>0</v>
      </c>
      <c r="J25" s="17">
        <f>INDEX('TAB5.2'!$C$8:$S$171,VLOOKUP(RIGHT('TAB5'!J$16,4)&amp;"reseau",'TAB5.2'!$U:$V,2,FALSE),'TAB5'!$A25)</f>
        <v>0</v>
      </c>
      <c r="K25" s="17">
        <f>INDEX('TAB5.2'!$C$8:$S$171,VLOOKUP(RIGHT('TAB5'!K$16,4)&amp;"reseau",'TAB5.2'!$U:$V,2,FALSE),'TAB5'!$A25)</f>
        <v>0</v>
      </c>
      <c r="M25" s="37">
        <f t="shared" si="7"/>
        <v>0</v>
      </c>
      <c r="N25" s="37">
        <f t="shared" si="8"/>
        <v>0</v>
      </c>
      <c r="O25" s="37">
        <f t="shared" si="9"/>
        <v>0</v>
      </c>
      <c r="P25" s="37">
        <f t="shared" si="10"/>
        <v>0</v>
      </c>
      <c r="Q25" s="37">
        <f t="shared" si="11"/>
        <v>0</v>
      </c>
      <c r="R25" s="37">
        <f t="shared" si="12"/>
        <v>0</v>
      </c>
      <c r="S25" s="37">
        <f t="shared" si="13"/>
        <v>0</v>
      </c>
      <c r="T25" s="37">
        <f t="shared" si="14"/>
        <v>0</v>
      </c>
    </row>
    <row r="26" spans="1:20" x14ac:dyDescent="0.3">
      <c r="A26" s="115"/>
      <c r="B26" s="79" t="s">
        <v>315</v>
      </c>
      <c r="C26" s="77">
        <f t="shared" ref="C26:K26" si="16">SUM(C27:C29)</f>
        <v>0</v>
      </c>
      <c r="D26" s="77">
        <f t="shared" si="16"/>
        <v>0</v>
      </c>
      <c r="E26" s="77">
        <f t="shared" si="16"/>
        <v>0</v>
      </c>
      <c r="F26" s="77">
        <f t="shared" si="16"/>
        <v>0</v>
      </c>
      <c r="G26" s="77">
        <f t="shared" si="16"/>
        <v>0</v>
      </c>
      <c r="H26" s="77">
        <f t="shared" si="16"/>
        <v>0</v>
      </c>
      <c r="I26" s="77">
        <f t="shared" si="16"/>
        <v>0</v>
      </c>
      <c r="J26" s="77">
        <f t="shared" si="16"/>
        <v>0</v>
      </c>
      <c r="K26" s="77">
        <f t="shared" si="16"/>
        <v>0</v>
      </c>
      <c r="M26" s="37">
        <f t="shared" si="7"/>
        <v>0</v>
      </c>
      <c r="N26" s="37">
        <f t="shared" si="8"/>
        <v>0</v>
      </c>
      <c r="O26" s="37">
        <f t="shared" si="9"/>
        <v>0</v>
      </c>
      <c r="P26" s="37">
        <f t="shared" si="10"/>
        <v>0</v>
      </c>
      <c r="Q26" s="37">
        <f t="shared" si="11"/>
        <v>0</v>
      </c>
      <c r="R26" s="37">
        <f t="shared" si="12"/>
        <v>0</v>
      </c>
      <c r="S26" s="37">
        <f t="shared" si="13"/>
        <v>0</v>
      </c>
      <c r="T26" s="37">
        <f t="shared" si="14"/>
        <v>0</v>
      </c>
    </row>
    <row r="27" spans="1:20" x14ac:dyDescent="0.3">
      <c r="A27" s="115">
        <v>8</v>
      </c>
      <c r="B27" s="228" t="s">
        <v>319</v>
      </c>
      <c r="C27" s="17">
        <f>INDEX('TAB5.1'!$C$8:$S$171,VLOOKUP(RIGHT('TAB5'!C$16,4)&amp;"reseau",'TAB5.1'!$U:$V,2,FALSE),'TAB5'!$A27)</f>
        <v>0</v>
      </c>
      <c r="D27" s="17">
        <f>INDEX('TAB5.1'!$C$8:$S$171,VLOOKUP(RIGHT('TAB5'!D$16,4)&amp;"reseau",'TAB5.1'!$U:$V,2,FALSE),'TAB5'!$A27)</f>
        <v>0</v>
      </c>
      <c r="E27" s="17">
        <f>INDEX('TAB5.1'!$C$8:$S$171,VLOOKUP(RIGHT('TAB5'!E$16,4)&amp;"reseau",'TAB5.1'!$U:$V,2,FALSE),'TAB5'!$A27)</f>
        <v>0</v>
      </c>
      <c r="F27" s="17">
        <f>INDEX('TAB5.1'!$C$8:$S$171,VLOOKUP(RIGHT('TAB5'!F$16,4)&amp;"reseau",'TAB5.1'!$U:$V,2,FALSE),'TAB5'!$A27)</f>
        <v>0</v>
      </c>
      <c r="G27" s="17">
        <f>INDEX('TAB5.1'!$C$8:$S$171,VLOOKUP(RIGHT('TAB5'!G$16,4)&amp;"reseau",'TAB5.1'!$U:$V,2,FALSE),'TAB5'!$A27)</f>
        <v>0</v>
      </c>
      <c r="H27" s="17">
        <f>INDEX('TAB5.2'!$C$8:$S$171,VLOOKUP(RIGHT('TAB5'!H$16,4)&amp;"reseau",'TAB5.2'!$U:$V,2,FALSE),'TAB5'!$A27)</f>
        <v>0</v>
      </c>
      <c r="I27" s="17">
        <f>INDEX('TAB5.2'!$C$8:$S$171,VLOOKUP(RIGHT('TAB5'!I$16,4)&amp;"reseau",'TAB5.2'!$U:$V,2,FALSE),'TAB5'!$A27)</f>
        <v>0</v>
      </c>
      <c r="J27" s="17">
        <f>INDEX('TAB5.2'!$C$8:$S$171,VLOOKUP(RIGHT('TAB5'!J$16,4)&amp;"reseau",'TAB5.2'!$U:$V,2,FALSE),'TAB5'!$A27)</f>
        <v>0</v>
      </c>
      <c r="K27" s="17">
        <f>INDEX('TAB5.2'!$C$8:$S$171,VLOOKUP(RIGHT('TAB5'!K$16,4)&amp;"reseau",'TAB5.2'!$U:$V,2,FALSE),'TAB5'!$A27)</f>
        <v>0</v>
      </c>
      <c r="M27" s="37">
        <f t="shared" si="7"/>
        <v>0</v>
      </c>
      <c r="N27" s="37">
        <f t="shared" si="8"/>
        <v>0</v>
      </c>
      <c r="O27" s="37">
        <f t="shared" si="9"/>
        <v>0</v>
      </c>
      <c r="P27" s="37">
        <f t="shared" si="10"/>
        <v>0</v>
      </c>
      <c r="Q27" s="37">
        <f t="shared" si="11"/>
        <v>0</v>
      </c>
      <c r="R27" s="37">
        <f t="shared" si="12"/>
        <v>0</v>
      </c>
      <c r="S27" s="37">
        <f t="shared" si="13"/>
        <v>0</v>
      </c>
      <c r="T27" s="37">
        <f t="shared" si="14"/>
        <v>0</v>
      </c>
    </row>
    <row r="28" spans="1:20" x14ac:dyDescent="0.3">
      <c r="A28" s="115">
        <v>9</v>
      </c>
      <c r="B28" s="228" t="s">
        <v>202</v>
      </c>
      <c r="C28" s="17">
        <f>INDEX('TAB5.1'!$C$8:$S$171,VLOOKUP(RIGHT('TAB5'!C$16,4)&amp;"reseau",'TAB5.1'!$U:$V,2,FALSE),'TAB5'!$A28)</f>
        <v>0</v>
      </c>
      <c r="D28" s="17">
        <f>INDEX('TAB5.1'!$C$8:$S$171,VLOOKUP(RIGHT('TAB5'!D$16,4)&amp;"reseau",'TAB5.1'!$U:$V,2,FALSE),'TAB5'!$A28)</f>
        <v>0</v>
      </c>
      <c r="E28" s="17">
        <f>INDEX('TAB5.1'!$C$8:$S$171,VLOOKUP(RIGHT('TAB5'!E$16,4)&amp;"reseau",'TAB5.1'!$U:$V,2,FALSE),'TAB5'!$A28)</f>
        <v>0</v>
      </c>
      <c r="F28" s="17">
        <f>INDEX('TAB5.1'!$C$8:$S$171,VLOOKUP(RIGHT('TAB5'!F$16,4)&amp;"reseau",'TAB5.1'!$U:$V,2,FALSE),'TAB5'!$A28)</f>
        <v>0</v>
      </c>
      <c r="G28" s="17">
        <f>INDEX('TAB5.1'!$C$8:$S$171,VLOOKUP(RIGHT('TAB5'!G$16,4)&amp;"reseau",'TAB5.1'!$U:$V,2,FALSE),'TAB5'!$A28)</f>
        <v>0</v>
      </c>
      <c r="H28" s="17">
        <f>INDEX('TAB5.2'!$C$8:$S$171,VLOOKUP(RIGHT('TAB5'!H$16,4)&amp;"reseau",'TAB5.2'!$U:$V,2,FALSE),'TAB5'!$A28)</f>
        <v>0</v>
      </c>
      <c r="I28" s="17">
        <f>INDEX('TAB5.2'!$C$8:$S$171,VLOOKUP(RIGHT('TAB5'!I$16,4)&amp;"reseau",'TAB5.2'!$U:$V,2,FALSE),'TAB5'!$A28)</f>
        <v>0</v>
      </c>
      <c r="J28" s="17">
        <f>INDEX('TAB5.2'!$C$8:$S$171,VLOOKUP(RIGHT('TAB5'!J$16,4)&amp;"reseau",'TAB5.2'!$U:$V,2,FALSE),'TAB5'!$A28)</f>
        <v>0</v>
      </c>
      <c r="K28" s="17">
        <f>INDEX('TAB5.2'!$C$8:$S$171,VLOOKUP(RIGHT('TAB5'!K$16,4)&amp;"reseau",'TAB5.2'!$U:$V,2,FALSE),'TAB5'!$A28)</f>
        <v>0</v>
      </c>
      <c r="M28" s="37">
        <f t="shared" si="7"/>
        <v>0</v>
      </c>
      <c r="N28" s="37">
        <f t="shared" si="8"/>
        <v>0</v>
      </c>
      <c r="O28" s="37">
        <f t="shared" si="9"/>
        <v>0</v>
      </c>
      <c r="P28" s="37">
        <f t="shared" si="10"/>
        <v>0</v>
      </c>
      <c r="Q28" s="37">
        <f t="shared" si="11"/>
        <v>0</v>
      </c>
      <c r="R28" s="37">
        <f t="shared" si="12"/>
        <v>0</v>
      </c>
      <c r="S28" s="37">
        <f t="shared" si="13"/>
        <v>0</v>
      </c>
      <c r="T28" s="37">
        <f t="shared" si="14"/>
        <v>0</v>
      </c>
    </row>
    <row r="29" spans="1:20" x14ac:dyDescent="0.3">
      <c r="A29" s="115">
        <v>10</v>
      </c>
      <c r="B29" s="228" t="s">
        <v>320</v>
      </c>
      <c r="C29" s="17">
        <f>INDEX('TAB5.1'!$C$8:$S$171,VLOOKUP(RIGHT('TAB5'!C$16,4)&amp;"reseau",'TAB5.1'!$U:$V,2,FALSE),'TAB5'!$A29)</f>
        <v>0</v>
      </c>
      <c r="D29" s="17">
        <f>INDEX('TAB5.1'!$C$8:$S$171,VLOOKUP(RIGHT('TAB5'!D$16,4)&amp;"reseau",'TAB5.1'!$U:$V,2,FALSE),'TAB5'!$A29)</f>
        <v>0</v>
      </c>
      <c r="E29" s="17">
        <f>INDEX('TAB5.1'!$C$8:$S$171,VLOOKUP(RIGHT('TAB5'!E$16,4)&amp;"reseau",'TAB5.1'!$U:$V,2,FALSE),'TAB5'!$A29)</f>
        <v>0</v>
      </c>
      <c r="F29" s="17">
        <f>INDEX('TAB5.1'!$C$8:$S$171,VLOOKUP(RIGHT('TAB5'!F$16,4)&amp;"reseau",'TAB5.1'!$U:$V,2,FALSE),'TAB5'!$A29)</f>
        <v>0</v>
      </c>
      <c r="G29" s="17">
        <f>INDEX('TAB5.1'!$C$8:$S$171,VLOOKUP(RIGHT('TAB5'!G$16,4)&amp;"reseau",'TAB5.1'!$U:$V,2,FALSE),'TAB5'!$A29)</f>
        <v>0</v>
      </c>
      <c r="H29" s="17">
        <f>INDEX('TAB5.2'!$C$8:$S$171,VLOOKUP(RIGHT('TAB5'!H$16,4)&amp;"reseau",'TAB5.2'!$U:$V,2,FALSE),'TAB5'!$A29)</f>
        <v>0</v>
      </c>
      <c r="I29" s="17">
        <f>INDEX('TAB5.2'!$C$8:$S$171,VLOOKUP(RIGHT('TAB5'!I$16,4)&amp;"reseau",'TAB5.2'!$U:$V,2,FALSE),'TAB5'!$A29)</f>
        <v>0</v>
      </c>
      <c r="J29" s="17">
        <f>INDEX('TAB5.2'!$C$8:$S$171,VLOOKUP(RIGHT('TAB5'!J$16,4)&amp;"reseau",'TAB5.2'!$U:$V,2,FALSE),'TAB5'!$A29)</f>
        <v>0</v>
      </c>
      <c r="K29" s="17">
        <f>INDEX('TAB5.2'!$C$8:$S$171,VLOOKUP(RIGHT('TAB5'!K$16,4)&amp;"reseau",'TAB5.2'!$U:$V,2,FALSE),'TAB5'!$A29)</f>
        <v>0</v>
      </c>
      <c r="M29" s="37">
        <f t="shared" si="7"/>
        <v>0</v>
      </c>
      <c r="N29" s="37">
        <f t="shared" si="8"/>
        <v>0</v>
      </c>
      <c r="O29" s="37">
        <f t="shared" si="9"/>
        <v>0</v>
      </c>
      <c r="P29" s="37">
        <f t="shared" si="10"/>
        <v>0</v>
      </c>
      <c r="Q29" s="37">
        <f t="shared" si="11"/>
        <v>0</v>
      </c>
      <c r="R29" s="37">
        <f t="shared" si="12"/>
        <v>0</v>
      </c>
      <c r="S29" s="37">
        <f t="shared" si="13"/>
        <v>0</v>
      </c>
      <c r="T29" s="37">
        <f t="shared" si="14"/>
        <v>0</v>
      </c>
    </row>
    <row r="30" spans="1:20" x14ac:dyDescent="0.3">
      <c r="A30" s="115"/>
      <c r="B30" s="76" t="s">
        <v>201</v>
      </c>
      <c r="C30" s="77">
        <f t="shared" ref="C30:K30" si="17">SUM(C31:C34)</f>
        <v>0</v>
      </c>
      <c r="D30" s="77">
        <f t="shared" si="17"/>
        <v>0</v>
      </c>
      <c r="E30" s="77">
        <f t="shared" si="17"/>
        <v>0</v>
      </c>
      <c r="F30" s="77">
        <f t="shared" si="17"/>
        <v>0</v>
      </c>
      <c r="G30" s="77">
        <f t="shared" si="17"/>
        <v>0</v>
      </c>
      <c r="H30" s="77">
        <f t="shared" si="17"/>
        <v>0</v>
      </c>
      <c r="I30" s="77">
        <f t="shared" si="17"/>
        <v>0</v>
      </c>
      <c r="J30" s="77">
        <f t="shared" si="17"/>
        <v>0</v>
      </c>
      <c r="K30" s="77">
        <f t="shared" si="17"/>
        <v>0</v>
      </c>
      <c r="M30" s="37">
        <f t="shared" si="7"/>
        <v>0</v>
      </c>
      <c r="N30" s="37">
        <f t="shared" si="8"/>
        <v>0</v>
      </c>
      <c r="O30" s="37">
        <f t="shared" si="9"/>
        <v>0</v>
      </c>
      <c r="P30" s="37">
        <f t="shared" si="10"/>
        <v>0</v>
      </c>
      <c r="Q30" s="37">
        <f t="shared" si="11"/>
        <v>0</v>
      </c>
      <c r="R30" s="37">
        <f t="shared" si="12"/>
        <v>0</v>
      </c>
      <c r="S30" s="37">
        <f t="shared" si="13"/>
        <v>0</v>
      </c>
      <c r="T30" s="37">
        <f t="shared" si="14"/>
        <v>0</v>
      </c>
    </row>
    <row r="31" spans="1:20" x14ac:dyDescent="0.3">
      <c r="A31" s="115">
        <v>11</v>
      </c>
      <c r="B31" s="78" t="s">
        <v>203</v>
      </c>
      <c r="C31" s="17">
        <f>INDEX('TAB5.1'!$C$8:$S$171,VLOOKUP(RIGHT('TAB5'!C$16,4)&amp;"reseau",'TAB5.1'!$U:$V,2,FALSE),'TAB5'!$A31)</f>
        <v>0</v>
      </c>
      <c r="D31" s="17">
        <f>INDEX('TAB5.1'!$C$8:$S$171,VLOOKUP(RIGHT('TAB5'!D$16,4)&amp;"reseau",'TAB5.1'!$U:$V,2,FALSE),'TAB5'!$A31)</f>
        <v>0</v>
      </c>
      <c r="E31" s="17">
        <f>INDEX('TAB5.1'!$C$8:$S$171,VLOOKUP(RIGHT('TAB5'!E$16,4)&amp;"reseau",'TAB5.1'!$U:$V,2,FALSE),'TAB5'!$A31)</f>
        <v>0</v>
      </c>
      <c r="F31" s="17">
        <f>INDEX('TAB5.1'!$C$8:$S$171,VLOOKUP(RIGHT('TAB5'!F$16,4)&amp;"reseau",'TAB5.1'!$U:$V,2,FALSE),'TAB5'!$A31)</f>
        <v>0</v>
      </c>
      <c r="G31" s="17">
        <f>INDEX('TAB5.1'!$C$8:$S$171,VLOOKUP(RIGHT('TAB5'!G$16,4)&amp;"reseau",'TAB5.1'!$U:$V,2,FALSE),'TAB5'!$A31)</f>
        <v>0</v>
      </c>
      <c r="H31" s="17">
        <f>INDEX('TAB5.2'!$C$8:$S$171,VLOOKUP(RIGHT('TAB5'!H$16,4)&amp;"reseau",'TAB5.2'!$U:$V,2,FALSE),'TAB5'!$A31)</f>
        <v>0</v>
      </c>
      <c r="I31" s="17">
        <f>INDEX('TAB5.2'!$C$8:$S$171,VLOOKUP(RIGHT('TAB5'!I$16,4)&amp;"reseau",'TAB5.2'!$U:$V,2,FALSE),'TAB5'!$A31)</f>
        <v>0</v>
      </c>
      <c r="J31" s="17">
        <f>INDEX('TAB5.2'!$C$8:$S$171,VLOOKUP(RIGHT('TAB5'!J$16,4)&amp;"reseau",'TAB5.2'!$U:$V,2,FALSE),'TAB5'!$A31)</f>
        <v>0</v>
      </c>
      <c r="K31" s="17">
        <f>INDEX('TAB5.2'!$C$8:$S$171,VLOOKUP(RIGHT('TAB5'!K$16,4)&amp;"reseau",'TAB5.2'!$U:$V,2,FALSE),'TAB5'!$A31)</f>
        <v>0</v>
      </c>
      <c r="M31" s="37">
        <f t="shared" si="7"/>
        <v>0</v>
      </c>
      <c r="N31" s="37">
        <f t="shared" si="8"/>
        <v>0</v>
      </c>
      <c r="O31" s="37">
        <f t="shared" si="9"/>
        <v>0</v>
      </c>
      <c r="P31" s="37">
        <f t="shared" si="10"/>
        <v>0</v>
      </c>
      <c r="Q31" s="37">
        <f t="shared" si="11"/>
        <v>0</v>
      </c>
      <c r="R31" s="37">
        <f t="shared" si="12"/>
        <v>0</v>
      </c>
      <c r="S31" s="37">
        <f t="shared" si="13"/>
        <v>0</v>
      </c>
      <c r="T31" s="37">
        <f t="shared" si="14"/>
        <v>0</v>
      </c>
    </row>
    <row r="32" spans="1:20" x14ac:dyDescent="0.3">
      <c r="A32" s="115">
        <v>12</v>
      </c>
      <c r="B32" s="78" t="s">
        <v>200</v>
      </c>
      <c r="C32" s="17">
        <f>INDEX('TAB5.1'!$C$8:$S$171,VLOOKUP(RIGHT('TAB5'!C$16,4)&amp;"reseau",'TAB5.1'!$U:$V,2,FALSE),'TAB5'!$A32)</f>
        <v>0</v>
      </c>
      <c r="D32" s="17">
        <f>INDEX('TAB5.1'!$C$8:$S$171,VLOOKUP(RIGHT('TAB5'!D$16,4)&amp;"reseau",'TAB5.1'!$U:$V,2,FALSE),'TAB5'!$A32)</f>
        <v>0</v>
      </c>
      <c r="E32" s="17">
        <f>INDEX('TAB5.1'!$C$8:$S$171,VLOOKUP(RIGHT('TAB5'!E$16,4)&amp;"reseau",'TAB5.1'!$U:$V,2,FALSE),'TAB5'!$A32)</f>
        <v>0</v>
      </c>
      <c r="F32" s="17">
        <f>INDEX('TAB5.1'!$C$8:$S$171,VLOOKUP(RIGHT('TAB5'!F$16,4)&amp;"reseau",'TAB5.1'!$U:$V,2,FALSE),'TAB5'!$A32)</f>
        <v>0</v>
      </c>
      <c r="G32" s="17">
        <f>INDEX('TAB5.1'!$C$8:$S$171,VLOOKUP(RIGHT('TAB5'!G$16,4)&amp;"reseau",'TAB5.1'!$U:$V,2,FALSE),'TAB5'!$A32)</f>
        <v>0</v>
      </c>
      <c r="H32" s="17">
        <f>INDEX('TAB5.2'!$C$8:$S$171,VLOOKUP(RIGHT('TAB5'!H$16,4)&amp;"reseau",'TAB5.2'!$U:$V,2,FALSE),'TAB5'!$A32)</f>
        <v>0</v>
      </c>
      <c r="I32" s="17">
        <f>INDEX('TAB5.2'!$C$8:$S$171,VLOOKUP(RIGHT('TAB5'!I$16,4)&amp;"reseau",'TAB5.2'!$U:$V,2,FALSE),'TAB5'!$A32)</f>
        <v>0</v>
      </c>
      <c r="J32" s="17">
        <f>INDEX('TAB5.2'!$C$8:$S$171,VLOOKUP(RIGHT('TAB5'!J$16,4)&amp;"reseau",'TAB5.2'!$U:$V,2,FALSE),'TAB5'!$A32)</f>
        <v>0</v>
      </c>
      <c r="K32" s="17">
        <f>INDEX('TAB5.2'!$C$8:$S$171,VLOOKUP(RIGHT('TAB5'!K$16,4)&amp;"reseau",'TAB5.2'!$U:$V,2,FALSE),'TAB5'!$A32)</f>
        <v>0</v>
      </c>
      <c r="M32" s="37">
        <f t="shared" si="7"/>
        <v>0</v>
      </c>
      <c r="N32" s="37">
        <f t="shared" si="8"/>
        <v>0</v>
      </c>
      <c r="O32" s="37">
        <f t="shared" si="9"/>
        <v>0</v>
      </c>
      <c r="P32" s="37">
        <f t="shared" si="10"/>
        <v>0</v>
      </c>
      <c r="Q32" s="37">
        <f t="shared" si="11"/>
        <v>0</v>
      </c>
      <c r="R32" s="37">
        <f t="shared" si="12"/>
        <v>0</v>
      </c>
      <c r="S32" s="37">
        <f t="shared" si="13"/>
        <v>0</v>
      </c>
      <c r="T32" s="37">
        <f t="shared" si="14"/>
        <v>0</v>
      </c>
    </row>
    <row r="33" spans="1:20" x14ac:dyDescent="0.3">
      <c r="A33" s="115">
        <v>13</v>
      </c>
      <c r="B33" s="78" t="s">
        <v>202</v>
      </c>
      <c r="C33" s="17">
        <f>INDEX('TAB5.1'!$C$8:$S$171,VLOOKUP(RIGHT('TAB5'!C$16,4)&amp;"reseau",'TAB5.1'!$U:$V,2,FALSE),'TAB5'!$A33)</f>
        <v>0</v>
      </c>
      <c r="D33" s="17">
        <f>INDEX('TAB5.1'!$C$8:$S$171,VLOOKUP(RIGHT('TAB5'!D$16,4)&amp;"reseau",'TAB5.1'!$U:$V,2,FALSE),'TAB5'!$A33)</f>
        <v>0</v>
      </c>
      <c r="E33" s="17">
        <f>INDEX('TAB5.1'!$C$8:$S$171,VLOOKUP(RIGHT('TAB5'!E$16,4)&amp;"reseau",'TAB5.1'!$U:$V,2,FALSE),'TAB5'!$A33)</f>
        <v>0</v>
      </c>
      <c r="F33" s="17">
        <f>INDEX('TAB5.1'!$C$8:$S$171,VLOOKUP(RIGHT('TAB5'!F$16,4)&amp;"reseau",'TAB5.1'!$U:$V,2,FALSE),'TAB5'!$A33)</f>
        <v>0</v>
      </c>
      <c r="G33" s="17">
        <f>INDEX('TAB5.1'!$C$8:$S$171,VLOOKUP(RIGHT('TAB5'!G$16,4)&amp;"reseau",'TAB5.1'!$U:$V,2,FALSE),'TAB5'!$A33)</f>
        <v>0</v>
      </c>
      <c r="H33" s="17">
        <f>INDEX('TAB5.2'!$C$8:$S$171,VLOOKUP(RIGHT('TAB5'!H$16,4)&amp;"reseau",'TAB5.2'!$U:$V,2,FALSE),'TAB5'!$A33)</f>
        <v>0</v>
      </c>
      <c r="I33" s="17">
        <f>INDEX('TAB5.2'!$C$8:$S$171,VLOOKUP(RIGHT('TAB5'!I$16,4)&amp;"reseau",'TAB5.2'!$U:$V,2,FALSE),'TAB5'!$A33)</f>
        <v>0</v>
      </c>
      <c r="J33" s="17">
        <f>INDEX('TAB5.2'!$C$8:$S$171,VLOOKUP(RIGHT('TAB5'!J$16,4)&amp;"reseau",'TAB5.2'!$U:$V,2,FALSE),'TAB5'!$A33)</f>
        <v>0</v>
      </c>
      <c r="K33" s="17">
        <f>INDEX('TAB5.2'!$C$8:$S$171,VLOOKUP(RIGHT('TAB5'!K$16,4)&amp;"reseau",'TAB5.2'!$U:$V,2,FALSE),'TAB5'!$A33)</f>
        <v>0</v>
      </c>
      <c r="M33" s="37">
        <f t="shared" si="7"/>
        <v>0</v>
      </c>
      <c r="N33" s="37">
        <f t="shared" si="8"/>
        <v>0</v>
      </c>
      <c r="O33" s="37">
        <f t="shared" si="9"/>
        <v>0</v>
      </c>
      <c r="P33" s="37">
        <f t="shared" si="10"/>
        <v>0</v>
      </c>
      <c r="Q33" s="37">
        <f t="shared" si="11"/>
        <v>0</v>
      </c>
      <c r="R33" s="37">
        <f t="shared" si="12"/>
        <v>0</v>
      </c>
      <c r="S33" s="37">
        <f t="shared" si="13"/>
        <v>0</v>
      </c>
      <c r="T33" s="37">
        <f t="shared" si="14"/>
        <v>0</v>
      </c>
    </row>
    <row r="34" spans="1:20" x14ac:dyDescent="0.3">
      <c r="A34" s="115">
        <v>14</v>
      </c>
      <c r="B34" s="78" t="s">
        <v>320</v>
      </c>
      <c r="C34" s="17">
        <f>INDEX('TAB5.1'!$C$8:$S$171,VLOOKUP(RIGHT('TAB5'!C$16,4)&amp;"reseau",'TAB5.1'!$U:$V,2,FALSE),'TAB5'!$A34)</f>
        <v>0</v>
      </c>
      <c r="D34" s="17">
        <f>INDEX('TAB5.1'!$C$8:$S$171,VLOOKUP(RIGHT('TAB5'!D$16,4)&amp;"reseau",'TAB5.1'!$U:$V,2,FALSE),'TAB5'!$A34)</f>
        <v>0</v>
      </c>
      <c r="E34" s="17">
        <f>INDEX('TAB5.1'!$C$8:$S$171,VLOOKUP(RIGHT('TAB5'!E$16,4)&amp;"reseau",'TAB5.1'!$U:$V,2,FALSE),'TAB5'!$A34)</f>
        <v>0</v>
      </c>
      <c r="F34" s="17">
        <f>INDEX('TAB5.1'!$C$8:$S$171,VLOOKUP(RIGHT('TAB5'!F$16,4)&amp;"reseau",'TAB5.1'!$U:$V,2,FALSE),'TAB5'!$A34)</f>
        <v>0</v>
      </c>
      <c r="G34" s="17">
        <f>INDEX('TAB5.1'!$C$8:$S$171,VLOOKUP(RIGHT('TAB5'!G$16,4)&amp;"reseau",'TAB5.1'!$U:$V,2,FALSE),'TAB5'!$A34)</f>
        <v>0</v>
      </c>
      <c r="H34" s="17">
        <f>INDEX('TAB5.2'!$C$8:$S$171,VLOOKUP(RIGHT('TAB5'!H$16,4)&amp;"reseau",'TAB5.2'!$U:$V,2,FALSE),'TAB5'!$A34)</f>
        <v>0</v>
      </c>
      <c r="I34" s="17">
        <f>INDEX('TAB5.2'!$C$8:$S$171,VLOOKUP(RIGHT('TAB5'!I$16,4)&amp;"reseau",'TAB5.2'!$U:$V,2,FALSE),'TAB5'!$A34)</f>
        <v>0</v>
      </c>
      <c r="J34" s="17">
        <f>INDEX('TAB5.2'!$C$8:$S$171,VLOOKUP(RIGHT('TAB5'!J$16,4)&amp;"reseau",'TAB5.2'!$U:$V,2,FALSE),'TAB5'!$A34)</f>
        <v>0</v>
      </c>
      <c r="K34" s="17">
        <f>INDEX('TAB5.2'!$C$8:$S$171,VLOOKUP(RIGHT('TAB5'!K$16,4)&amp;"reseau",'TAB5.2'!$U:$V,2,FALSE),'TAB5'!$A34)</f>
        <v>0</v>
      </c>
      <c r="M34" s="37">
        <f t="shared" si="7"/>
        <v>0</v>
      </c>
      <c r="N34" s="37">
        <f t="shared" si="8"/>
        <v>0</v>
      </c>
      <c r="O34" s="37">
        <f t="shared" si="9"/>
        <v>0</v>
      </c>
      <c r="P34" s="37">
        <f t="shared" si="10"/>
        <v>0</v>
      </c>
      <c r="Q34" s="37">
        <f t="shared" si="11"/>
        <v>0</v>
      </c>
      <c r="R34" s="37">
        <f t="shared" si="12"/>
        <v>0</v>
      </c>
      <c r="S34" s="37">
        <f t="shared" si="13"/>
        <v>0</v>
      </c>
      <c r="T34" s="37">
        <f t="shared" si="14"/>
        <v>0</v>
      </c>
    </row>
    <row r="35" spans="1:20" x14ac:dyDescent="0.3">
      <c r="A35" s="115"/>
      <c r="B35" s="79" t="s">
        <v>323</v>
      </c>
      <c r="C35" s="77">
        <f t="shared" ref="C35:K35" si="18">SUM(C36:C38)</f>
        <v>0</v>
      </c>
      <c r="D35" s="77">
        <f t="shared" si="18"/>
        <v>0</v>
      </c>
      <c r="E35" s="77">
        <f t="shared" si="18"/>
        <v>0</v>
      </c>
      <c r="F35" s="77">
        <f t="shared" si="18"/>
        <v>0</v>
      </c>
      <c r="G35" s="77">
        <f t="shared" si="18"/>
        <v>0</v>
      </c>
      <c r="H35" s="77">
        <f t="shared" si="18"/>
        <v>0</v>
      </c>
      <c r="I35" s="77">
        <f t="shared" si="18"/>
        <v>0</v>
      </c>
      <c r="J35" s="77">
        <f t="shared" si="18"/>
        <v>0</v>
      </c>
      <c r="K35" s="77">
        <f t="shared" si="18"/>
        <v>0</v>
      </c>
      <c r="M35" s="37">
        <f t="shared" si="7"/>
        <v>0</v>
      </c>
      <c r="N35" s="37">
        <f t="shared" si="8"/>
        <v>0</v>
      </c>
      <c r="O35" s="37">
        <f t="shared" si="9"/>
        <v>0</v>
      </c>
      <c r="P35" s="37">
        <f t="shared" si="10"/>
        <v>0</v>
      </c>
      <c r="Q35" s="37">
        <f t="shared" si="11"/>
        <v>0</v>
      </c>
      <c r="R35" s="37">
        <f t="shared" si="12"/>
        <v>0</v>
      </c>
      <c r="S35" s="37">
        <f t="shared" si="13"/>
        <v>0</v>
      </c>
      <c r="T35" s="37">
        <f t="shared" si="14"/>
        <v>0</v>
      </c>
    </row>
    <row r="36" spans="1:20" ht="12" customHeight="1" x14ac:dyDescent="0.3">
      <c r="A36" s="115">
        <v>15</v>
      </c>
      <c r="B36" s="78" t="s">
        <v>52</v>
      </c>
      <c r="C36" s="10">
        <f t="shared" ref="C36:K36" si="19">SUM(C18,C22:C25,C27,C31:C32)</f>
        <v>0</v>
      </c>
      <c r="D36" s="10">
        <f t="shared" si="19"/>
        <v>0</v>
      </c>
      <c r="E36" s="10">
        <f t="shared" si="19"/>
        <v>0</v>
      </c>
      <c r="F36" s="10">
        <f t="shared" si="19"/>
        <v>0</v>
      </c>
      <c r="G36" s="10">
        <f t="shared" si="19"/>
        <v>0</v>
      </c>
      <c r="H36" s="10">
        <f t="shared" si="19"/>
        <v>0</v>
      </c>
      <c r="I36" s="10">
        <f t="shared" si="19"/>
        <v>0</v>
      </c>
      <c r="J36" s="10">
        <f t="shared" si="19"/>
        <v>0</v>
      </c>
      <c r="K36" s="10">
        <f t="shared" si="19"/>
        <v>0</v>
      </c>
      <c r="M36" s="37">
        <f t="shared" si="7"/>
        <v>0</v>
      </c>
      <c r="N36" s="37">
        <f t="shared" si="8"/>
        <v>0</v>
      </c>
      <c r="O36" s="37">
        <f t="shared" si="9"/>
        <v>0</v>
      </c>
      <c r="P36" s="37">
        <f t="shared" si="10"/>
        <v>0</v>
      </c>
      <c r="Q36" s="37">
        <f t="shared" si="11"/>
        <v>0</v>
      </c>
      <c r="R36" s="37">
        <f t="shared" si="12"/>
        <v>0</v>
      </c>
      <c r="S36" s="37">
        <f t="shared" si="13"/>
        <v>0</v>
      </c>
      <c r="T36" s="37">
        <f t="shared" si="14"/>
        <v>0</v>
      </c>
    </row>
    <row r="37" spans="1:20" x14ac:dyDescent="0.3">
      <c r="A37" s="115">
        <v>16</v>
      </c>
      <c r="B37" s="78" t="s">
        <v>53</v>
      </c>
      <c r="C37" s="10">
        <f t="shared" ref="C37:K37" si="20">SUM(C19,C28,C33)</f>
        <v>0</v>
      </c>
      <c r="D37" s="10">
        <f t="shared" si="20"/>
        <v>0</v>
      </c>
      <c r="E37" s="10">
        <f t="shared" si="20"/>
        <v>0</v>
      </c>
      <c r="F37" s="10">
        <f t="shared" si="20"/>
        <v>0</v>
      </c>
      <c r="G37" s="10">
        <f t="shared" si="20"/>
        <v>0</v>
      </c>
      <c r="H37" s="10">
        <f t="shared" si="20"/>
        <v>0</v>
      </c>
      <c r="I37" s="10">
        <f t="shared" si="20"/>
        <v>0</v>
      </c>
      <c r="J37" s="10">
        <f t="shared" si="20"/>
        <v>0</v>
      </c>
      <c r="K37" s="10">
        <f t="shared" si="20"/>
        <v>0</v>
      </c>
      <c r="M37" s="37">
        <f t="shared" si="7"/>
        <v>0</v>
      </c>
      <c r="N37" s="37">
        <f t="shared" si="8"/>
        <v>0</v>
      </c>
      <c r="O37" s="37">
        <f t="shared" si="9"/>
        <v>0</v>
      </c>
      <c r="P37" s="37">
        <f t="shared" si="10"/>
        <v>0</v>
      </c>
      <c r="Q37" s="37">
        <f t="shared" si="11"/>
        <v>0</v>
      </c>
      <c r="R37" s="37">
        <f t="shared" si="12"/>
        <v>0</v>
      </c>
      <c r="S37" s="37">
        <f t="shared" si="13"/>
        <v>0</v>
      </c>
      <c r="T37" s="37">
        <f t="shared" si="14"/>
        <v>0</v>
      </c>
    </row>
    <row r="38" spans="1:20" x14ac:dyDescent="0.3">
      <c r="A38" s="115">
        <v>17</v>
      </c>
      <c r="B38" s="78" t="s">
        <v>321</v>
      </c>
      <c r="C38" s="10">
        <f t="shared" ref="C38:K38" si="21">SUM(C20,C29,C34)</f>
        <v>0</v>
      </c>
      <c r="D38" s="10">
        <f t="shared" si="21"/>
        <v>0</v>
      </c>
      <c r="E38" s="10">
        <f t="shared" si="21"/>
        <v>0</v>
      </c>
      <c r="F38" s="10">
        <f t="shared" si="21"/>
        <v>0</v>
      </c>
      <c r="G38" s="10">
        <f t="shared" si="21"/>
        <v>0</v>
      </c>
      <c r="H38" s="10">
        <f t="shared" si="21"/>
        <v>0</v>
      </c>
      <c r="I38" s="10">
        <f t="shared" si="21"/>
        <v>0</v>
      </c>
      <c r="J38" s="10">
        <f t="shared" si="21"/>
        <v>0</v>
      </c>
      <c r="K38" s="10">
        <f t="shared" si="21"/>
        <v>0</v>
      </c>
      <c r="M38" s="37">
        <f t="shared" si="7"/>
        <v>0</v>
      </c>
      <c r="N38" s="37">
        <f t="shared" si="8"/>
        <v>0</v>
      </c>
      <c r="O38" s="37">
        <f t="shared" si="9"/>
        <v>0</v>
      </c>
      <c r="P38" s="37">
        <f t="shared" si="10"/>
        <v>0</v>
      </c>
      <c r="Q38" s="37">
        <f t="shared" si="11"/>
        <v>0</v>
      </c>
      <c r="R38" s="37">
        <f t="shared" si="12"/>
        <v>0</v>
      </c>
      <c r="S38" s="37">
        <f t="shared" si="13"/>
        <v>0</v>
      </c>
      <c r="T38" s="37">
        <f t="shared" si="14"/>
        <v>0</v>
      </c>
    </row>
    <row r="39" spans="1:20" x14ac:dyDescent="0.3">
      <c r="A39" s="115"/>
    </row>
    <row r="41" spans="1:20" x14ac:dyDescent="0.3">
      <c r="A41" s="321" t="s">
        <v>204</v>
      </c>
      <c r="B41" s="321"/>
      <c r="C41" s="321"/>
      <c r="D41" s="321"/>
      <c r="E41" s="321"/>
      <c r="F41" s="321"/>
      <c r="G41" s="321"/>
      <c r="H41" s="321"/>
      <c r="I41" s="321"/>
      <c r="J41" s="321"/>
      <c r="K41" s="321"/>
      <c r="M41" s="321"/>
      <c r="N41" s="321"/>
      <c r="O41" s="321"/>
      <c r="P41" s="321"/>
      <c r="Q41" s="321"/>
      <c r="R41" s="321"/>
      <c r="S41" s="321"/>
      <c r="T41" s="75"/>
    </row>
    <row r="43" spans="1:20" x14ac:dyDescent="0.3">
      <c r="M43" s="463" t="s">
        <v>401</v>
      </c>
      <c r="N43" s="464"/>
      <c r="O43" s="464"/>
      <c r="P43" s="464"/>
      <c r="Q43" s="464"/>
      <c r="R43" s="464"/>
      <c r="S43" s="464"/>
      <c r="T43" s="465"/>
    </row>
    <row r="44" spans="1:20" ht="27" x14ac:dyDescent="0.3">
      <c r="C44" s="348" t="s">
        <v>441</v>
      </c>
      <c r="D44" s="348" t="s">
        <v>455</v>
      </c>
      <c r="E44" s="348" t="s">
        <v>448</v>
      </c>
      <c r="F44" s="348" t="s">
        <v>449</v>
      </c>
      <c r="G44" s="348" t="s">
        <v>426</v>
      </c>
      <c r="H44" s="348" t="s">
        <v>427</v>
      </c>
      <c r="I44" s="348" t="s">
        <v>428</v>
      </c>
      <c r="J44" s="348" t="s">
        <v>429</v>
      </c>
      <c r="K44" s="348" t="s">
        <v>421</v>
      </c>
      <c r="M44" s="340" t="s">
        <v>403</v>
      </c>
      <c r="N44" s="340" t="s">
        <v>439</v>
      </c>
      <c r="O44" s="340" t="s">
        <v>404</v>
      </c>
      <c r="P44" s="340" t="s">
        <v>438</v>
      </c>
      <c r="Q44" s="340" t="s">
        <v>425</v>
      </c>
      <c r="R44" s="340" t="s">
        <v>424</v>
      </c>
      <c r="S44" s="340" t="s">
        <v>423</v>
      </c>
      <c r="T44" s="340" t="s">
        <v>422</v>
      </c>
    </row>
    <row r="45" spans="1:20" x14ac:dyDescent="0.3">
      <c r="B45" s="79" t="s">
        <v>322</v>
      </c>
      <c r="C45" s="77">
        <f>SUM(C46:C48)</f>
        <v>0</v>
      </c>
      <c r="D45" s="77">
        <f t="shared" ref="D45:K48" si="22">C63</f>
        <v>0</v>
      </c>
      <c r="E45" s="77">
        <f t="shared" si="22"/>
        <v>0</v>
      </c>
      <c r="F45" s="77">
        <f t="shared" si="22"/>
        <v>0</v>
      </c>
      <c r="G45" s="77">
        <f t="shared" si="22"/>
        <v>0</v>
      </c>
      <c r="H45" s="77">
        <f t="shared" si="22"/>
        <v>0</v>
      </c>
      <c r="I45" s="77">
        <f t="shared" si="22"/>
        <v>0</v>
      </c>
      <c r="J45" s="77">
        <f t="shared" si="22"/>
        <v>0</v>
      </c>
      <c r="K45" s="77">
        <f t="shared" si="22"/>
        <v>0</v>
      </c>
      <c r="M45" s="37">
        <f t="shared" ref="M45:M66" si="23">IFERROR(IF(AND(ROUND(SUM(C45:C45),0)=0,ROUND(SUM(D45:D45),0)&gt;ROUND(SUM(C45:C45),0)),"INF",(ROUND(SUM(D45:D45),0)-ROUND(SUM(C45:C45),0))/ROUND(SUM(C45:C45),0)),0)</f>
        <v>0</v>
      </c>
      <c r="N45" s="37">
        <f t="shared" ref="N45:N66" si="24">IFERROR(IF(AND(ROUND(SUM(D45),0)=0,ROUND(SUM(E45:E45),0)&gt;ROUND(SUM(D45),0)),"INF",(ROUND(SUM(E45:E45),0)-ROUND(SUM(D45),0))/ROUND(SUM(D45),0)),0)</f>
        <v>0</v>
      </c>
      <c r="O45" s="37">
        <f t="shared" ref="O45:O66" si="25">IFERROR(IF(AND(ROUND(SUM(E45),0)=0,ROUND(SUM(F45:F45),0)&gt;ROUND(SUM(E45),0)),"INF",(ROUND(SUM(F45:F45),0)-ROUND(SUM(E45),0))/ROUND(SUM(E45),0)),0)</f>
        <v>0</v>
      </c>
      <c r="P45" s="37">
        <f t="shared" ref="P45:P66" si="26">IFERROR(IF(AND(ROUND(SUM(F45),0)=0,ROUND(SUM(G45:G45),0)&gt;ROUND(SUM(F45),0)),"INF",(ROUND(SUM(G45:G45),0)-ROUND(SUM(F45),0))/ROUND(SUM(F45),0)),0)</f>
        <v>0</v>
      </c>
      <c r="Q45" s="37">
        <f t="shared" ref="Q45:Q66" si="27">IFERROR(IF(AND(ROUND(SUM(G45),0)=0,ROUND(SUM(H45:H45),0)&gt;ROUND(SUM(G45),0)),"INF",(ROUND(SUM(H45:H45),0)-ROUND(SUM(G45),0))/ROUND(SUM(G45),0)),0)</f>
        <v>0</v>
      </c>
      <c r="R45" s="37">
        <f t="shared" ref="R45:R66" si="28">IFERROR(IF(AND(ROUND(SUM(H45),0)=0,ROUND(SUM(I45:I45),0)&gt;ROUND(SUM(H45),0)),"INF",(ROUND(SUM(I45:I45),0)-ROUND(SUM(H45),0))/ROUND(SUM(H45),0)),0)</f>
        <v>0</v>
      </c>
      <c r="S45" s="37">
        <f t="shared" ref="S45:S66" si="29">IFERROR(IF(AND(ROUND(SUM(I45),0)=0,ROUND(SUM(J45:J45),0)&gt;ROUND(SUM(I45),0)),"INF",(ROUND(SUM(J45:J45),0)-ROUND(SUM(I45),0))/ROUND(SUM(I45),0)),0)</f>
        <v>0</v>
      </c>
      <c r="T45" s="37">
        <f t="shared" ref="T45:T66" si="30">IFERROR(IF(AND(ROUND(SUM(J45),0)=0,ROUND(SUM(K45:K45),0)&gt;ROUND(SUM(J45),0)),"INF",(ROUND(SUM(K45:K45),0)-ROUND(SUM(J45),0))/ROUND(SUM(J45),0)),0)</f>
        <v>0</v>
      </c>
    </row>
    <row r="46" spans="1:20" x14ac:dyDescent="0.3">
      <c r="A46" s="115">
        <v>1</v>
      </c>
      <c r="B46" s="78" t="s">
        <v>316</v>
      </c>
      <c r="C46" s="17">
        <f>INDEX('TAB5.1'!$C$8:$S$171,VLOOKUP(RIGHT('TAB5'!C$16,4)&amp;"hors reseau",'TAB5.1'!$U:$V,2,FALSE),'TAB5'!$A46)</f>
        <v>0</v>
      </c>
      <c r="D46" s="17">
        <f t="shared" si="22"/>
        <v>0</v>
      </c>
      <c r="E46" s="17">
        <f t="shared" si="22"/>
        <v>0</v>
      </c>
      <c r="F46" s="17">
        <f t="shared" si="22"/>
        <v>0</v>
      </c>
      <c r="G46" s="17">
        <f t="shared" si="22"/>
        <v>0</v>
      </c>
      <c r="H46" s="17">
        <f t="shared" si="22"/>
        <v>0</v>
      </c>
      <c r="I46" s="17">
        <f t="shared" si="22"/>
        <v>0</v>
      </c>
      <c r="J46" s="17">
        <f t="shared" si="22"/>
        <v>0</v>
      </c>
      <c r="K46" s="17">
        <f t="shared" si="22"/>
        <v>0</v>
      </c>
      <c r="M46" s="37">
        <f t="shared" si="23"/>
        <v>0</v>
      </c>
      <c r="N46" s="37">
        <f t="shared" si="24"/>
        <v>0</v>
      </c>
      <c r="O46" s="37">
        <f t="shared" si="25"/>
        <v>0</v>
      </c>
      <c r="P46" s="37">
        <f t="shared" si="26"/>
        <v>0</v>
      </c>
      <c r="Q46" s="37">
        <f t="shared" si="27"/>
        <v>0</v>
      </c>
      <c r="R46" s="37">
        <f t="shared" si="28"/>
        <v>0</v>
      </c>
      <c r="S46" s="37">
        <f t="shared" si="29"/>
        <v>0</v>
      </c>
      <c r="T46" s="37">
        <f t="shared" si="30"/>
        <v>0</v>
      </c>
    </row>
    <row r="47" spans="1:20" x14ac:dyDescent="0.3">
      <c r="A47" s="115">
        <v>2</v>
      </c>
      <c r="B47" s="78" t="s">
        <v>53</v>
      </c>
      <c r="C47" s="17">
        <f>INDEX('TAB5.1'!$C$8:$S$171,VLOOKUP(RIGHT('TAB5'!C$16,4)&amp;"hors reseau",'TAB5.1'!$U:$V,2,FALSE),'TAB5'!$A47)</f>
        <v>0</v>
      </c>
      <c r="D47" s="17">
        <f t="shared" si="22"/>
        <v>0</v>
      </c>
      <c r="E47" s="17">
        <f t="shared" si="22"/>
        <v>0</v>
      </c>
      <c r="F47" s="17">
        <f t="shared" si="22"/>
        <v>0</v>
      </c>
      <c r="G47" s="17">
        <f t="shared" si="22"/>
        <v>0</v>
      </c>
      <c r="H47" s="17">
        <f t="shared" si="22"/>
        <v>0</v>
      </c>
      <c r="I47" s="17">
        <f t="shared" si="22"/>
        <v>0</v>
      </c>
      <c r="J47" s="17">
        <f t="shared" si="22"/>
        <v>0</v>
      </c>
      <c r="K47" s="17">
        <f t="shared" si="22"/>
        <v>0</v>
      </c>
      <c r="M47" s="37">
        <f t="shared" si="23"/>
        <v>0</v>
      </c>
      <c r="N47" s="37">
        <f t="shared" si="24"/>
        <v>0</v>
      </c>
      <c r="O47" s="37">
        <f t="shared" si="25"/>
        <v>0</v>
      </c>
      <c r="P47" s="37">
        <f t="shared" si="26"/>
        <v>0</v>
      </c>
      <c r="Q47" s="37">
        <f t="shared" si="27"/>
        <v>0</v>
      </c>
      <c r="R47" s="37">
        <f t="shared" si="28"/>
        <v>0</v>
      </c>
      <c r="S47" s="37">
        <f t="shared" si="29"/>
        <v>0</v>
      </c>
      <c r="T47" s="37">
        <f t="shared" si="30"/>
        <v>0</v>
      </c>
    </row>
    <row r="48" spans="1:20" x14ac:dyDescent="0.3">
      <c r="A48" s="115">
        <v>3</v>
      </c>
      <c r="B48" s="78" t="s">
        <v>321</v>
      </c>
      <c r="C48" s="17">
        <f>INDEX('TAB5.1'!$C$8:$S$171,VLOOKUP(RIGHT('TAB5'!C$16,4)&amp;"hors reseau",'TAB5.1'!$U:$V,2,FALSE),'TAB5'!$A48)</f>
        <v>0</v>
      </c>
      <c r="D48" s="17">
        <f t="shared" si="22"/>
        <v>0</v>
      </c>
      <c r="E48" s="17">
        <f t="shared" si="22"/>
        <v>0</v>
      </c>
      <c r="F48" s="17">
        <f t="shared" si="22"/>
        <v>0</v>
      </c>
      <c r="G48" s="17">
        <f t="shared" si="22"/>
        <v>0</v>
      </c>
      <c r="H48" s="17">
        <f t="shared" si="22"/>
        <v>0</v>
      </c>
      <c r="I48" s="17">
        <f t="shared" si="22"/>
        <v>0</v>
      </c>
      <c r="J48" s="17">
        <f t="shared" si="22"/>
        <v>0</v>
      </c>
      <c r="K48" s="17">
        <f t="shared" si="22"/>
        <v>0</v>
      </c>
      <c r="M48" s="37">
        <f t="shared" si="23"/>
        <v>0</v>
      </c>
      <c r="N48" s="37">
        <f t="shared" si="24"/>
        <v>0</v>
      </c>
      <c r="O48" s="37">
        <f t="shared" si="25"/>
        <v>0</v>
      </c>
      <c r="P48" s="37">
        <f t="shared" si="26"/>
        <v>0</v>
      </c>
      <c r="Q48" s="37">
        <f t="shared" si="27"/>
        <v>0</v>
      </c>
      <c r="R48" s="37">
        <f t="shared" si="28"/>
        <v>0</v>
      </c>
      <c r="S48" s="37">
        <f t="shared" si="29"/>
        <v>0</v>
      </c>
      <c r="T48" s="37">
        <f t="shared" si="30"/>
        <v>0</v>
      </c>
    </row>
    <row r="49" spans="1:20" x14ac:dyDescent="0.3">
      <c r="A49" s="115"/>
      <c r="B49" s="76" t="s">
        <v>317</v>
      </c>
      <c r="C49" s="17">
        <f t="shared" ref="C49:K49" si="31">SUM(C50:C53)</f>
        <v>0</v>
      </c>
      <c r="D49" s="17">
        <f t="shared" si="31"/>
        <v>0</v>
      </c>
      <c r="E49" s="17">
        <f t="shared" si="31"/>
        <v>0</v>
      </c>
      <c r="F49" s="17">
        <f t="shared" si="31"/>
        <v>0</v>
      </c>
      <c r="G49" s="17">
        <f t="shared" si="31"/>
        <v>0</v>
      </c>
      <c r="H49" s="17">
        <f t="shared" si="31"/>
        <v>0</v>
      </c>
      <c r="I49" s="17">
        <f t="shared" si="31"/>
        <v>0</v>
      </c>
      <c r="J49" s="17">
        <f t="shared" si="31"/>
        <v>0</v>
      </c>
      <c r="K49" s="17">
        <f t="shared" si="31"/>
        <v>0</v>
      </c>
      <c r="M49" s="37">
        <f t="shared" si="23"/>
        <v>0</v>
      </c>
      <c r="N49" s="37">
        <f t="shared" si="24"/>
        <v>0</v>
      </c>
      <c r="O49" s="37">
        <f t="shared" si="25"/>
        <v>0</v>
      </c>
      <c r="P49" s="37">
        <f t="shared" si="26"/>
        <v>0</v>
      </c>
      <c r="Q49" s="37">
        <f t="shared" si="27"/>
        <v>0</v>
      </c>
      <c r="R49" s="37">
        <f t="shared" si="28"/>
        <v>0</v>
      </c>
      <c r="S49" s="37">
        <f t="shared" si="29"/>
        <v>0</v>
      </c>
      <c r="T49" s="37">
        <f t="shared" si="30"/>
        <v>0</v>
      </c>
    </row>
    <row r="50" spans="1:20" x14ac:dyDescent="0.3">
      <c r="A50" s="115">
        <v>4</v>
      </c>
      <c r="B50" s="228" t="s">
        <v>199</v>
      </c>
      <c r="C50" s="17">
        <f>INDEX('TAB5.1'!$C$8:$S$171,VLOOKUP(RIGHT('TAB5'!C$16,4)&amp;"hors reseau",'TAB5.1'!$U:$V,2,FALSE),'TAB5'!$A50)</f>
        <v>0</v>
      </c>
      <c r="D50" s="17">
        <f>INDEX('TAB5.1'!$C$8:$S$171,VLOOKUP(RIGHT('TAB5'!D$16,4)&amp;"hors reseau",'TAB5.1'!$U:$V,2,FALSE),'TAB5'!$A50)</f>
        <v>0</v>
      </c>
      <c r="E50" s="17">
        <f>INDEX('TAB5.1'!$C$8:$S$171,VLOOKUP(RIGHT('TAB5'!E$16,4)&amp;"hors reseau",'TAB5.1'!$U:$V,2,FALSE),'TAB5'!$A50)</f>
        <v>0</v>
      </c>
      <c r="F50" s="17">
        <f>INDEX('TAB5.1'!$C$8:$S$171,VLOOKUP(RIGHT('TAB5'!F$16,4)&amp;"hors reseau",'TAB5.1'!$U:$V,2,FALSE),'TAB5'!$A50)</f>
        <v>0</v>
      </c>
      <c r="G50" s="17">
        <f>INDEX('TAB5.1'!$C$8:$S$171,VLOOKUP(RIGHT('TAB5'!G$16,4)&amp;"hors reseau",'TAB5.1'!$U:$V,2,FALSE),'TAB5'!$A50)</f>
        <v>0</v>
      </c>
      <c r="H50" s="17">
        <f>INDEX('TAB5.2'!$C$8:$S$171,VLOOKUP(RIGHT('TAB5'!H$16,4)&amp;"hors reseau",'TAB5.2'!$U:$V,2,FALSE),'TAB5'!$A50)</f>
        <v>0</v>
      </c>
      <c r="I50" s="17">
        <f>INDEX('TAB5.2'!$C$8:$S$171,VLOOKUP(RIGHT('TAB5'!I$16,4)&amp;"hors reseau",'TAB5.2'!$U:$V,2,FALSE),'TAB5'!$A50)</f>
        <v>0</v>
      </c>
      <c r="J50" s="17">
        <f>INDEX('TAB5.2'!$C$8:$S$171,VLOOKUP(RIGHT('TAB5'!J$16,4)&amp;"hors reseau",'TAB5.2'!$U:$V,2,FALSE),'TAB5'!$A50)</f>
        <v>0</v>
      </c>
      <c r="K50" s="17">
        <f>INDEX('TAB5.2'!$C$8:$S$171,VLOOKUP(RIGHT('TAB5'!K$16,4)&amp;"hors reseau",'TAB5.2'!$U:$V,2,FALSE),'TAB5'!$A50)</f>
        <v>0</v>
      </c>
      <c r="M50" s="37">
        <f t="shared" si="23"/>
        <v>0</v>
      </c>
      <c r="N50" s="37">
        <f t="shared" si="24"/>
        <v>0</v>
      </c>
      <c r="O50" s="37">
        <f t="shared" si="25"/>
        <v>0</v>
      </c>
      <c r="P50" s="37">
        <f t="shared" si="26"/>
        <v>0</v>
      </c>
      <c r="Q50" s="37">
        <f t="shared" si="27"/>
        <v>0</v>
      </c>
      <c r="R50" s="37">
        <f t="shared" si="28"/>
        <v>0</v>
      </c>
      <c r="S50" s="37">
        <f t="shared" si="29"/>
        <v>0</v>
      </c>
      <c r="T50" s="37">
        <f t="shared" si="30"/>
        <v>0</v>
      </c>
    </row>
    <row r="51" spans="1:20" x14ac:dyDescent="0.3">
      <c r="A51" s="115">
        <v>5</v>
      </c>
      <c r="B51" s="228" t="s">
        <v>198</v>
      </c>
      <c r="C51" s="17">
        <f>INDEX('TAB5.1'!$C$8:$S$171,VLOOKUP(RIGHT('TAB5'!C$16,4)&amp;"hors reseau",'TAB5.1'!$U:$V,2,FALSE),'TAB5'!$A51)</f>
        <v>0</v>
      </c>
      <c r="D51" s="17">
        <f>INDEX('TAB5.1'!$C$8:$S$171,VLOOKUP(RIGHT('TAB5'!D$16,4)&amp;"hors reseau",'TAB5.1'!$U:$V,2,FALSE),'TAB5'!$A51)</f>
        <v>0</v>
      </c>
      <c r="E51" s="17">
        <f>INDEX('TAB5.1'!$C$8:$S$171,VLOOKUP(RIGHT('TAB5'!E$16,4)&amp;"hors reseau",'TAB5.1'!$U:$V,2,FALSE),'TAB5'!$A51)</f>
        <v>0</v>
      </c>
      <c r="F51" s="17">
        <f>INDEX('TAB5.1'!$C$8:$S$171,VLOOKUP(RIGHT('TAB5'!F$16,4)&amp;"hors reseau",'TAB5.1'!$U:$V,2,FALSE),'TAB5'!$A51)</f>
        <v>0</v>
      </c>
      <c r="G51" s="17">
        <f>INDEX('TAB5.1'!$C$8:$S$171,VLOOKUP(RIGHT('TAB5'!G$16,4)&amp;"hors reseau",'TAB5.1'!$U:$V,2,FALSE),'TAB5'!$A51)</f>
        <v>0</v>
      </c>
      <c r="H51" s="17">
        <f>INDEX('TAB5.2'!$C$8:$S$171,VLOOKUP(RIGHT('TAB5'!H$16,4)&amp;"hors reseau",'TAB5.2'!$U:$V,2,FALSE),'TAB5'!$A51)</f>
        <v>0</v>
      </c>
      <c r="I51" s="17">
        <f>INDEX('TAB5.2'!$C$8:$S$171,VLOOKUP(RIGHT('TAB5'!I$16,4)&amp;"hors reseau",'TAB5.2'!$U:$V,2,FALSE),'TAB5'!$A51)</f>
        <v>0</v>
      </c>
      <c r="J51" s="17">
        <f>INDEX('TAB5.2'!$C$8:$S$171,VLOOKUP(RIGHT('TAB5'!J$16,4)&amp;"hors reseau",'TAB5.2'!$U:$V,2,FALSE),'TAB5'!$A51)</f>
        <v>0</v>
      </c>
      <c r="K51" s="17">
        <f>INDEX('TAB5.2'!$C$8:$S$171,VLOOKUP(RIGHT('TAB5'!K$16,4)&amp;"hors reseau",'TAB5.2'!$U:$V,2,FALSE),'TAB5'!$A51)</f>
        <v>0</v>
      </c>
      <c r="M51" s="37">
        <f t="shared" si="23"/>
        <v>0</v>
      </c>
      <c r="N51" s="37">
        <f t="shared" si="24"/>
        <v>0</v>
      </c>
      <c r="O51" s="37">
        <f t="shared" si="25"/>
        <v>0</v>
      </c>
      <c r="P51" s="37">
        <f t="shared" si="26"/>
        <v>0</v>
      </c>
      <c r="Q51" s="37">
        <f t="shared" si="27"/>
        <v>0</v>
      </c>
      <c r="R51" s="37">
        <f t="shared" si="28"/>
        <v>0</v>
      </c>
      <c r="S51" s="37">
        <f t="shared" si="29"/>
        <v>0</v>
      </c>
      <c r="T51" s="37">
        <f t="shared" si="30"/>
        <v>0</v>
      </c>
    </row>
    <row r="52" spans="1:20" x14ac:dyDescent="0.3">
      <c r="A52" s="115">
        <v>6</v>
      </c>
      <c r="B52" s="228" t="s">
        <v>42</v>
      </c>
      <c r="C52" s="17">
        <f>INDEX('TAB5.1'!$C$8:$S$171,VLOOKUP(RIGHT('TAB5'!C$16,4)&amp;"hors reseau",'TAB5.1'!$U:$V,2,FALSE),'TAB5'!$A52)</f>
        <v>0</v>
      </c>
      <c r="D52" s="17">
        <f>INDEX('TAB5.1'!$C$8:$S$171,VLOOKUP(RIGHT('TAB5'!D$16,4)&amp;"hors reseau",'TAB5.1'!$U:$V,2,FALSE),'TAB5'!$A52)</f>
        <v>0</v>
      </c>
      <c r="E52" s="17">
        <f>INDEX('TAB5.1'!$C$8:$S$171,VLOOKUP(RIGHT('TAB5'!E$16,4)&amp;"hors reseau",'TAB5.1'!$U:$V,2,FALSE),'TAB5'!$A52)</f>
        <v>0</v>
      </c>
      <c r="F52" s="17">
        <f>INDEX('TAB5.1'!$C$8:$S$171,VLOOKUP(RIGHT('TAB5'!F$16,4)&amp;"hors reseau",'TAB5.1'!$U:$V,2,FALSE),'TAB5'!$A52)</f>
        <v>0</v>
      </c>
      <c r="G52" s="17">
        <f>INDEX('TAB5.1'!$C$8:$S$171,VLOOKUP(RIGHT('TAB5'!G$16,4)&amp;"hors reseau",'TAB5.1'!$U:$V,2,FALSE),'TAB5'!$A52)</f>
        <v>0</v>
      </c>
      <c r="H52" s="17">
        <f>INDEX('TAB5.2'!$C$8:$S$171,VLOOKUP(RIGHT('TAB5'!H$16,4)&amp;"hors reseau",'TAB5.2'!$U:$V,2,FALSE),'TAB5'!$A52)</f>
        <v>0</v>
      </c>
      <c r="I52" s="17">
        <f>INDEX('TAB5.2'!$C$8:$S$171,VLOOKUP(RIGHT('TAB5'!I$16,4)&amp;"hors reseau",'TAB5.2'!$U:$V,2,FALSE),'TAB5'!$A52)</f>
        <v>0</v>
      </c>
      <c r="J52" s="17">
        <f>INDEX('TAB5.2'!$C$8:$S$171,VLOOKUP(RIGHT('TAB5'!J$16,4)&amp;"hors reseau",'TAB5.2'!$U:$V,2,FALSE),'TAB5'!$A52)</f>
        <v>0</v>
      </c>
      <c r="K52" s="17">
        <f>INDEX('TAB5.2'!$C$8:$S$171,VLOOKUP(RIGHT('TAB5'!K$16,4)&amp;"hors reseau",'TAB5.2'!$U:$V,2,FALSE),'TAB5'!$A52)</f>
        <v>0</v>
      </c>
      <c r="M52" s="37">
        <f t="shared" si="23"/>
        <v>0</v>
      </c>
      <c r="N52" s="37">
        <f t="shared" si="24"/>
        <v>0</v>
      </c>
      <c r="O52" s="37">
        <f t="shared" si="25"/>
        <v>0</v>
      </c>
      <c r="P52" s="37">
        <f t="shared" si="26"/>
        <v>0</v>
      </c>
      <c r="Q52" s="37">
        <f t="shared" si="27"/>
        <v>0</v>
      </c>
      <c r="R52" s="37">
        <f t="shared" si="28"/>
        <v>0</v>
      </c>
      <c r="S52" s="37">
        <f t="shared" si="29"/>
        <v>0</v>
      </c>
      <c r="T52" s="37">
        <f t="shared" si="30"/>
        <v>0</v>
      </c>
    </row>
    <row r="53" spans="1:20" x14ac:dyDescent="0.3">
      <c r="A53" s="115">
        <v>7</v>
      </c>
      <c r="B53" s="228" t="s">
        <v>43</v>
      </c>
      <c r="C53" s="17">
        <f>INDEX('TAB5.1'!$C$8:$S$171,VLOOKUP(RIGHT('TAB5'!C$16,4)&amp;"hors reseau",'TAB5.1'!$U:$V,2,FALSE),'TAB5'!$A53)</f>
        <v>0</v>
      </c>
      <c r="D53" s="17">
        <f>INDEX('TAB5.1'!$C$8:$S$171,VLOOKUP(RIGHT('TAB5'!D$16,4)&amp;"hors reseau",'TAB5.1'!$U:$V,2,FALSE),'TAB5'!$A53)</f>
        <v>0</v>
      </c>
      <c r="E53" s="17">
        <f>INDEX('TAB5.1'!$C$8:$S$171,VLOOKUP(RIGHT('TAB5'!E$16,4)&amp;"hors reseau",'TAB5.1'!$U:$V,2,FALSE),'TAB5'!$A53)</f>
        <v>0</v>
      </c>
      <c r="F53" s="17">
        <f>INDEX('TAB5.1'!$C$8:$S$171,VLOOKUP(RIGHT('TAB5'!F$16,4)&amp;"hors reseau",'TAB5.1'!$U:$V,2,FALSE),'TAB5'!$A53)</f>
        <v>0</v>
      </c>
      <c r="G53" s="17">
        <f>INDEX('TAB5.1'!$C$8:$S$171,VLOOKUP(RIGHT('TAB5'!G$16,4)&amp;"hors reseau",'TAB5.1'!$U:$V,2,FALSE),'TAB5'!$A53)</f>
        <v>0</v>
      </c>
      <c r="H53" s="17">
        <f>INDEX('TAB5.2'!$C$8:$S$171,VLOOKUP(RIGHT('TAB5'!H$16,4)&amp;"hors reseau",'TAB5.2'!$U:$V,2,FALSE),'TAB5'!$A53)</f>
        <v>0</v>
      </c>
      <c r="I53" s="17">
        <f>INDEX('TAB5.2'!$C$8:$S$171,VLOOKUP(RIGHT('TAB5'!I$16,4)&amp;"hors reseau",'TAB5.2'!$U:$V,2,FALSE),'TAB5'!$A53)</f>
        <v>0</v>
      </c>
      <c r="J53" s="17">
        <f>INDEX('TAB5.2'!$C$8:$S$171,VLOOKUP(RIGHT('TAB5'!J$16,4)&amp;"hors reseau",'TAB5.2'!$U:$V,2,FALSE),'TAB5'!$A53)</f>
        <v>0</v>
      </c>
      <c r="K53" s="17">
        <f>INDEX('TAB5.2'!$C$8:$S$171,VLOOKUP(RIGHT('TAB5'!K$16,4)&amp;"hors reseau",'TAB5.2'!$U:$V,2,FALSE),'TAB5'!$A53)</f>
        <v>0</v>
      </c>
      <c r="M53" s="37">
        <f t="shared" si="23"/>
        <v>0</v>
      </c>
      <c r="N53" s="37">
        <f t="shared" si="24"/>
        <v>0</v>
      </c>
      <c r="O53" s="37">
        <f t="shared" si="25"/>
        <v>0</v>
      </c>
      <c r="P53" s="37">
        <f t="shared" si="26"/>
        <v>0</v>
      </c>
      <c r="Q53" s="37">
        <f t="shared" si="27"/>
        <v>0</v>
      </c>
      <c r="R53" s="37">
        <f t="shared" si="28"/>
        <v>0</v>
      </c>
      <c r="S53" s="37">
        <f t="shared" si="29"/>
        <v>0</v>
      </c>
      <c r="T53" s="37">
        <f t="shared" si="30"/>
        <v>0</v>
      </c>
    </row>
    <row r="54" spans="1:20" x14ac:dyDescent="0.3">
      <c r="A54" s="115"/>
      <c r="B54" s="79" t="s">
        <v>315</v>
      </c>
      <c r="C54" s="77">
        <f t="shared" ref="C54:K54" si="32">SUM(C55:C57)</f>
        <v>0</v>
      </c>
      <c r="D54" s="77">
        <f t="shared" si="32"/>
        <v>0</v>
      </c>
      <c r="E54" s="77">
        <f t="shared" si="32"/>
        <v>0</v>
      </c>
      <c r="F54" s="77">
        <f t="shared" si="32"/>
        <v>0</v>
      </c>
      <c r="G54" s="77">
        <f t="shared" si="32"/>
        <v>0</v>
      </c>
      <c r="H54" s="77">
        <f t="shared" si="32"/>
        <v>0</v>
      </c>
      <c r="I54" s="77">
        <f t="shared" si="32"/>
        <v>0</v>
      </c>
      <c r="J54" s="77">
        <f t="shared" si="32"/>
        <v>0</v>
      </c>
      <c r="K54" s="77">
        <f t="shared" si="32"/>
        <v>0</v>
      </c>
      <c r="M54" s="37">
        <f t="shared" si="23"/>
        <v>0</v>
      </c>
      <c r="N54" s="37">
        <f t="shared" si="24"/>
        <v>0</v>
      </c>
      <c r="O54" s="37">
        <f t="shared" si="25"/>
        <v>0</v>
      </c>
      <c r="P54" s="37">
        <f t="shared" si="26"/>
        <v>0</v>
      </c>
      <c r="Q54" s="37">
        <f t="shared" si="27"/>
        <v>0</v>
      </c>
      <c r="R54" s="37">
        <f t="shared" si="28"/>
        <v>0</v>
      </c>
      <c r="S54" s="37">
        <f t="shared" si="29"/>
        <v>0</v>
      </c>
      <c r="T54" s="37">
        <f t="shared" si="30"/>
        <v>0</v>
      </c>
    </row>
    <row r="55" spans="1:20" x14ac:dyDescent="0.3">
      <c r="A55" s="115">
        <v>8</v>
      </c>
      <c r="B55" s="228" t="s">
        <v>319</v>
      </c>
      <c r="C55" s="17">
        <f>INDEX('TAB5.1'!$C$8:$S$171,VLOOKUP(RIGHT('TAB5'!C$16,4)&amp;"hors reseau",'TAB5.1'!$U:$V,2,FALSE),'TAB5'!$A55)</f>
        <v>0</v>
      </c>
      <c r="D55" s="17">
        <f>INDEX('TAB5.1'!$C$8:$S$171,VLOOKUP(RIGHT('TAB5'!D$16,4)&amp;"hors reseau",'TAB5.1'!$U:$V,2,FALSE),'TAB5'!$A55)</f>
        <v>0</v>
      </c>
      <c r="E55" s="17">
        <f>INDEX('TAB5.1'!$C$8:$S$171,VLOOKUP(RIGHT('TAB5'!E$16,4)&amp;"hors reseau",'TAB5.1'!$U:$V,2,FALSE),'TAB5'!$A55)</f>
        <v>0</v>
      </c>
      <c r="F55" s="17">
        <f>INDEX('TAB5.1'!$C$8:$S$171,VLOOKUP(RIGHT('TAB5'!F$16,4)&amp;"hors reseau",'TAB5.1'!$U:$V,2,FALSE),'TAB5'!$A55)</f>
        <v>0</v>
      </c>
      <c r="G55" s="17">
        <f>INDEX('TAB5.1'!$C$8:$S$171,VLOOKUP(RIGHT('TAB5'!G$16,4)&amp;"hors reseau",'TAB5.1'!$U:$V,2,FALSE),'TAB5'!$A55)</f>
        <v>0</v>
      </c>
      <c r="H55" s="17">
        <f>INDEX('TAB5.2'!$C$8:$S$171,VLOOKUP(RIGHT('TAB5'!H$16,4)&amp;"hors reseau",'TAB5.2'!$U:$V,2,FALSE),'TAB5'!$A55)</f>
        <v>0</v>
      </c>
      <c r="I55" s="17">
        <f>INDEX('TAB5.2'!$C$8:$S$171,VLOOKUP(RIGHT('TAB5'!I$16,4)&amp;"hors reseau",'TAB5.2'!$U:$V,2,FALSE),'TAB5'!$A55)</f>
        <v>0</v>
      </c>
      <c r="J55" s="17">
        <f>INDEX('TAB5.2'!$C$8:$S$171,VLOOKUP(RIGHT('TAB5'!J$16,4)&amp;"hors reseau",'TAB5.2'!$U:$V,2,FALSE),'TAB5'!$A55)</f>
        <v>0</v>
      </c>
      <c r="K55" s="17">
        <f>INDEX('TAB5.2'!$C$8:$S$171,VLOOKUP(RIGHT('TAB5'!K$16,4)&amp;"hors reseau",'TAB5.2'!$U:$V,2,FALSE),'TAB5'!$A55)</f>
        <v>0</v>
      </c>
      <c r="M55" s="37">
        <f t="shared" si="23"/>
        <v>0</v>
      </c>
      <c r="N55" s="37">
        <f t="shared" si="24"/>
        <v>0</v>
      </c>
      <c r="O55" s="37">
        <f t="shared" si="25"/>
        <v>0</v>
      </c>
      <c r="P55" s="37">
        <f t="shared" si="26"/>
        <v>0</v>
      </c>
      <c r="Q55" s="37">
        <f t="shared" si="27"/>
        <v>0</v>
      </c>
      <c r="R55" s="37">
        <f t="shared" si="28"/>
        <v>0</v>
      </c>
      <c r="S55" s="37">
        <f t="shared" si="29"/>
        <v>0</v>
      </c>
      <c r="T55" s="37">
        <f t="shared" si="30"/>
        <v>0</v>
      </c>
    </row>
    <row r="56" spans="1:20" x14ac:dyDescent="0.3">
      <c r="A56" s="115">
        <v>9</v>
      </c>
      <c r="B56" s="228" t="s">
        <v>202</v>
      </c>
      <c r="C56" s="17">
        <f>INDEX('TAB5.1'!$C$8:$S$171,VLOOKUP(RIGHT('TAB5'!C$16,4)&amp;"hors reseau",'TAB5.1'!$U:$V,2,FALSE),'TAB5'!$A56)</f>
        <v>0</v>
      </c>
      <c r="D56" s="17">
        <f>INDEX('TAB5.1'!$C$8:$S$171,VLOOKUP(RIGHT('TAB5'!D$16,4)&amp;"hors reseau",'TAB5.1'!$U:$V,2,FALSE),'TAB5'!$A56)</f>
        <v>0</v>
      </c>
      <c r="E56" s="17">
        <f>INDEX('TAB5.1'!$C$8:$S$171,VLOOKUP(RIGHT('TAB5'!E$16,4)&amp;"hors reseau",'TAB5.1'!$U:$V,2,FALSE),'TAB5'!$A56)</f>
        <v>0</v>
      </c>
      <c r="F56" s="17">
        <f>INDEX('TAB5.1'!$C$8:$S$171,VLOOKUP(RIGHT('TAB5'!F$16,4)&amp;"hors reseau",'TAB5.1'!$U:$V,2,FALSE),'TAB5'!$A56)</f>
        <v>0</v>
      </c>
      <c r="G56" s="17">
        <f>INDEX('TAB5.1'!$C$8:$S$171,VLOOKUP(RIGHT('TAB5'!G$16,4)&amp;"hors reseau",'TAB5.1'!$U:$V,2,FALSE),'TAB5'!$A56)</f>
        <v>0</v>
      </c>
      <c r="H56" s="17">
        <f>INDEX('TAB5.2'!$C$8:$S$171,VLOOKUP(RIGHT('TAB5'!H$16,4)&amp;"hors reseau",'TAB5.2'!$U:$V,2,FALSE),'TAB5'!$A56)</f>
        <v>0</v>
      </c>
      <c r="I56" s="17">
        <f>INDEX('TAB5.2'!$C$8:$S$171,VLOOKUP(RIGHT('TAB5'!I$16,4)&amp;"hors reseau",'TAB5.2'!$U:$V,2,FALSE),'TAB5'!$A56)</f>
        <v>0</v>
      </c>
      <c r="J56" s="17">
        <f>INDEX('TAB5.2'!$C$8:$S$171,VLOOKUP(RIGHT('TAB5'!J$16,4)&amp;"hors reseau",'TAB5.2'!$U:$V,2,FALSE),'TAB5'!$A56)</f>
        <v>0</v>
      </c>
      <c r="K56" s="17">
        <f>INDEX('TAB5.2'!$C$8:$S$171,VLOOKUP(RIGHT('TAB5'!K$16,4)&amp;"hors reseau",'TAB5.2'!$U:$V,2,FALSE),'TAB5'!$A56)</f>
        <v>0</v>
      </c>
      <c r="M56" s="37">
        <f t="shared" si="23"/>
        <v>0</v>
      </c>
      <c r="N56" s="37">
        <f t="shared" si="24"/>
        <v>0</v>
      </c>
      <c r="O56" s="37">
        <f t="shared" si="25"/>
        <v>0</v>
      </c>
      <c r="P56" s="37">
        <f t="shared" si="26"/>
        <v>0</v>
      </c>
      <c r="Q56" s="37">
        <f t="shared" si="27"/>
        <v>0</v>
      </c>
      <c r="R56" s="37">
        <f t="shared" si="28"/>
        <v>0</v>
      </c>
      <c r="S56" s="37">
        <f t="shared" si="29"/>
        <v>0</v>
      </c>
      <c r="T56" s="37">
        <f t="shared" si="30"/>
        <v>0</v>
      </c>
    </row>
    <row r="57" spans="1:20" x14ac:dyDescent="0.3">
      <c r="A57" s="115">
        <v>10</v>
      </c>
      <c r="B57" s="228" t="s">
        <v>320</v>
      </c>
      <c r="C57" s="17">
        <f>INDEX('TAB5.1'!$C$8:$S$171,VLOOKUP(RIGHT('TAB5'!C$16,4)&amp;"hors reseau",'TAB5.1'!$U:$V,2,FALSE),'TAB5'!$A57)</f>
        <v>0</v>
      </c>
      <c r="D57" s="17">
        <f>INDEX('TAB5.1'!$C$8:$S$171,VLOOKUP(RIGHT('TAB5'!D$16,4)&amp;"hors reseau",'TAB5.1'!$U:$V,2,FALSE),'TAB5'!$A57)</f>
        <v>0</v>
      </c>
      <c r="E57" s="17">
        <f>INDEX('TAB5.1'!$C$8:$S$171,VLOOKUP(RIGHT('TAB5'!E$16,4)&amp;"hors reseau",'TAB5.1'!$U:$V,2,FALSE),'TAB5'!$A57)</f>
        <v>0</v>
      </c>
      <c r="F57" s="17">
        <f>INDEX('TAB5.1'!$C$8:$S$171,VLOOKUP(RIGHT('TAB5'!F$16,4)&amp;"hors reseau",'TAB5.1'!$U:$V,2,FALSE),'TAB5'!$A57)</f>
        <v>0</v>
      </c>
      <c r="G57" s="17">
        <f>INDEX('TAB5.1'!$C$8:$S$171,VLOOKUP(RIGHT('TAB5'!G$16,4)&amp;"hors reseau",'TAB5.1'!$U:$V,2,FALSE),'TAB5'!$A57)</f>
        <v>0</v>
      </c>
      <c r="H57" s="17">
        <f>INDEX('TAB5.2'!$C$8:$S$171,VLOOKUP(RIGHT('TAB5'!H$16,4)&amp;"hors reseau",'TAB5.2'!$U:$V,2,FALSE),'TAB5'!$A57)</f>
        <v>0</v>
      </c>
      <c r="I57" s="17">
        <f>INDEX('TAB5.2'!$C$8:$S$171,VLOOKUP(RIGHT('TAB5'!I$16,4)&amp;"hors reseau",'TAB5.2'!$U:$V,2,FALSE),'TAB5'!$A57)</f>
        <v>0</v>
      </c>
      <c r="J57" s="17">
        <f>INDEX('TAB5.2'!$C$8:$S$171,VLOOKUP(RIGHT('TAB5'!J$16,4)&amp;"hors reseau",'TAB5.2'!$U:$V,2,FALSE),'TAB5'!$A57)</f>
        <v>0</v>
      </c>
      <c r="K57" s="17">
        <f>INDEX('TAB5.2'!$C$8:$S$171,VLOOKUP(RIGHT('TAB5'!K$16,4)&amp;"hors reseau",'TAB5.2'!$U:$V,2,FALSE),'TAB5'!$A57)</f>
        <v>0</v>
      </c>
      <c r="M57" s="37">
        <f t="shared" si="23"/>
        <v>0</v>
      </c>
      <c r="N57" s="37">
        <f t="shared" si="24"/>
        <v>0</v>
      </c>
      <c r="O57" s="37">
        <f t="shared" si="25"/>
        <v>0</v>
      </c>
      <c r="P57" s="37">
        <f t="shared" si="26"/>
        <v>0</v>
      </c>
      <c r="Q57" s="37">
        <f t="shared" si="27"/>
        <v>0</v>
      </c>
      <c r="R57" s="37">
        <f t="shared" si="28"/>
        <v>0</v>
      </c>
      <c r="S57" s="37">
        <f t="shared" si="29"/>
        <v>0</v>
      </c>
      <c r="T57" s="37">
        <f t="shared" si="30"/>
        <v>0</v>
      </c>
    </row>
    <row r="58" spans="1:20" x14ac:dyDescent="0.3">
      <c r="A58" s="115"/>
      <c r="B58" s="76" t="s">
        <v>201</v>
      </c>
      <c r="C58" s="77">
        <f t="shared" ref="C58:K58" si="33">SUM(C59:C62)</f>
        <v>0</v>
      </c>
      <c r="D58" s="77">
        <f t="shared" si="33"/>
        <v>0</v>
      </c>
      <c r="E58" s="77">
        <f t="shared" si="33"/>
        <v>0</v>
      </c>
      <c r="F58" s="77">
        <f t="shared" si="33"/>
        <v>0</v>
      </c>
      <c r="G58" s="77">
        <f t="shared" si="33"/>
        <v>0</v>
      </c>
      <c r="H58" s="77">
        <f t="shared" si="33"/>
        <v>0</v>
      </c>
      <c r="I58" s="77">
        <f t="shared" si="33"/>
        <v>0</v>
      </c>
      <c r="J58" s="77">
        <f t="shared" si="33"/>
        <v>0</v>
      </c>
      <c r="K58" s="77">
        <f t="shared" si="33"/>
        <v>0</v>
      </c>
      <c r="M58" s="37">
        <f t="shared" si="23"/>
        <v>0</v>
      </c>
      <c r="N58" s="37">
        <f t="shared" si="24"/>
        <v>0</v>
      </c>
      <c r="O58" s="37">
        <f t="shared" si="25"/>
        <v>0</v>
      </c>
      <c r="P58" s="37">
        <f t="shared" si="26"/>
        <v>0</v>
      </c>
      <c r="Q58" s="37">
        <f t="shared" si="27"/>
        <v>0</v>
      </c>
      <c r="R58" s="37">
        <f t="shared" si="28"/>
        <v>0</v>
      </c>
      <c r="S58" s="37">
        <f t="shared" si="29"/>
        <v>0</v>
      </c>
      <c r="T58" s="37">
        <f t="shared" si="30"/>
        <v>0</v>
      </c>
    </row>
    <row r="59" spans="1:20" x14ac:dyDescent="0.3">
      <c r="A59" s="115">
        <v>11</v>
      </c>
      <c r="B59" s="78" t="s">
        <v>203</v>
      </c>
      <c r="C59" s="17">
        <f>INDEX('TAB5.1'!$C$8:$S$171,VLOOKUP(RIGHT('TAB5'!C$16,4)&amp;"hors reseau",'TAB5.1'!$U:$V,2,FALSE),'TAB5'!$A59)</f>
        <v>0</v>
      </c>
      <c r="D59" s="17">
        <f>INDEX('TAB5.1'!$C$8:$S$171,VLOOKUP(RIGHT('TAB5'!D$16,4)&amp;"hors reseau",'TAB5.1'!$U:$V,2,FALSE),'TAB5'!$A59)</f>
        <v>0</v>
      </c>
      <c r="E59" s="17">
        <f>INDEX('TAB5.1'!$C$8:$S$171,VLOOKUP(RIGHT('TAB5'!E$16,4)&amp;"hors reseau",'TAB5.1'!$U:$V,2,FALSE),'TAB5'!$A59)</f>
        <v>0</v>
      </c>
      <c r="F59" s="17">
        <f>INDEX('TAB5.1'!$C$8:$S$171,VLOOKUP(RIGHT('TAB5'!F$16,4)&amp;"hors reseau",'TAB5.1'!$U:$V,2,FALSE),'TAB5'!$A59)</f>
        <v>0</v>
      </c>
      <c r="G59" s="17">
        <f>INDEX('TAB5.1'!$C$8:$S$171,VLOOKUP(RIGHT('TAB5'!G$16,4)&amp;"hors reseau",'TAB5.1'!$U:$V,2,FALSE),'TAB5'!$A59)</f>
        <v>0</v>
      </c>
      <c r="H59" s="17">
        <f>INDEX('TAB5.2'!$C$8:$S$171,VLOOKUP(RIGHT('TAB5'!H$16,4)&amp;"hors reseau",'TAB5.2'!$U:$V,2,FALSE),'TAB5'!$A59)</f>
        <v>0</v>
      </c>
      <c r="I59" s="17">
        <f>INDEX('TAB5.2'!$C$8:$S$171,VLOOKUP(RIGHT('TAB5'!I$16,4)&amp;"hors reseau",'TAB5.2'!$U:$V,2,FALSE),'TAB5'!$A59)</f>
        <v>0</v>
      </c>
      <c r="J59" s="17">
        <f>INDEX('TAB5.2'!$C$8:$S$171,VLOOKUP(RIGHT('TAB5'!J$16,4)&amp;"hors reseau",'TAB5.2'!$U:$V,2,FALSE),'TAB5'!$A59)</f>
        <v>0</v>
      </c>
      <c r="K59" s="17">
        <f>INDEX('TAB5.2'!$C$8:$S$171,VLOOKUP(RIGHT('TAB5'!K$16,4)&amp;"hors reseau",'TAB5.2'!$U:$V,2,FALSE),'TAB5'!$A59)</f>
        <v>0</v>
      </c>
      <c r="M59" s="37">
        <f t="shared" si="23"/>
        <v>0</v>
      </c>
      <c r="N59" s="37">
        <f t="shared" si="24"/>
        <v>0</v>
      </c>
      <c r="O59" s="37">
        <f t="shared" si="25"/>
        <v>0</v>
      </c>
      <c r="P59" s="37">
        <f t="shared" si="26"/>
        <v>0</v>
      </c>
      <c r="Q59" s="37">
        <f t="shared" si="27"/>
        <v>0</v>
      </c>
      <c r="R59" s="37">
        <f t="shared" si="28"/>
        <v>0</v>
      </c>
      <c r="S59" s="37">
        <f t="shared" si="29"/>
        <v>0</v>
      </c>
      <c r="T59" s="37">
        <f t="shared" si="30"/>
        <v>0</v>
      </c>
    </row>
    <row r="60" spans="1:20" x14ac:dyDescent="0.3">
      <c r="A60" s="115">
        <v>12</v>
      </c>
      <c r="B60" s="78" t="s">
        <v>200</v>
      </c>
      <c r="C60" s="17">
        <f>INDEX('TAB5.1'!$C$8:$S$171,VLOOKUP(RIGHT('TAB5'!C$16,4)&amp;"hors reseau",'TAB5.1'!$U:$V,2,FALSE),'TAB5'!$A60)</f>
        <v>0</v>
      </c>
      <c r="D60" s="17">
        <f>INDEX('TAB5.1'!$C$8:$S$171,VLOOKUP(RIGHT('TAB5'!D$16,4)&amp;"hors reseau",'TAB5.1'!$U:$V,2,FALSE),'TAB5'!$A60)</f>
        <v>0</v>
      </c>
      <c r="E60" s="17">
        <f>INDEX('TAB5.1'!$C$8:$S$171,VLOOKUP(RIGHT('TAB5'!E$16,4)&amp;"hors reseau",'TAB5.1'!$U:$V,2,FALSE),'TAB5'!$A60)</f>
        <v>0</v>
      </c>
      <c r="F60" s="17">
        <f>INDEX('TAB5.1'!$C$8:$S$171,VLOOKUP(RIGHT('TAB5'!F$16,4)&amp;"hors reseau",'TAB5.1'!$U:$V,2,FALSE),'TAB5'!$A60)</f>
        <v>0</v>
      </c>
      <c r="G60" s="17">
        <f>INDEX('TAB5.1'!$C$8:$S$171,VLOOKUP(RIGHT('TAB5'!G$16,4)&amp;"hors reseau",'TAB5.1'!$U:$V,2,FALSE),'TAB5'!$A60)</f>
        <v>0</v>
      </c>
      <c r="H60" s="17">
        <f>INDEX('TAB5.2'!$C$8:$S$171,VLOOKUP(RIGHT('TAB5'!H$16,4)&amp;"hors reseau",'TAB5.2'!$U:$V,2,FALSE),'TAB5'!$A60)</f>
        <v>0</v>
      </c>
      <c r="I60" s="17">
        <f>INDEX('TAB5.2'!$C$8:$S$171,VLOOKUP(RIGHT('TAB5'!I$16,4)&amp;"hors reseau",'TAB5.2'!$U:$V,2,FALSE),'TAB5'!$A60)</f>
        <v>0</v>
      </c>
      <c r="J60" s="17">
        <f>INDEX('TAB5.2'!$C$8:$S$171,VLOOKUP(RIGHT('TAB5'!J$16,4)&amp;"hors reseau",'TAB5.2'!$U:$V,2,FALSE),'TAB5'!$A60)</f>
        <v>0</v>
      </c>
      <c r="K60" s="17">
        <f>INDEX('TAB5.2'!$C$8:$S$171,VLOOKUP(RIGHT('TAB5'!K$16,4)&amp;"hors reseau",'TAB5.2'!$U:$V,2,FALSE),'TAB5'!$A60)</f>
        <v>0</v>
      </c>
      <c r="M60" s="37">
        <f t="shared" si="23"/>
        <v>0</v>
      </c>
      <c r="N60" s="37">
        <f t="shared" si="24"/>
        <v>0</v>
      </c>
      <c r="O60" s="37">
        <f t="shared" si="25"/>
        <v>0</v>
      </c>
      <c r="P60" s="37">
        <f t="shared" si="26"/>
        <v>0</v>
      </c>
      <c r="Q60" s="37">
        <f t="shared" si="27"/>
        <v>0</v>
      </c>
      <c r="R60" s="37">
        <f t="shared" si="28"/>
        <v>0</v>
      </c>
      <c r="S60" s="37">
        <f t="shared" si="29"/>
        <v>0</v>
      </c>
      <c r="T60" s="37">
        <f t="shared" si="30"/>
        <v>0</v>
      </c>
    </row>
    <row r="61" spans="1:20" x14ac:dyDescent="0.3">
      <c r="A61" s="115">
        <v>13</v>
      </c>
      <c r="B61" s="78" t="s">
        <v>202</v>
      </c>
      <c r="C61" s="17">
        <f>INDEX('TAB5.1'!$C$8:$S$171,VLOOKUP(RIGHT('TAB5'!C$16,4)&amp;"hors reseau",'TAB5.1'!$U:$V,2,FALSE),'TAB5'!$A61)</f>
        <v>0</v>
      </c>
      <c r="D61" s="17">
        <f>INDEX('TAB5.1'!$C$8:$S$171,VLOOKUP(RIGHT('TAB5'!D$16,4)&amp;"hors reseau",'TAB5.1'!$U:$V,2,FALSE),'TAB5'!$A61)</f>
        <v>0</v>
      </c>
      <c r="E61" s="17">
        <f>INDEX('TAB5.1'!$C$8:$S$171,VLOOKUP(RIGHT('TAB5'!E$16,4)&amp;"hors reseau",'TAB5.1'!$U:$V,2,FALSE),'TAB5'!$A61)</f>
        <v>0</v>
      </c>
      <c r="F61" s="17">
        <f>INDEX('TAB5.1'!$C$8:$S$171,VLOOKUP(RIGHT('TAB5'!F$16,4)&amp;"hors reseau",'TAB5.1'!$U:$V,2,FALSE),'TAB5'!$A61)</f>
        <v>0</v>
      </c>
      <c r="G61" s="17">
        <f>INDEX('TAB5.1'!$C$8:$S$171,VLOOKUP(RIGHT('TAB5'!G$16,4)&amp;"hors reseau",'TAB5.1'!$U:$V,2,FALSE),'TAB5'!$A61)</f>
        <v>0</v>
      </c>
      <c r="H61" s="17">
        <f>INDEX('TAB5.2'!$C$8:$S$171,VLOOKUP(RIGHT('TAB5'!H$16,4)&amp;"hors reseau",'TAB5.2'!$U:$V,2,FALSE),'TAB5'!$A61)</f>
        <v>0</v>
      </c>
      <c r="I61" s="17">
        <f>INDEX('TAB5.2'!$C$8:$S$171,VLOOKUP(RIGHT('TAB5'!I$16,4)&amp;"hors reseau",'TAB5.2'!$U:$V,2,FALSE),'TAB5'!$A61)</f>
        <v>0</v>
      </c>
      <c r="J61" s="17">
        <f>INDEX('TAB5.2'!$C$8:$S$171,VLOOKUP(RIGHT('TAB5'!J$16,4)&amp;"hors reseau",'TAB5.2'!$U:$V,2,FALSE),'TAB5'!$A61)</f>
        <v>0</v>
      </c>
      <c r="K61" s="17">
        <f>INDEX('TAB5.2'!$C$8:$S$171,VLOOKUP(RIGHT('TAB5'!K$16,4)&amp;"hors reseau",'TAB5.2'!$U:$V,2,FALSE),'TAB5'!$A61)</f>
        <v>0</v>
      </c>
      <c r="M61" s="37">
        <f t="shared" si="23"/>
        <v>0</v>
      </c>
      <c r="N61" s="37">
        <f t="shared" si="24"/>
        <v>0</v>
      </c>
      <c r="O61" s="37">
        <f t="shared" si="25"/>
        <v>0</v>
      </c>
      <c r="P61" s="37">
        <f t="shared" si="26"/>
        <v>0</v>
      </c>
      <c r="Q61" s="37">
        <f t="shared" si="27"/>
        <v>0</v>
      </c>
      <c r="R61" s="37">
        <f t="shared" si="28"/>
        <v>0</v>
      </c>
      <c r="S61" s="37">
        <f t="shared" si="29"/>
        <v>0</v>
      </c>
      <c r="T61" s="37">
        <f t="shared" si="30"/>
        <v>0</v>
      </c>
    </row>
    <row r="62" spans="1:20" x14ac:dyDescent="0.3">
      <c r="A62" s="115">
        <v>14</v>
      </c>
      <c r="B62" s="78" t="s">
        <v>320</v>
      </c>
      <c r="C62" s="17">
        <f>INDEX('TAB5.1'!$C$8:$S$171,VLOOKUP(RIGHT('TAB5'!C$16,4)&amp;"hors reseau",'TAB5.1'!$U:$V,2,FALSE),'TAB5'!$A62)</f>
        <v>0</v>
      </c>
      <c r="D62" s="17">
        <f>INDEX('TAB5.1'!$C$8:$S$171,VLOOKUP(RIGHT('TAB5'!D$16,4)&amp;"hors reseau",'TAB5.1'!$U:$V,2,FALSE),'TAB5'!$A62)</f>
        <v>0</v>
      </c>
      <c r="E62" s="17">
        <f>INDEX('TAB5.1'!$C$8:$S$171,VLOOKUP(RIGHT('TAB5'!E$16,4)&amp;"hors reseau",'TAB5.1'!$U:$V,2,FALSE),'TAB5'!$A62)</f>
        <v>0</v>
      </c>
      <c r="F62" s="17">
        <f>INDEX('TAB5.1'!$C$8:$S$171,VLOOKUP(RIGHT('TAB5'!F$16,4)&amp;"hors reseau",'TAB5.1'!$U:$V,2,FALSE),'TAB5'!$A62)</f>
        <v>0</v>
      </c>
      <c r="G62" s="17">
        <f>INDEX('TAB5.1'!$C$8:$S$171,VLOOKUP(RIGHT('TAB5'!G$16,4)&amp;"hors reseau",'TAB5.1'!$U:$V,2,FALSE),'TAB5'!$A62)</f>
        <v>0</v>
      </c>
      <c r="H62" s="17">
        <f>INDEX('TAB5.2'!$C$8:$S$171,VLOOKUP(RIGHT('TAB5'!H$16,4)&amp;"hors reseau",'TAB5.2'!$U:$V,2,FALSE),'TAB5'!$A62)</f>
        <v>0</v>
      </c>
      <c r="I62" s="17">
        <f>INDEX('TAB5.2'!$C$8:$S$171,VLOOKUP(RIGHT('TAB5'!I$16,4)&amp;"hors reseau",'TAB5.2'!$U:$V,2,FALSE),'TAB5'!$A62)</f>
        <v>0</v>
      </c>
      <c r="J62" s="17">
        <f>INDEX('TAB5.2'!$C$8:$S$171,VLOOKUP(RIGHT('TAB5'!J$16,4)&amp;"hors reseau",'TAB5.2'!$U:$V,2,FALSE),'TAB5'!$A62)</f>
        <v>0</v>
      </c>
      <c r="K62" s="17">
        <f>INDEX('TAB5.2'!$C$8:$S$171,VLOOKUP(RIGHT('TAB5'!K$16,4)&amp;"hors reseau",'TAB5.2'!$U:$V,2,FALSE),'TAB5'!$A62)</f>
        <v>0</v>
      </c>
      <c r="M62" s="37">
        <f t="shared" si="23"/>
        <v>0</v>
      </c>
      <c r="N62" s="37">
        <f t="shared" si="24"/>
        <v>0</v>
      </c>
      <c r="O62" s="37">
        <f t="shared" si="25"/>
        <v>0</v>
      </c>
      <c r="P62" s="37">
        <f t="shared" si="26"/>
        <v>0</v>
      </c>
      <c r="Q62" s="37">
        <f t="shared" si="27"/>
        <v>0</v>
      </c>
      <c r="R62" s="37">
        <f t="shared" si="28"/>
        <v>0</v>
      </c>
      <c r="S62" s="37">
        <f t="shared" si="29"/>
        <v>0</v>
      </c>
      <c r="T62" s="37">
        <f t="shared" si="30"/>
        <v>0</v>
      </c>
    </row>
    <row r="63" spans="1:20" x14ac:dyDescent="0.3">
      <c r="A63" s="115"/>
      <c r="B63" s="79" t="s">
        <v>323</v>
      </c>
      <c r="C63" s="77">
        <f t="shared" ref="C63:K63" si="34">SUM(C64:C66)</f>
        <v>0</v>
      </c>
      <c r="D63" s="77">
        <f t="shared" si="34"/>
        <v>0</v>
      </c>
      <c r="E63" s="77">
        <f t="shared" si="34"/>
        <v>0</v>
      </c>
      <c r="F63" s="77">
        <f t="shared" si="34"/>
        <v>0</v>
      </c>
      <c r="G63" s="77">
        <f t="shared" si="34"/>
        <v>0</v>
      </c>
      <c r="H63" s="77">
        <f t="shared" si="34"/>
        <v>0</v>
      </c>
      <c r="I63" s="77">
        <f t="shared" si="34"/>
        <v>0</v>
      </c>
      <c r="J63" s="77">
        <f t="shared" si="34"/>
        <v>0</v>
      </c>
      <c r="K63" s="77">
        <f t="shared" si="34"/>
        <v>0</v>
      </c>
      <c r="M63" s="37">
        <f t="shared" si="23"/>
        <v>0</v>
      </c>
      <c r="N63" s="37">
        <f t="shared" si="24"/>
        <v>0</v>
      </c>
      <c r="O63" s="37">
        <f t="shared" si="25"/>
        <v>0</v>
      </c>
      <c r="P63" s="37">
        <f t="shared" si="26"/>
        <v>0</v>
      </c>
      <c r="Q63" s="37">
        <f t="shared" si="27"/>
        <v>0</v>
      </c>
      <c r="R63" s="37">
        <f t="shared" si="28"/>
        <v>0</v>
      </c>
      <c r="S63" s="37">
        <f t="shared" si="29"/>
        <v>0</v>
      </c>
      <c r="T63" s="37">
        <f t="shared" si="30"/>
        <v>0</v>
      </c>
    </row>
    <row r="64" spans="1:20" ht="12" customHeight="1" x14ac:dyDescent="0.3">
      <c r="A64" s="115">
        <v>15</v>
      </c>
      <c r="B64" s="78" t="s">
        <v>52</v>
      </c>
      <c r="C64" s="10">
        <f t="shared" ref="C64:K64" si="35">SUM(C46,C50:C53,C55,C59:C60)</f>
        <v>0</v>
      </c>
      <c r="D64" s="10">
        <f t="shared" si="35"/>
        <v>0</v>
      </c>
      <c r="E64" s="10">
        <f t="shared" si="35"/>
        <v>0</v>
      </c>
      <c r="F64" s="10">
        <f t="shared" si="35"/>
        <v>0</v>
      </c>
      <c r="G64" s="10">
        <f t="shared" si="35"/>
        <v>0</v>
      </c>
      <c r="H64" s="10">
        <f t="shared" si="35"/>
        <v>0</v>
      </c>
      <c r="I64" s="10">
        <f t="shared" si="35"/>
        <v>0</v>
      </c>
      <c r="J64" s="10">
        <f t="shared" si="35"/>
        <v>0</v>
      </c>
      <c r="K64" s="10">
        <f t="shared" si="35"/>
        <v>0</v>
      </c>
      <c r="M64" s="37">
        <f t="shared" si="23"/>
        <v>0</v>
      </c>
      <c r="N64" s="37">
        <f t="shared" si="24"/>
        <v>0</v>
      </c>
      <c r="O64" s="37">
        <f t="shared" si="25"/>
        <v>0</v>
      </c>
      <c r="P64" s="37">
        <f t="shared" si="26"/>
        <v>0</v>
      </c>
      <c r="Q64" s="37">
        <f t="shared" si="27"/>
        <v>0</v>
      </c>
      <c r="R64" s="37">
        <f t="shared" si="28"/>
        <v>0</v>
      </c>
      <c r="S64" s="37">
        <f t="shared" si="29"/>
        <v>0</v>
      </c>
      <c r="T64" s="37">
        <f t="shared" si="30"/>
        <v>0</v>
      </c>
    </row>
    <row r="65" spans="1:20" x14ac:dyDescent="0.3">
      <c r="A65" s="115">
        <v>16</v>
      </c>
      <c r="B65" s="78" t="s">
        <v>53</v>
      </c>
      <c r="C65" s="10">
        <f t="shared" ref="C65:K65" si="36">SUM(C47,C56,C61)</f>
        <v>0</v>
      </c>
      <c r="D65" s="10">
        <f t="shared" si="36"/>
        <v>0</v>
      </c>
      <c r="E65" s="10">
        <f t="shared" si="36"/>
        <v>0</v>
      </c>
      <c r="F65" s="10">
        <f t="shared" si="36"/>
        <v>0</v>
      </c>
      <c r="G65" s="10">
        <f t="shared" si="36"/>
        <v>0</v>
      </c>
      <c r="H65" s="10">
        <f t="shared" si="36"/>
        <v>0</v>
      </c>
      <c r="I65" s="10">
        <f t="shared" si="36"/>
        <v>0</v>
      </c>
      <c r="J65" s="10">
        <f t="shared" si="36"/>
        <v>0</v>
      </c>
      <c r="K65" s="10">
        <f t="shared" si="36"/>
        <v>0</v>
      </c>
      <c r="M65" s="37">
        <f t="shared" si="23"/>
        <v>0</v>
      </c>
      <c r="N65" s="37">
        <f t="shared" si="24"/>
        <v>0</v>
      </c>
      <c r="O65" s="37">
        <f t="shared" si="25"/>
        <v>0</v>
      </c>
      <c r="P65" s="37">
        <f t="shared" si="26"/>
        <v>0</v>
      </c>
      <c r="Q65" s="37">
        <f t="shared" si="27"/>
        <v>0</v>
      </c>
      <c r="R65" s="37">
        <f t="shared" si="28"/>
        <v>0</v>
      </c>
      <c r="S65" s="37">
        <f t="shared" si="29"/>
        <v>0</v>
      </c>
      <c r="T65" s="37">
        <f t="shared" si="30"/>
        <v>0</v>
      </c>
    </row>
    <row r="66" spans="1:20" x14ac:dyDescent="0.3">
      <c r="A66" s="115">
        <v>17</v>
      </c>
      <c r="B66" s="78" t="s">
        <v>321</v>
      </c>
      <c r="C66" s="10">
        <f t="shared" ref="C66:K66" si="37">SUM(C48,C57,C62)</f>
        <v>0</v>
      </c>
      <c r="D66" s="10">
        <f t="shared" si="37"/>
        <v>0</v>
      </c>
      <c r="E66" s="10">
        <f t="shared" si="37"/>
        <v>0</v>
      </c>
      <c r="F66" s="10">
        <f t="shared" si="37"/>
        <v>0</v>
      </c>
      <c r="G66" s="10">
        <f t="shared" si="37"/>
        <v>0</v>
      </c>
      <c r="H66" s="10">
        <f t="shared" si="37"/>
        <v>0</v>
      </c>
      <c r="I66" s="10">
        <f t="shared" si="37"/>
        <v>0</v>
      </c>
      <c r="J66" s="10">
        <f t="shared" si="37"/>
        <v>0</v>
      </c>
      <c r="K66" s="10">
        <f t="shared" si="37"/>
        <v>0</v>
      </c>
      <c r="M66" s="37">
        <f t="shared" si="23"/>
        <v>0</v>
      </c>
      <c r="N66" s="37">
        <f t="shared" si="24"/>
        <v>0</v>
      </c>
      <c r="O66" s="37">
        <f t="shared" si="25"/>
        <v>0</v>
      </c>
      <c r="P66" s="37">
        <f t="shared" si="26"/>
        <v>0</v>
      </c>
      <c r="Q66" s="37">
        <f t="shared" si="27"/>
        <v>0</v>
      </c>
      <c r="R66" s="37">
        <f t="shared" si="28"/>
        <v>0</v>
      </c>
      <c r="S66" s="37">
        <f t="shared" si="29"/>
        <v>0</v>
      </c>
      <c r="T66" s="37">
        <f t="shared" si="30"/>
        <v>0</v>
      </c>
    </row>
    <row r="67" spans="1:20" x14ac:dyDescent="0.3">
      <c r="A67" s="115"/>
      <c r="B67" s="78"/>
      <c r="C67" s="10"/>
      <c r="D67" s="10"/>
      <c r="E67" s="10"/>
      <c r="F67" s="10"/>
      <c r="G67" s="10"/>
      <c r="H67" s="10"/>
      <c r="I67" s="10"/>
      <c r="J67" s="10"/>
      <c r="K67" s="10"/>
      <c r="M67" s="37"/>
      <c r="N67" s="37"/>
      <c r="O67" s="37"/>
      <c r="P67" s="37"/>
      <c r="Q67" s="37"/>
      <c r="R67" s="37"/>
      <c r="S67" s="37"/>
      <c r="T67" s="37"/>
    </row>
    <row r="69" spans="1:20" x14ac:dyDescent="0.3">
      <c r="A69" s="321" t="s">
        <v>12</v>
      </c>
      <c r="B69" s="321"/>
      <c r="C69" s="321"/>
      <c r="D69" s="321"/>
      <c r="E69" s="321"/>
      <c r="F69" s="321"/>
      <c r="G69" s="321"/>
      <c r="H69" s="321"/>
      <c r="I69" s="321"/>
      <c r="J69" s="321"/>
      <c r="K69" s="321"/>
      <c r="M69" s="321"/>
      <c r="N69" s="321"/>
      <c r="O69" s="321"/>
      <c r="P69" s="321"/>
      <c r="Q69" s="321"/>
      <c r="R69" s="321"/>
      <c r="S69" s="321"/>
      <c r="T69" s="75"/>
    </row>
    <row r="71" spans="1:20" x14ac:dyDescent="0.3">
      <c r="M71" s="463" t="s">
        <v>401</v>
      </c>
      <c r="N71" s="464"/>
      <c r="O71" s="464"/>
      <c r="P71" s="464"/>
      <c r="Q71" s="464"/>
      <c r="R71" s="464"/>
      <c r="S71" s="464"/>
      <c r="T71" s="465"/>
    </row>
    <row r="72" spans="1:20" ht="27" x14ac:dyDescent="0.3">
      <c r="C72" s="340" t="s">
        <v>441</v>
      </c>
      <c r="D72" s="340" t="s">
        <v>431</v>
      </c>
      <c r="E72" s="340" t="s">
        <v>187</v>
      </c>
      <c r="F72" s="340" t="s">
        <v>188</v>
      </c>
      <c r="G72" s="340" t="s">
        <v>426</v>
      </c>
      <c r="H72" s="340" t="s">
        <v>427</v>
      </c>
      <c r="I72" s="340" t="s">
        <v>428</v>
      </c>
      <c r="J72" s="340" t="s">
        <v>429</v>
      </c>
      <c r="K72" s="340" t="s">
        <v>421</v>
      </c>
      <c r="M72" s="340" t="s">
        <v>403</v>
      </c>
      <c r="N72" s="340" t="s">
        <v>439</v>
      </c>
      <c r="O72" s="340" t="s">
        <v>404</v>
      </c>
      <c r="P72" s="340" t="s">
        <v>438</v>
      </c>
      <c r="Q72" s="340" t="s">
        <v>425</v>
      </c>
      <c r="R72" s="340" t="s">
        <v>424</v>
      </c>
      <c r="S72" s="340" t="s">
        <v>423</v>
      </c>
      <c r="T72" s="340" t="s">
        <v>422</v>
      </c>
    </row>
    <row r="73" spans="1:20" x14ac:dyDescent="0.3">
      <c r="B73" s="79" t="s">
        <v>322</v>
      </c>
      <c r="C73" s="77">
        <f>SUM(C74:C76)</f>
        <v>0</v>
      </c>
      <c r="D73" s="77">
        <f t="shared" ref="D73:K73" si="38">C91</f>
        <v>0</v>
      </c>
      <c r="E73" s="77">
        <f t="shared" si="38"/>
        <v>0</v>
      </c>
      <c r="F73" s="77">
        <f t="shared" si="38"/>
        <v>0</v>
      </c>
      <c r="G73" s="77">
        <f t="shared" si="38"/>
        <v>0</v>
      </c>
      <c r="H73" s="77">
        <f t="shared" si="38"/>
        <v>0</v>
      </c>
      <c r="I73" s="77">
        <f t="shared" si="38"/>
        <v>0</v>
      </c>
      <c r="J73" s="77">
        <f t="shared" si="38"/>
        <v>0</v>
      </c>
      <c r="K73" s="77">
        <f t="shared" si="38"/>
        <v>0</v>
      </c>
      <c r="M73" s="37">
        <f t="shared" ref="M73:M94" si="39">IFERROR(IF(AND(ROUND(SUM(C73:C73),0)=0,ROUND(SUM(D73:D73),0)&gt;ROUND(SUM(C73:C73),0)),"INF",(ROUND(SUM(D73:D73),0)-ROUND(SUM(C73:C73),0))/ROUND(SUM(C73:C73),0)),0)</f>
        <v>0</v>
      </c>
      <c r="N73" s="37">
        <f t="shared" ref="N73:N94" si="40">IFERROR(IF(AND(ROUND(SUM(D73),0)=0,ROUND(SUM(E73:E73),0)&gt;ROUND(SUM(D73),0)),"INF",(ROUND(SUM(E73:E73),0)-ROUND(SUM(D73),0))/ROUND(SUM(D73),0)),0)</f>
        <v>0</v>
      </c>
      <c r="O73" s="37">
        <f t="shared" ref="O73:O94" si="41">IFERROR(IF(AND(ROUND(SUM(E73),0)=0,ROUND(SUM(F73:F73),0)&gt;ROUND(SUM(E73),0)),"INF",(ROUND(SUM(F73:F73),0)-ROUND(SUM(E73),0))/ROUND(SUM(E73),0)),0)</f>
        <v>0</v>
      </c>
      <c r="P73" s="37">
        <f t="shared" ref="P73:P94" si="42">IFERROR(IF(AND(ROUND(SUM(F73),0)=0,ROUND(SUM(G73:G73),0)&gt;ROUND(SUM(F73),0)),"INF",(ROUND(SUM(G73:G73),0)-ROUND(SUM(F73),0))/ROUND(SUM(F73),0)),0)</f>
        <v>0</v>
      </c>
      <c r="Q73" s="37">
        <f t="shared" ref="Q73:Q94" si="43">IFERROR(IF(AND(ROUND(SUM(G73),0)=0,ROUND(SUM(H73:H73),0)&gt;ROUND(SUM(G73),0)),"INF",(ROUND(SUM(H73:H73),0)-ROUND(SUM(G73),0))/ROUND(SUM(G73),0)),0)</f>
        <v>0</v>
      </c>
      <c r="R73" s="37">
        <f t="shared" ref="R73:R94" si="44">IFERROR(IF(AND(ROUND(SUM(H73),0)=0,ROUND(SUM(I73:I73),0)&gt;ROUND(SUM(H73),0)),"INF",(ROUND(SUM(I73:I73),0)-ROUND(SUM(H73),0))/ROUND(SUM(H73),0)),0)</f>
        <v>0</v>
      </c>
      <c r="S73" s="37">
        <f t="shared" ref="S73:S94" si="45">IFERROR(IF(AND(ROUND(SUM(I73),0)=0,ROUND(SUM(J73:J73),0)&gt;ROUND(SUM(I73),0)),"INF",(ROUND(SUM(J73:J73),0)-ROUND(SUM(I73),0))/ROUND(SUM(I73),0)),0)</f>
        <v>0</v>
      </c>
      <c r="T73" s="37">
        <f t="shared" ref="T73:T94" si="46">IFERROR(IF(AND(ROUND(SUM(J73),0)=0,ROUND(SUM(K73:K73),0)&gt;ROUND(SUM(J73),0)),"INF",(ROUND(SUM(K73:K73),0)-ROUND(SUM(J73),0))/ROUND(SUM(J73),0)),0)</f>
        <v>0</v>
      </c>
    </row>
    <row r="74" spans="1:20" x14ac:dyDescent="0.3">
      <c r="B74" s="78" t="s">
        <v>316</v>
      </c>
      <c r="C74" s="17">
        <f>SUM(C18,C46)</f>
        <v>0</v>
      </c>
      <c r="D74" s="17">
        <f>SUM(D18,D46)</f>
        <v>0</v>
      </c>
      <c r="E74" s="17">
        <f>SUM(E18,E46)</f>
        <v>0</v>
      </c>
      <c r="F74" s="17">
        <f t="shared" ref="F74" si="47">SUM(F18,F46)</f>
        <v>0</v>
      </c>
      <c r="G74" s="17">
        <f t="shared" ref="G74" si="48">SUM(G18,G46)</f>
        <v>0</v>
      </c>
      <c r="H74" s="17">
        <f t="shared" ref="H74" si="49">SUM(H18,H46)</f>
        <v>0</v>
      </c>
      <c r="I74" s="17">
        <f t="shared" ref="I74" si="50">SUM(I18,I46)</f>
        <v>0</v>
      </c>
      <c r="J74" s="17">
        <f t="shared" ref="J74" si="51">SUM(J18,J46)</f>
        <v>0</v>
      </c>
      <c r="K74" s="17">
        <f t="shared" ref="K74" si="52">SUM(K18,K46)</f>
        <v>0</v>
      </c>
      <c r="M74" s="37">
        <f t="shared" si="39"/>
        <v>0</v>
      </c>
      <c r="N74" s="37">
        <f t="shared" si="40"/>
        <v>0</v>
      </c>
      <c r="O74" s="37">
        <f t="shared" si="41"/>
        <v>0</v>
      </c>
      <c r="P74" s="37">
        <f t="shared" si="42"/>
        <v>0</v>
      </c>
      <c r="Q74" s="37">
        <f t="shared" si="43"/>
        <v>0</v>
      </c>
      <c r="R74" s="37">
        <f t="shared" si="44"/>
        <v>0</v>
      </c>
      <c r="S74" s="37">
        <f t="shared" si="45"/>
        <v>0</v>
      </c>
      <c r="T74" s="37">
        <f t="shared" si="46"/>
        <v>0</v>
      </c>
    </row>
    <row r="75" spans="1:20" x14ac:dyDescent="0.3">
      <c r="B75" s="78" t="s">
        <v>53</v>
      </c>
      <c r="C75" s="17">
        <f t="shared" ref="C75" si="53">SUM(C19,C47)</f>
        <v>0</v>
      </c>
      <c r="D75" s="17">
        <f>SUM(D19,D47)</f>
        <v>0</v>
      </c>
      <c r="E75" s="17">
        <f>SUM(E19,E47)</f>
        <v>0</v>
      </c>
      <c r="F75" s="17">
        <f t="shared" ref="F75" si="54">SUM(F19,F47)</f>
        <v>0</v>
      </c>
      <c r="G75" s="17">
        <f t="shared" ref="G75" si="55">SUM(G19,G47)</f>
        <v>0</v>
      </c>
      <c r="H75" s="17">
        <f t="shared" ref="H75" si="56">SUM(H19,H47)</f>
        <v>0</v>
      </c>
      <c r="I75" s="17">
        <f t="shared" ref="I75" si="57">SUM(I19,I47)</f>
        <v>0</v>
      </c>
      <c r="J75" s="17">
        <f t="shared" ref="J75" si="58">SUM(J19,J47)</f>
        <v>0</v>
      </c>
      <c r="K75" s="17">
        <f t="shared" ref="K75" si="59">SUM(K19,K47)</f>
        <v>0</v>
      </c>
      <c r="M75" s="37">
        <f t="shared" si="39"/>
        <v>0</v>
      </c>
      <c r="N75" s="37">
        <f t="shared" si="40"/>
        <v>0</v>
      </c>
      <c r="O75" s="37">
        <f t="shared" si="41"/>
        <v>0</v>
      </c>
      <c r="P75" s="37">
        <f t="shared" si="42"/>
        <v>0</v>
      </c>
      <c r="Q75" s="37">
        <f t="shared" si="43"/>
        <v>0</v>
      </c>
      <c r="R75" s="37">
        <f t="shared" si="44"/>
        <v>0</v>
      </c>
      <c r="S75" s="37">
        <f t="shared" si="45"/>
        <v>0</v>
      </c>
      <c r="T75" s="37">
        <f t="shared" si="46"/>
        <v>0</v>
      </c>
    </row>
    <row r="76" spans="1:20" x14ac:dyDescent="0.3">
      <c r="B76" s="78" t="s">
        <v>321</v>
      </c>
      <c r="C76" s="17">
        <f t="shared" ref="C76" si="60">SUM(C20,C48)</f>
        <v>0</v>
      </c>
      <c r="D76" s="17">
        <f>SUM(D20,D48)</f>
        <v>0</v>
      </c>
      <c r="E76" s="17">
        <f>SUM(E20,E48)</f>
        <v>0</v>
      </c>
      <c r="F76" s="17">
        <f t="shared" ref="F76" si="61">SUM(F20,F48)</f>
        <v>0</v>
      </c>
      <c r="G76" s="17">
        <f t="shared" ref="G76" si="62">SUM(G20,G48)</f>
        <v>0</v>
      </c>
      <c r="H76" s="17">
        <f t="shared" ref="H76" si="63">SUM(H20,H48)</f>
        <v>0</v>
      </c>
      <c r="I76" s="17">
        <f t="shared" ref="I76" si="64">SUM(I20,I48)</f>
        <v>0</v>
      </c>
      <c r="J76" s="17">
        <f t="shared" ref="J76" si="65">SUM(J20,J48)</f>
        <v>0</v>
      </c>
      <c r="K76" s="17">
        <f t="shared" ref="K76" si="66">SUM(K20,K48)</f>
        <v>0</v>
      </c>
      <c r="M76" s="37">
        <f t="shared" si="39"/>
        <v>0</v>
      </c>
      <c r="N76" s="37">
        <f t="shared" si="40"/>
        <v>0</v>
      </c>
      <c r="O76" s="37">
        <f t="shared" si="41"/>
        <v>0</v>
      </c>
      <c r="P76" s="37">
        <f t="shared" si="42"/>
        <v>0</v>
      </c>
      <c r="Q76" s="37">
        <f t="shared" si="43"/>
        <v>0</v>
      </c>
      <c r="R76" s="37">
        <f t="shared" si="44"/>
        <v>0</v>
      </c>
      <c r="S76" s="37">
        <f t="shared" si="45"/>
        <v>0</v>
      </c>
      <c r="T76" s="37">
        <f t="shared" si="46"/>
        <v>0</v>
      </c>
    </row>
    <row r="77" spans="1:20" x14ac:dyDescent="0.3">
      <c r="B77" s="76" t="s">
        <v>317</v>
      </c>
      <c r="C77" s="17">
        <f t="shared" ref="C77:K77" si="67">SUM(C78:C81)</f>
        <v>0</v>
      </c>
      <c r="D77" s="17">
        <f t="shared" si="67"/>
        <v>0</v>
      </c>
      <c r="E77" s="17">
        <f t="shared" si="67"/>
        <v>0</v>
      </c>
      <c r="F77" s="17">
        <f t="shared" si="67"/>
        <v>0</v>
      </c>
      <c r="G77" s="17">
        <f t="shared" si="67"/>
        <v>0</v>
      </c>
      <c r="H77" s="17">
        <f t="shared" si="67"/>
        <v>0</v>
      </c>
      <c r="I77" s="17">
        <f t="shared" si="67"/>
        <v>0</v>
      </c>
      <c r="J77" s="17">
        <f t="shared" si="67"/>
        <v>0</v>
      </c>
      <c r="K77" s="17">
        <f t="shared" si="67"/>
        <v>0</v>
      </c>
      <c r="M77" s="37">
        <f t="shared" si="39"/>
        <v>0</v>
      </c>
      <c r="N77" s="37">
        <f t="shared" si="40"/>
        <v>0</v>
      </c>
      <c r="O77" s="37">
        <f t="shared" si="41"/>
        <v>0</v>
      </c>
      <c r="P77" s="37">
        <f t="shared" si="42"/>
        <v>0</v>
      </c>
      <c r="Q77" s="37">
        <f t="shared" si="43"/>
        <v>0</v>
      </c>
      <c r="R77" s="37">
        <f t="shared" si="44"/>
        <v>0</v>
      </c>
      <c r="S77" s="37">
        <f t="shared" si="45"/>
        <v>0</v>
      </c>
      <c r="T77" s="37">
        <f t="shared" si="46"/>
        <v>0</v>
      </c>
    </row>
    <row r="78" spans="1:20" x14ac:dyDescent="0.3">
      <c r="B78" s="228" t="s">
        <v>199</v>
      </c>
      <c r="C78" s="17">
        <f t="shared" ref="C78:D81" si="68">SUM(C22,C50)</f>
        <v>0</v>
      </c>
      <c r="D78" s="17">
        <f t="shared" si="68"/>
        <v>0</v>
      </c>
      <c r="E78" s="17">
        <f t="shared" ref="E78" si="69">SUM(E22,E50)</f>
        <v>0</v>
      </c>
      <c r="F78" s="17">
        <f t="shared" ref="F78" si="70">SUM(F22,F50)</f>
        <v>0</v>
      </c>
      <c r="G78" s="17">
        <f t="shared" ref="G78" si="71">SUM(G22,G50)</f>
        <v>0</v>
      </c>
      <c r="H78" s="17">
        <f t="shared" ref="H78" si="72">SUM(H22,H50)</f>
        <v>0</v>
      </c>
      <c r="I78" s="17">
        <f t="shared" ref="I78" si="73">SUM(I22,I50)</f>
        <v>0</v>
      </c>
      <c r="J78" s="17">
        <f t="shared" ref="J78" si="74">SUM(J22,J50)</f>
        <v>0</v>
      </c>
      <c r="K78" s="17">
        <f t="shared" ref="K78" si="75">SUM(K22,K50)</f>
        <v>0</v>
      </c>
      <c r="M78" s="37">
        <f t="shared" si="39"/>
        <v>0</v>
      </c>
      <c r="N78" s="37">
        <f t="shared" si="40"/>
        <v>0</v>
      </c>
      <c r="O78" s="37">
        <f t="shared" si="41"/>
        <v>0</v>
      </c>
      <c r="P78" s="37">
        <f t="shared" si="42"/>
        <v>0</v>
      </c>
      <c r="Q78" s="37">
        <f t="shared" si="43"/>
        <v>0</v>
      </c>
      <c r="R78" s="37">
        <f t="shared" si="44"/>
        <v>0</v>
      </c>
      <c r="S78" s="37">
        <f t="shared" si="45"/>
        <v>0</v>
      </c>
      <c r="T78" s="37">
        <f t="shared" si="46"/>
        <v>0</v>
      </c>
    </row>
    <row r="79" spans="1:20" x14ac:dyDescent="0.3">
      <c r="B79" s="228" t="s">
        <v>198</v>
      </c>
      <c r="C79" s="17">
        <f t="shared" si="68"/>
        <v>0</v>
      </c>
      <c r="D79" s="17">
        <f t="shared" si="68"/>
        <v>0</v>
      </c>
      <c r="E79" s="17">
        <f t="shared" ref="E79" si="76">SUM(E23,E51)</f>
        <v>0</v>
      </c>
      <c r="F79" s="17">
        <f t="shared" ref="F79" si="77">SUM(F23,F51)</f>
        <v>0</v>
      </c>
      <c r="G79" s="17">
        <f t="shared" ref="G79" si="78">SUM(G23,G51)</f>
        <v>0</v>
      </c>
      <c r="H79" s="17">
        <f t="shared" ref="H79" si="79">SUM(H23,H51)</f>
        <v>0</v>
      </c>
      <c r="I79" s="17">
        <f t="shared" ref="I79" si="80">SUM(I23,I51)</f>
        <v>0</v>
      </c>
      <c r="J79" s="17">
        <f t="shared" ref="J79" si="81">SUM(J23,J51)</f>
        <v>0</v>
      </c>
      <c r="K79" s="17">
        <f t="shared" ref="K79" si="82">SUM(K23,K51)</f>
        <v>0</v>
      </c>
      <c r="M79" s="37">
        <f t="shared" si="39"/>
        <v>0</v>
      </c>
      <c r="N79" s="37">
        <f t="shared" si="40"/>
        <v>0</v>
      </c>
      <c r="O79" s="37">
        <f t="shared" si="41"/>
        <v>0</v>
      </c>
      <c r="P79" s="37">
        <f t="shared" si="42"/>
        <v>0</v>
      </c>
      <c r="Q79" s="37">
        <f t="shared" si="43"/>
        <v>0</v>
      </c>
      <c r="R79" s="37">
        <f t="shared" si="44"/>
        <v>0</v>
      </c>
      <c r="S79" s="37">
        <f t="shared" si="45"/>
        <v>0</v>
      </c>
      <c r="T79" s="37">
        <f t="shared" si="46"/>
        <v>0</v>
      </c>
    </row>
    <row r="80" spans="1:20" x14ac:dyDescent="0.3">
      <c r="B80" s="228" t="s">
        <v>42</v>
      </c>
      <c r="C80" s="17">
        <f t="shared" si="68"/>
        <v>0</v>
      </c>
      <c r="D80" s="17">
        <f t="shared" si="68"/>
        <v>0</v>
      </c>
      <c r="E80" s="17">
        <f t="shared" ref="E80" si="83">SUM(E24,E52)</f>
        <v>0</v>
      </c>
      <c r="F80" s="17">
        <f t="shared" ref="F80" si="84">SUM(F24,F52)</f>
        <v>0</v>
      </c>
      <c r="G80" s="17">
        <f t="shared" ref="G80" si="85">SUM(G24,G52)</f>
        <v>0</v>
      </c>
      <c r="H80" s="17">
        <f t="shared" ref="H80" si="86">SUM(H24,H52)</f>
        <v>0</v>
      </c>
      <c r="I80" s="17">
        <f t="shared" ref="I80" si="87">SUM(I24,I52)</f>
        <v>0</v>
      </c>
      <c r="J80" s="17">
        <f t="shared" ref="J80" si="88">SUM(J24,J52)</f>
        <v>0</v>
      </c>
      <c r="K80" s="17">
        <f t="shared" ref="K80" si="89">SUM(K24,K52)</f>
        <v>0</v>
      </c>
      <c r="M80" s="37">
        <f t="shared" si="39"/>
        <v>0</v>
      </c>
      <c r="N80" s="37">
        <f t="shared" si="40"/>
        <v>0</v>
      </c>
      <c r="O80" s="37">
        <f t="shared" si="41"/>
        <v>0</v>
      </c>
      <c r="P80" s="37">
        <f t="shared" si="42"/>
        <v>0</v>
      </c>
      <c r="Q80" s="37">
        <f t="shared" si="43"/>
        <v>0</v>
      </c>
      <c r="R80" s="37">
        <f t="shared" si="44"/>
        <v>0</v>
      </c>
      <c r="S80" s="37">
        <f t="shared" si="45"/>
        <v>0</v>
      </c>
      <c r="T80" s="37">
        <f t="shared" si="46"/>
        <v>0</v>
      </c>
    </row>
    <row r="81" spans="2:20" x14ac:dyDescent="0.3">
      <c r="B81" s="228" t="s">
        <v>43</v>
      </c>
      <c r="C81" s="17">
        <f t="shared" si="68"/>
        <v>0</v>
      </c>
      <c r="D81" s="17">
        <f t="shared" si="68"/>
        <v>0</v>
      </c>
      <c r="E81" s="17">
        <f t="shared" ref="E81" si="90">SUM(E25,E53)</f>
        <v>0</v>
      </c>
      <c r="F81" s="17">
        <f t="shared" ref="F81" si="91">SUM(F25,F53)</f>
        <v>0</v>
      </c>
      <c r="G81" s="17">
        <f t="shared" ref="G81" si="92">SUM(G25,G53)</f>
        <v>0</v>
      </c>
      <c r="H81" s="17">
        <f t="shared" ref="H81" si="93">SUM(H25,H53)</f>
        <v>0</v>
      </c>
      <c r="I81" s="17">
        <f t="shared" ref="I81" si="94">SUM(I25,I53)</f>
        <v>0</v>
      </c>
      <c r="J81" s="17">
        <f t="shared" ref="J81" si="95">SUM(J25,J53)</f>
        <v>0</v>
      </c>
      <c r="K81" s="17">
        <f t="shared" ref="K81" si="96">SUM(K25,K53)</f>
        <v>0</v>
      </c>
      <c r="M81" s="37">
        <f t="shared" si="39"/>
        <v>0</v>
      </c>
      <c r="N81" s="37">
        <f t="shared" si="40"/>
        <v>0</v>
      </c>
      <c r="O81" s="37">
        <f t="shared" si="41"/>
        <v>0</v>
      </c>
      <c r="P81" s="37">
        <f t="shared" si="42"/>
        <v>0</v>
      </c>
      <c r="Q81" s="37">
        <f t="shared" si="43"/>
        <v>0</v>
      </c>
      <c r="R81" s="37">
        <f t="shared" si="44"/>
        <v>0</v>
      </c>
      <c r="S81" s="37">
        <f t="shared" si="45"/>
        <v>0</v>
      </c>
      <c r="T81" s="37">
        <f t="shared" si="46"/>
        <v>0</v>
      </c>
    </row>
    <row r="82" spans="2:20" x14ac:dyDescent="0.3">
      <c r="B82" s="79" t="s">
        <v>315</v>
      </c>
      <c r="C82" s="77">
        <f t="shared" ref="C82:K82" si="97">SUM(C83:C85)</f>
        <v>0</v>
      </c>
      <c r="D82" s="77">
        <f t="shared" si="97"/>
        <v>0</v>
      </c>
      <c r="E82" s="77">
        <f t="shared" si="97"/>
        <v>0</v>
      </c>
      <c r="F82" s="77">
        <f t="shared" si="97"/>
        <v>0</v>
      </c>
      <c r="G82" s="77">
        <f t="shared" si="97"/>
        <v>0</v>
      </c>
      <c r="H82" s="77">
        <f t="shared" si="97"/>
        <v>0</v>
      </c>
      <c r="I82" s="77">
        <f t="shared" si="97"/>
        <v>0</v>
      </c>
      <c r="J82" s="77">
        <f t="shared" si="97"/>
        <v>0</v>
      </c>
      <c r="K82" s="77">
        <f t="shared" si="97"/>
        <v>0</v>
      </c>
      <c r="M82" s="37">
        <f t="shared" si="39"/>
        <v>0</v>
      </c>
      <c r="N82" s="37">
        <f t="shared" si="40"/>
        <v>0</v>
      </c>
      <c r="O82" s="37">
        <f t="shared" si="41"/>
        <v>0</v>
      </c>
      <c r="P82" s="37">
        <f t="shared" si="42"/>
        <v>0</v>
      </c>
      <c r="Q82" s="37">
        <f t="shared" si="43"/>
        <v>0</v>
      </c>
      <c r="R82" s="37">
        <f t="shared" si="44"/>
        <v>0</v>
      </c>
      <c r="S82" s="37">
        <f t="shared" si="45"/>
        <v>0</v>
      </c>
      <c r="T82" s="37">
        <f t="shared" si="46"/>
        <v>0</v>
      </c>
    </row>
    <row r="83" spans="2:20" x14ac:dyDescent="0.3">
      <c r="B83" s="228" t="s">
        <v>319</v>
      </c>
      <c r="C83" s="17">
        <f t="shared" ref="C83:D83" si="98">SUM(C27,C55)</f>
        <v>0</v>
      </c>
      <c r="D83" s="17">
        <f t="shared" si="98"/>
        <v>0</v>
      </c>
      <c r="E83" s="17">
        <f t="shared" ref="E83" si="99">SUM(E27,E55)</f>
        <v>0</v>
      </c>
      <c r="F83" s="17">
        <f t="shared" ref="F83" si="100">SUM(F27,F55)</f>
        <v>0</v>
      </c>
      <c r="G83" s="17">
        <f t="shared" ref="G83" si="101">SUM(G27,G55)</f>
        <v>0</v>
      </c>
      <c r="H83" s="17">
        <f t="shared" ref="H83" si="102">SUM(H27,H55)</f>
        <v>0</v>
      </c>
      <c r="I83" s="17">
        <f t="shared" ref="I83" si="103">SUM(I27,I55)</f>
        <v>0</v>
      </c>
      <c r="J83" s="17">
        <f t="shared" ref="J83" si="104">SUM(J27,J55)</f>
        <v>0</v>
      </c>
      <c r="K83" s="17">
        <f t="shared" ref="K83" si="105">SUM(K27,K55)</f>
        <v>0</v>
      </c>
      <c r="M83" s="37">
        <f t="shared" si="39"/>
        <v>0</v>
      </c>
      <c r="N83" s="37">
        <f t="shared" si="40"/>
        <v>0</v>
      </c>
      <c r="O83" s="37">
        <f t="shared" si="41"/>
        <v>0</v>
      </c>
      <c r="P83" s="37">
        <f t="shared" si="42"/>
        <v>0</v>
      </c>
      <c r="Q83" s="37">
        <f t="shared" si="43"/>
        <v>0</v>
      </c>
      <c r="R83" s="37">
        <f t="shared" si="44"/>
        <v>0</v>
      </c>
      <c r="S83" s="37">
        <f t="shared" si="45"/>
        <v>0</v>
      </c>
      <c r="T83" s="37">
        <f t="shared" si="46"/>
        <v>0</v>
      </c>
    </row>
    <row r="84" spans="2:20" x14ac:dyDescent="0.3">
      <c r="B84" s="228" t="s">
        <v>202</v>
      </c>
      <c r="C84" s="17">
        <f t="shared" ref="C84:D84" si="106">SUM(C28,C56)</f>
        <v>0</v>
      </c>
      <c r="D84" s="17">
        <f t="shared" si="106"/>
        <v>0</v>
      </c>
      <c r="E84" s="17">
        <f t="shared" ref="E84" si="107">SUM(E28,E56)</f>
        <v>0</v>
      </c>
      <c r="F84" s="17">
        <f t="shared" ref="F84" si="108">SUM(F28,F56)</f>
        <v>0</v>
      </c>
      <c r="G84" s="17">
        <f t="shared" ref="G84" si="109">SUM(G28,G56)</f>
        <v>0</v>
      </c>
      <c r="H84" s="17">
        <f t="shared" ref="H84" si="110">SUM(H28,H56)</f>
        <v>0</v>
      </c>
      <c r="I84" s="17">
        <f t="shared" ref="I84" si="111">SUM(I28,I56)</f>
        <v>0</v>
      </c>
      <c r="J84" s="17">
        <f t="shared" ref="J84" si="112">SUM(J28,J56)</f>
        <v>0</v>
      </c>
      <c r="K84" s="17">
        <f t="shared" ref="K84" si="113">SUM(K28,K56)</f>
        <v>0</v>
      </c>
      <c r="M84" s="37">
        <f t="shared" si="39"/>
        <v>0</v>
      </c>
      <c r="N84" s="37">
        <f t="shared" si="40"/>
        <v>0</v>
      </c>
      <c r="O84" s="37">
        <f t="shared" si="41"/>
        <v>0</v>
      </c>
      <c r="P84" s="37">
        <f t="shared" si="42"/>
        <v>0</v>
      </c>
      <c r="Q84" s="37">
        <f t="shared" si="43"/>
        <v>0</v>
      </c>
      <c r="R84" s="37">
        <f t="shared" si="44"/>
        <v>0</v>
      </c>
      <c r="S84" s="37">
        <f t="shared" si="45"/>
        <v>0</v>
      </c>
      <c r="T84" s="37">
        <f t="shared" si="46"/>
        <v>0</v>
      </c>
    </row>
    <row r="85" spans="2:20" x14ac:dyDescent="0.3">
      <c r="B85" s="228" t="s">
        <v>320</v>
      </c>
      <c r="C85" s="17">
        <f t="shared" ref="C85:D85" si="114">SUM(C29,C57)</f>
        <v>0</v>
      </c>
      <c r="D85" s="17">
        <f t="shared" si="114"/>
        <v>0</v>
      </c>
      <c r="E85" s="17">
        <f t="shared" ref="E85" si="115">SUM(E29,E57)</f>
        <v>0</v>
      </c>
      <c r="F85" s="17">
        <f t="shared" ref="F85" si="116">SUM(F29,F57)</f>
        <v>0</v>
      </c>
      <c r="G85" s="17">
        <f t="shared" ref="G85" si="117">SUM(G29,G57)</f>
        <v>0</v>
      </c>
      <c r="H85" s="17">
        <f t="shared" ref="H85" si="118">SUM(H29,H57)</f>
        <v>0</v>
      </c>
      <c r="I85" s="17">
        <f t="shared" ref="I85" si="119">SUM(I29,I57)</f>
        <v>0</v>
      </c>
      <c r="J85" s="17">
        <f t="shared" ref="J85" si="120">SUM(J29,J57)</f>
        <v>0</v>
      </c>
      <c r="K85" s="17">
        <f t="shared" ref="K85" si="121">SUM(K29,K57)</f>
        <v>0</v>
      </c>
      <c r="M85" s="37">
        <f t="shared" si="39"/>
        <v>0</v>
      </c>
      <c r="N85" s="37">
        <f t="shared" si="40"/>
        <v>0</v>
      </c>
      <c r="O85" s="37">
        <f t="shared" si="41"/>
        <v>0</v>
      </c>
      <c r="P85" s="37">
        <f t="shared" si="42"/>
        <v>0</v>
      </c>
      <c r="Q85" s="37">
        <f t="shared" si="43"/>
        <v>0</v>
      </c>
      <c r="R85" s="37">
        <f t="shared" si="44"/>
        <v>0</v>
      </c>
      <c r="S85" s="37">
        <f t="shared" si="45"/>
        <v>0</v>
      </c>
      <c r="T85" s="37">
        <f t="shared" si="46"/>
        <v>0</v>
      </c>
    </row>
    <row r="86" spans="2:20" x14ac:dyDescent="0.3">
      <c r="B86" s="76" t="s">
        <v>201</v>
      </c>
      <c r="C86" s="77">
        <f t="shared" ref="C86:K86" si="122">SUM(C87:C90)</f>
        <v>0</v>
      </c>
      <c r="D86" s="77">
        <f t="shared" si="122"/>
        <v>0</v>
      </c>
      <c r="E86" s="77">
        <f t="shared" si="122"/>
        <v>0</v>
      </c>
      <c r="F86" s="77">
        <f t="shared" si="122"/>
        <v>0</v>
      </c>
      <c r="G86" s="77">
        <f t="shared" si="122"/>
        <v>0</v>
      </c>
      <c r="H86" s="77">
        <f t="shared" si="122"/>
        <v>0</v>
      </c>
      <c r="I86" s="77">
        <f t="shared" si="122"/>
        <v>0</v>
      </c>
      <c r="J86" s="77">
        <f t="shared" si="122"/>
        <v>0</v>
      </c>
      <c r="K86" s="77">
        <f t="shared" si="122"/>
        <v>0</v>
      </c>
      <c r="M86" s="37">
        <f t="shared" si="39"/>
        <v>0</v>
      </c>
      <c r="N86" s="37">
        <f t="shared" si="40"/>
        <v>0</v>
      </c>
      <c r="O86" s="37">
        <f t="shared" si="41"/>
        <v>0</v>
      </c>
      <c r="P86" s="37">
        <f t="shared" si="42"/>
        <v>0</v>
      </c>
      <c r="Q86" s="37">
        <f t="shared" si="43"/>
        <v>0</v>
      </c>
      <c r="R86" s="37">
        <f t="shared" si="44"/>
        <v>0</v>
      </c>
      <c r="S86" s="37">
        <f t="shared" si="45"/>
        <v>0</v>
      </c>
      <c r="T86" s="37">
        <f t="shared" si="46"/>
        <v>0</v>
      </c>
    </row>
    <row r="87" spans="2:20" x14ac:dyDescent="0.3">
      <c r="B87" s="78" t="s">
        <v>203</v>
      </c>
      <c r="C87" s="17">
        <f t="shared" ref="C87:D87" si="123">SUM(C31,C59)</f>
        <v>0</v>
      </c>
      <c r="D87" s="17">
        <f t="shared" si="123"/>
        <v>0</v>
      </c>
      <c r="E87" s="17">
        <f t="shared" ref="E87" si="124">SUM(E31,E59)</f>
        <v>0</v>
      </c>
      <c r="F87" s="17">
        <f t="shared" ref="F87" si="125">SUM(F31,F59)</f>
        <v>0</v>
      </c>
      <c r="G87" s="17">
        <f t="shared" ref="G87" si="126">SUM(G31,G59)</f>
        <v>0</v>
      </c>
      <c r="H87" s="17">
        <f t="shared" ref="H87" si="127">SUM(H31,H59)</f>
        <v>0</v>
      </c>
      <c r="I87" s="17">
        <f t="shared" ref="I87" si="128">SUM(I31,I59)</f>
        <v>0</v>
      </c>
      <c r="J87" s="17">
        <f t="shared" ref="J87" si="129">SUM(J31,J59)</f>
        <v>0</v>
      </c>
      <c r="K87" s="17">
        <f t="shared" ref="K87" si="130">SUM(K31,K59)</f>
        <v>0</v>
      </c>
      <c r="M87" s="37">
        <f t="shared" si="39"/>
        <v>0</v>
      </c>
      <c r="N87" s="37">
        <f t="shared" si="40"/>
        <v>0</v>
      </c>
      <c r="O87" s="37">
        <f t="shared" si="41"/>
        <v>0</v>
      </c>
      <c r="P87" s="37">
        <f t="shared" si="42"/>
        <v>0</v>
      </c>
      <c r="Q87" s="37">
        <f t="shared" si="43"/>
        <v>0</v>
      </c>
      <c r="R87" s="37">
        <f t="shared" si="44"/>
        <v>0</v>
      </c>
      <c r="S87" s="37">
        <f t="shared" si="45"/>
        <v>0</v>
      </c>
      <c r="T87" s="37">
        <f t="shared" si="46"/>
        <v>0</v>
      </c>
    </row>
    <row r="88" spans="2:20" x14ac:dyDescent="0.3">
      <c r="B88" s="78" t="s">
        <v>200</v>
      </c>
      <c r="C88" s="17">
        <f t="shared" ref="C88:D88" si="131">SUM(C32,C60)</f>
        <v>0</v>
      </c>
      <c r="D88" s="17">
        <f t="shared" si="131"/>
        <v>0</v>
      </c>
      <c r="E88" s="17">
        <f t="shared" ref="E88" si="132">SUM(E32,E60)</f>
        <v>0</v>
      </c>
      <c r="F88" s="17">
        <f t="shared" ref="F88" si="133">SUM(F32,F60)</f>
        <v>0</v>
      </c>
      <c r="G88" s="17">
        <f t="shared" ref="G88" si="134">SUM(G32,G60)</f>
        <v>0</v>
      </c>
      <c r="H88" s="17">
        <f t="shared" ref="H88" si="135">SUM(H32,H60)</f>
        <v>0</v>
      </c>
      <c r="I88" s="17">
        <f t="shared" ref="I88" si="136">SUM(I32,I60)</f>
        <v>0</v>
      </c>
      <c r="J88" s="17">
        <f t="shared" ref="J88" si="137">SUM(J32,J60)</f>
        <v>0</v>
      </c>
      <c r="K88" s="17">
        <f t="shared" ref="K88" si="138">SUM(K32,K60)</f>
        <v>0</v>
      </c>
      <c r="M88" s="37">
        <f t="shared" si="39"/>
        <v>0</v>
      </c>
      <c r="N88" s="37">
        <f t="shared" si="40"/>
        <v>0</v>
      </c>
      <c r="O88" s="37">
        <f t="shared" si="41"/>
        <v>0</v>
      </c>
      <c r="P88" s="37">
        <f t="shared" si="42"/>
        <v>0</v>
      </c>
      <c r="Q88" s="37">
        <f t="shared" si="43"/>
        <v>0</v>
      </c>
      <c r="R88" s="37">
        <f t="shared" si="44"/>
        <v>0</v>
      </c>
      <c r="S88" s="37">
        <f t="shared" si="45"/>
        <v>0</v>
      </c>
      <c r="T88" s="37">
        <f t="shared" si="46"/>
        <v>0</v>
      </c>
    </row>
    <row r="89" spans="2:20" x14ac:dyDescent="0.3">
      <c r="B89" s="78" t="s">
        <v>202</v>
      </c>
      <c r="C89" s="17">
        <f t="shared" ref="C89:D89" si="139">SUM(C33,C61)</f>
        <v>0</v>
      </c>
      <c r="D89" s="17">
        <f t="shared" si="139"/>
        <v>0</v>
      </c>
      <c r="E89" s="17">
        <f t="shared" ref="E89" si="140">SUM(E33,E61)</f>
        <v>0</v>
      </c>
      <c r="F89" s="17">
        <f t="shared" ref="F89" si="141">SUM(F33,F61)</f>
        <v>0</v>
      </c>
      <c r="G89" s="17">
        <f t="shared" ref="G89" si="142">SUM(G33,G61)</f>
        <v>0</v>
      </c>
      <c r="H89" s="17">
        <f t="shared" ref="H89" si="143">SUM(H33,H61)</f>
        <v>0</v>
      </c>
      <c r="I89" s="17">
        <f t="shared" ref="I89" si="144">SUM(I33,I61)</f>
        <v>0</v>
      </c>
      <c r="J89" s="17">
        <f t="shared" ref="J89" si="145">SUM(J33,J61)</f>
        <v>0</v>
      </c>
      <c r="K89" s="17">
        <f t="shared" ref="K89" si="146">SUM(K33,K61)</f>
        <v>0</v>
      </c>
      <c r="M89" s="37">
        <f t="shared" si="39"/>
        <v>0</v>
      </c>
      <c r="N89" s="37">
        <f t="shared" si="40"/>
        <v>0</v>
      </c>
      <c r="O89" s="37">
        <f t="shared" si="41"/>
        <v>0</v>
      </c>
      <c r="P89" s="37">
        <f t="shared" si="42"/>
        <v>0</v>
      </c>
      <c r="Q89" s="37">
        <f t="shared" si="43"/>
        <v>0</v>
      </c>
      <c r="R89" s="37">
        <f t="shared" si="44"/>
        <v>0</v>
      </c>
      <c r="S89" s="37">
        <f t="shared" si="45"/>
        <v>0</v>
      </c>
      <c r="T89" s="37">
        <f t="shared" si="46"/>
        <v>0</v>
      </c>
    </row>
    <row r="90" spans="2:20" x14ac:dyDescent="0.3">
      <c r="B90" s="78" t="s">
        <v>320</v>
      </c>
      <c r="C90" s="17">
        <f t="shared" ref="C90:D90" si="147">SUM(C34,C62)</f>
        <v>0</v>
      </c>
      <c r="D90" s="17">
        <f t="shared" si="147"/>
        <v>0</v>
      </c>
      <c r="E90" s="17">
        <f t="shared" ref="E90" si="148">SUM(E34,E62)</f>
        <v>0</v>
      </c>
      <c r="F90" s="17">
        <f t="shared" ref="F90" si="149">SUM(F34,F62)</f>
        <v>0</v>
      </c>
      <c r="G90" s="17">
        <f t="shared" ref="G90" si="150">SUM(G34,G62)</f>
        <v>0</v>
      </c>
      <c r="H90" s="17">
        <f t="shared" ref="H90" si="151">SUM(H34,H62)</f>
        <v>0</v>
      </c>
      <c r="I90" s="17">
        <f t="shared" ref="I90" si="152">SUM(I34,I62)</f>
        <v>0</v>
      </c>
      <c r="J90" s="17">
        <f t="shared" ref="J90" si="153">SUM(J34,J62)</f>
        <v>0</v>
      </c>
      <c r="K90" s="17">
        <f t="shared" ref="K90" si="154">SUM(K34,K62)</f>
        <v>0</v>
      </c>
      <c r="M90" s="37">
        <f t="shared" si="39"/>
        <v>0</v>
      </c>
      <c r="N90" s="37">
        <f t="shared" si="40"/>
        <v>0</v>
      </c>
      <c r="O90" s="37">
        <f t="shared" si="41"/>
        <v>0</v>
      </c>
      <c r="P90" s="37">
        <f t="shared" si="42"/>
        <v>0</v>
      </c>
      <c r="Q90" s="37">
        <f t="shared" si="43"/>
        <v>0</v>
      </c>
      <c r="R90" s="37">
        <f t="shared" si="44"/>
        <v>0</v>
      </c>
      <c r="S90" s="37">
        <f t="shared" si="45"/>
        <v>0</v>
      </c>
      <c r="T90" s="37">
        <f t="shared" si="46"/>
        <v>0</v>
      </c>
    </row>
    <row r="91" spans="2:20" x14ac:dyDescent="0.3">
      <c r="B91" s="79" t="s">
        <v>323</v>
      </c>
      <c r="C91" s="77">
        <f t="shared" ref="C91:K91" si="155">SUM(C92:C94)</f>
        <v>0</v>
      </c>
      <c r="D91" s="77">
        <f t="shared" si="155"/>
        <v>0</v>
      </c>
      <c r="E91" s="77">
        <f t="shared" si="155"/>
        <v>0</v>
      </c>
      <c r="F91" s="77">
        <f t="shared" si="155"/>
        <v>0</v>
      </c>
      <c r="G91" s="77">
        <f t="shared" si="155"/>
        <v>0</v>
      </c>
      <c r="H91" s="77">
        <f t="shared" si="155"/>
        <v>0</v>
      </c>
      <c r="I91" s="77">
        <f t="shared" si="155"/>
        <v>0</v>
      </c>
      <c r="J91" s="77">
        <f t="shared" si="155"/>
        <v>0</v>
      </c>
      <c r="K91" s="77">
        <f t="shared" si="155"/>
        <v>0</v>
      </c>
      <c r="M91" s="37">
        <f t="shared" si="39"/>
        <v>0</v>
      </c>
      <c r="N91" s="37">
        <f t="shared" si="40"/>
        <v>0</v>
      </c>
      <c r="O91" s="37">
        <f t="shared" si="41"/>
        <v>0</v>
      </c>
      <c r="P91" s="37">
        <f t="shared" si="42"/>
        <v>0</v>
      </c>
      <c r="Q91" s="37">
        <f t="shared" si="43"/>
        <v>0</v>
      </c>
      <c r="R91" s="37">
        <f t="shared" si="44"/>
        <v>0</v>
      </c>
      <c r="S91" s="37">
        <f t="shared" si="45"/>
        <v>0</v>
      </c>
      <c r="T91" s="37">
        <f t="shared" si="46"/>
        <v>0</v>
      </c>
    </row>
    <row r="92" spans="2:20" ht="12" customHeight="1" x14ac:dyDescent="0.3">
      <c r="B92" s="78" t="s">
        <v>52</v>
      </c>
      <c r="C92" s="17">
        <f t="shared" ref="C92:D92" si="156">SUM(C36,C64)</f>
        <v>0</v>
      </c>
      <c r="D92" s="17">
        <f t="shared" si="156"/>
        <v>0</v>
      </c>
      <c r="E92" s="17">
        <f t="shared" ref="E92" si="157">SUM(E36,E64)</f>
        <v>0</v>
      </c>
      <c r="F92" s="17">
        <f t="shared" ref="F92" si="158">SUM(F36,F64)</f>
        <v>0</v>
      </c>
      <c r="G92" s="17">
        <f t="shared" ref="G92" si="159">SUM(G36,G64)</f>
        <v>0</v>
      </c>
      <c r="H92" s="17">
        <f t="shared" ref="H92" si="160">SUM(H36,H64)</f>
        <v>0</v>
      </c>
      <c r="I92" s="17">
        <f t="shared" ref="I92" si="161">SUM(I36,I64)</f>
        <v>0</v>
      </c>
      <c r="J92" s="17">
        <f t="shared" ref="J92" si="162">SUM(J36,J64)</f>
        <v>0</v>
      </c>
      <c r="K92" s="17">
        <f t="shared" ref="K92" si="163">SUM(K36,K64)</f>
        <v>0</v>
      </c>
      <c r="M92" s="37">
        <f t="shared" si="39"/>
        <v>0</v>
      </c>
      <c r="N92" s="37">
        <f t="shared" si="40"/>
        <v>0</v>
      </c>
      <c r="O92" s="37">
        <f t="shared" si="41"/>
        <v>0</v>
      </c>
      <c r="P92" s="37">
        <f t="shared" si="42"/>
        <v>0</v>
      </c>
      <c r="Q92" s="37">
        <f t="shared" si="43"/>
        <v>0</v>
      </c>
      <c r="R92" s="37">
        <f t="shared" si="44"/>
        <v>0</v>
      </c>
      <c r="S92" s="37">
        <f t="shared" si="45"/>
        <v>0</v>
      </c>
      <c r="T92" s="37">
        <f t="shared" si="46"/>
        <v>0</v>
      </c>
    </row>
    <row r="93" spans="2:20" x14ac:dyDescent="0.3">
      <c r="B93" s="78" t="s">
        <v>53</v>
      </c>
      <c r="C93" s="17">
        <f t="shared" ref="C93:D93" si="164">SUM(C37,C65)</f>
        <v>0</v>
      </c>
      <c r="D93" s="17">
        <f t="shared" si="164"/>
        <v>0</v>
      </c>
      <c r="E93" s="17">
        <f t="shared" ref="E93" si="165">SUM(E37,E65)</f>
        <v>0</v>
      </c>
      <c r="F93" s="17">
        <f t="shared" ref="F93" si="166">SUM(F37,F65)</f>
        <v>0</v>
      </c>
      <c r="G93" s="17">
        <f t="shared" ref="G93" si="167">SUM(G37,G65)</f>
        <v>0</v>
      </c>
      <c r="H93" s="17">
        <f t="shared" ref="H93" si="168">SUM(H37,H65)</f>
        <v>0</v>
      </c>
      <c r="I93" s="17">
        <f t="shared" ref="I93" si="169">SUM(I37,I65)</f>
        <v>0</v>
      </c>
      <c r="J93" s="17">
        <f t="shared" ref="J93" si="170">SUM(J37,J65)</f>
        <v>0</v>
      </c>
      <c r="K93" s="17">
        <f t="shared" ref="K93" si="171">SUM(K37,K65)</f>
        <v>0</v>
      </c>
      <c r="M93" s="37">
        <f t="shared" si="39"/>
        <v>0</v>
      </c>
      <c r="N93" s="37">
        <f t="shared" si="40"/>
        <v>0</v>
      </c>
      <c r="O93" s="37">
        <f t="shared" si="41"/>
        <v>0</v>
      </c>
      <c r="P93" s="37">
        <f t="shared" si="42"/>
        <v>0</v>
      </c>
      <c r="Q93" s="37">
        <f t="shared" si="43"/>
        <v>0</v>
      </c>
      <c r="R93" s="37">
        <f t="shared" si="44"/>
        <v>0</v>
      </c>
      <c r="S93" s="37">
        <f t="shared" si="45"/>
        <v>0</v>
      </c>
      <c r="T93" s="37">
        <f t="shared" si="46"/>
        <v>0</v>
      </c>
    </row>
    <row r="94" spans="2:20" x14ac:dyDescent="0.3">
      <c r="B94" s="78" t="s">
        <v>321</v>
      </c>
      <c r="C94" s="17">
        <f t="shared" ref="C94:D94" si="172">SUM(C38,C66)</f>
        <v>0</v>
      </c>
      <c r="D94" s="17">
        <f t="shared" si="172"/>
        <v>0</v>
      </c>
      <c r="E94" s="17">
        <f t="shared" ref="E94" si="173">SUM(E38,E66)</f>
        <v>0</v>
      </c>
      <c r="F94" s="17">
        <f t="shared" ref="F94" si="174">SUM(F38,F66)</f>
        <v>0</v>
      </c>
      <c r="G94" s="17">
        <f t="shared" ref="G94" si="175">SUM(G38,G66)</f>
        <v>0</v>
      </c>
      <c r="H94" s="17">
        <f t="shared" ref="H94" si="176">SUM(H38,H66)</f>
        <v>0</v>
      </c>
      <c r="I94" s="17">
        <f t="shared" ref="I94" si="177">SUM(I38,I66)</f>
        <v>0</v>
      </c>
      <c r="J94" s="17">
        <f t="shared" ref="J94" si="178">SUM(J38,J66)</f>
        <v>0</v>
      </c>
      <c r="K94" s="17">
        <f t="shared" ref="K94" si="179">SUM(K38,K66)</f>
        <v>0</v>
      </c>
      <c r="M94" s="37">
        <f t="shared" si="39"/>
        <v>0</v>
      </c>
      <c r="N94" s="37">
        <f t="shared" si="40"/>
        <v>0</v>
      </c>
      <c r="O94" s="37">
        <f t="shared" si="41"/>
        <v>0</v>
      </c>
      <c r="P94" s="37">
        <f t="shared" si="42"/>
        <v>0</v>
      </c>
      <c r="Q94" s="37">
        <f t="shared" si="43"/>
        <v>0</v>
      </c>
      <c r="R94" s="37">
        <f t="shared" si="44"/>
        <v>0</v>
      </c>
      <c r="S94" s="37">
        <f t="shared" si="45"/>
        <v>0</v>
      </c>
      <c r="T94" s="37">
        <f t="shared" si="46"/>
        <v>0</v>
      </c>
    </row>
  </sheetData>
  <mergeCells count="4">
    <mergeCell ref="M71:T71"/>
    <mergeCell ref="M6:P6"/>
    <mergeCell ref="M15:T15"/>
    <mergeCell ref="M43:T43"/>
  </mergeCells>
  <phoneticPr fontId="31" type="noConversion"/>
  <conditionalFormatting sqref="C10:G10">
    <cfRule type="containsText" dxfId="468" priority="5" operator="containsText" text="ntitulé">
      <formula>NOT(ISERROR(SEARCH("ntitulé",C10)))</formula>
    </cfRule>
    <cfRule type="containsBlanks" dxfId="467" priority="6">
      <formula>LEN(TRIM(C10))=0</formula>
    </cfRule>
  </conditionalFormatting>
  <conditionalFormatting sqref="C10:G10">
    <cfRule type="containsText" dxfId="466" priority="4" operator="containsText" text="libre">
      <formula>NOT(ISERROR(SEARCH("libre",C10)))</formula>
    </cfRule>
  </conditionalFormatting>
  <conditionalFormatting sqref="C9:G9">
    <cfRule type="containsText" dxfId="465" priority="2" operator="containsText" text="ntitulé">
      <formula>NOT(ISERROR(SEARCH("ntitulé",C9)))</formula>
    </cfRule>
    <cfRule type="containsBlanks" dxfId="464" priority="3">
      <formula>LEN(TRIM(C9))=0</formula>
    </cfRule>
  </conditionalFormatting>
  <conditionalFormatting sqref="C9:G9">
    <cfRule type="containsText" dxfId="463" priority="1" operator="containsText" text="libre">
      <formula>NOT(ISERROR(SEARCH("libre",C9)))</formula>
    </cfRule>
  </conditionalFormatting>
  <hyperlinks>
    <hyperlink ref="A1" location="TAB00!A1" display="Retour page de garde" xr:uid="{00000000-0004-0000-1C00-000000000000}"/>
  </hyperlinks>
  <pageMargins left="0.7" right="0.7" top="0.75" bottom="0.75" header="0.3" footer="0.3"/>
  <pageSetup paperSize="8" scale="90" orientation="landscape" verticalDpi="300" r:id="rId1"/>
  <rowBreaks count="1" manualBreakCount="1">
    <brk id="67"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K174"/>
  <sheetViews>
    <sheetView zoomScaleNormal="100" workbookViewId="0">
      <pane xSplit="2" ySplit="7" topLeftCell="C155" activePane="bottomRight" state="frozen"/>
      <selection activeCell="E5" sqref="E5"/>
      <selection pane="topRight" activeCell="E5" sqref="E5"/>
      <selection pane="bottomLeft" activeCell="E5" sqref="E5"/>
      <selection pane="bottomRight" activeCell="A3" sqref="A3"/>
    </sheetView>
  </sheetViews>
  <sheetFormatPr baseColWidth="10" defaultColWidth="9.1640625" defaultRowHeight="13.5" x14ac:dyDescent="0.3"/>
  <cols>
    <col min="1" max="1" width="9.1640625" style="3"/>
    <col min="2" max="2" width="46" style="3" bestFit="1" customWidth="1"/>
    <col min="3" max="19" width="16.6640625" style="10" customWidth="1"/>
    <col min="20" max="20" width="9.1640625" style="10"/>
    <col min="21" max="21" width="14.83203125" style="116" bestFit="1" customWidth="1"/>
    <col min="22" max="23" width="9.1640625" style="116"/>
    <col min="24" max="37" width="9.1640625" style="10"/>
    <col min="38" max="16384" width="9.1640625" style="3"/>
  </cols>
  <sheetData>
    <row r="1" spans="1:37" ht="15" x14ac:dyDescent="0.3">
      <c r="A1" s="9" t="s">
        <v>58</v>
      </c>
    </row>
    <row r="2" spans="1:37" ht="15" x14ac:dyDescent="0.3">
      <c r="A2" s="2" t="s">
        <v>215</v>
      </c>
    </row>
    <row r="3" spans="1:37" ht="22.15" customHeight="1" x14ac:dyDescent="0.35">
      <c r="A3" s="131" t="str">
        <f>TAB00!B67&amp;" : "&amp;TAB00!C67</f>
        <v>TAB5.1 : Evolution des actifs régulés sur la période 2020-2024</v>
      </c>
      <c r="B3" s="131"/>
      <c r="C3" s="131"/>
      <c r="D3" s="131"/>
      <c r="E3" s="131"/>
      <c r="F3" s="131"/>
      <c r="G3" s="131"/>
      <c r="H3" s="131"/>
      <c r="I3" s="131"/>
      <c r="J3" s="131"/>
      <c r="K3" s="131"/>
      <c r="L3" s="131"/>
      <c r="M3" s="131"/>
      <c r="N3" s="131"/>
      <c r="O3" s="131"/>
      <c r="P3" s="131"/>
      <c r="Q3" s="131"/>
      <c r="R3" s="131"/>
      <c r="S3" s="131"/>
    </row>
    <row r="4" spans="1:37" ht="15" x14ac:dyDescent="0.3">
      <c r="A4" s="2"/>
    </row>
    <row r="5" spans="1:37" s="57" customFormat="1" ht="24" customHeight="1" x14ac:dyDescent="0.3">
      <c r="C5" s="490" t="s">
        <v>322</v>
      </c>
      <c r="D5" s="490"/>
      <c r="E5" s="490"/>
      <c r="F5" s="491" t="s">
        <v>317</v>
      </c>
      <c r="G5" s="492"/>
      <c r="H5" s="492"/>
      <c r="I5" s="493"/>
      <c r="J5" s="490" t="s">
        <v>325</v>
      </c>
      <c r="K5" s="490"/>
      <c r="L5" s="490"/>
      <c r="M5" s="490" t="s">
        <v>324</v>
      </c>
      <c r="N5" s="490"/>
      <c r="O5" s="490"/>
      <c r="P5" s="490"/>
      <c r="Q5" s="490" t="s">
        <v>323</v>
      </c>
      <c r="R5" s="490"/>
      <c r="S5" s="490"/>
      <c r="T5" s="58"/>
      <c r="U5" s="242"/>
      <c r="V5" s="242"/>
      <c r="W5" s="242"/>
      <c r="X5" s="58"/>
      <c r="Y5" s="58"/>
      <c r="Z5" s="58"/>
      <c r="AA5" s="58"/>
      <c r="AB5" s="58"/>
      <c r="AC5" s="58"/>
      <c r="AD5" s="58"/>
      <c r="AE5" s="58"/>
      <c r="AF5" s="58"/>
      <c r="AG5" s="58"/>
      <c r="AH5" s="58"/>
      <c r="AI5" s="58"/>
      <c r="AJ5" s="58"/>
      <c r="AK5" s="58"/>
    </row>
    <row r="6" spans="1:37" s="57" customFormat="1" ht="54" x14ac:dyDescent="0.3">
      <c r="C6" s="164" t="s">
        <v>318</v>
      </c>
      <c r="D6" s="164" t="s">
        <v>53</v>
      </c>
      <c r="E6" s="164" t="s">
        <v>321</v>
      </c>
      <c r="F6" s="164" t="s">
        <v>40</v>
      </c>
      <c r="G6" s="164" t="s">
        <v>41</v>
      </c>
      <c r="H6" s="164" t="s">
        <v>42</v>
      </c>
      <c r="I6" s="164" t="s">
        <v>43</v>
      </c>
      <c r="J6" s="164" t="s">
        <v>319</v>
      </c>
      <c r="K6" s="164" t="s">
        <v>202</v>
      </c>
      <c r="L6" s="164" t="s">
        <v>320</v>
      </c>
      <c r="M6" s="164" t="s">
        <v>319</v>
      </c>
      <c r="N6" s="164" t="s">
        <v>54</v>
      </c>
      <c r="O6" s="164" t="s">
        <v>202</v>
      </c>
      <c r="P6" s="164" t="s">
        <v>320</v>
      </c>
      <c r="Q6" s="164" t="s">
        <v>318</v>
      </c>
      <c r="R6" s="164" t="s">
        <v>53</v>
      </c>
      <c r="S6" s="164" t="s">
        <v>321</v>
      </c>
      <c r="T6" s="58"/>
      <c r="U6" s="242"/>
      <c r="V6" s="242"/>
      <c r="W6" s="242"/>
      <c r="X6" s="58"/>
      <c r="Y6" s="58"/>
      <c r="Z6" s="58"/>
      <c r="AA6" s="58"/>
      <c r="AB6" s="58"/>
      <c r="AC6" s="58"/>
      <c r="AD6" s="58"/>
      <c r="AE6" s="58"/>
      <c r="AF6" s="58"/>
      <c r="AG6" s="58"/>
      <c r="AH6" s="58"/>
      <c r="AI6" s="58"/>
      <c r="AJ6" s="58"/>
      <c r="AK6" s="58"/>
    </row>
    <row r="7" spans="1:37" s="244" customFormat="1" ht="12" customHeight="1" x14ac:dyDescent="0.3">
      <c r="C7" s="243">
        <v>1</v>
      </c>
      <c r="D7" s="243">
        <f>C7+1</f>
        <v>2</v>
      </c>
      <c r="E7" s="243">
        <f t="shared" ref="E7:S7" si="0">D7+1</f>
        <v>3</v>
      </c>
      <c r="F7" s="243">
        <f t="shared" si="0"/>
        <v>4</v>
      </c>
      <c r="G7" s="243">
        <f t="shared" si="0"/>
        <v>5</v>
      </c>
      <c r="H7" s="243">
        <f t="shared" si="0"/>
        <v>6</v>
      </c>
      <c r="I7" s="243">
        <f t="shared" si="0"/>
        <v>7</v>
      </c>
      <c r="J7" s="243">
        <f t="shared" si="0"/>
        <v>8</v>
      </c>
      <c r="K7" s="243">
        <f t="shared" si="0"/>
        <v>9</v>
      </c>
      <c r="L7" s="243">
        <f t="shared" si="0"/>
        <v>10</v>
      </c>
      <c r="M7" s="243">
        <f t="shared" si="0"/>
        <v>11</v>
      </c>
      <c r="N7" s="243">
        <f t="shared" si="0"/>
        <v>12</v>
      </c>
      <c r="O7" s="243">
        <f t="shared" si="0"/>
        <v>13</v>
      </c>
      <c r="P7" s="243">
        <f t="shared" si="0"/>
        <v>14</v>
      </c>
      <c r="Q7" s="243">
        <f t="shared" si="0"/>
        <v>15</v>
      </c>
      <c r="R7" s="243">
        <f t="shared" si="0"/>
        <v>16</v>
      </c>
      <c r="S7" s="243">
        <f t="shared" si="0"/>
        <v>17</v>
      </c>
      <c r="T7" s="243"/>
      <c r="U7" s="243"/>
      <c r="V7" s="243"/>
      <c r="W7" s="243"/>
      <c r="X7" s="243"/>
      <c r="Y7" s="243"/>
      <c r="Z7" s="243"/>
      <c r="AA7" s="243"/>
      <c r="AB7" s="243"/>
      <c r="AC7" s="243"/>
      <c r="AD7" s="243"/>
      <c r="AE7" s="243"/>
      <c r="AF7" s="243"/>
      <c r="AG7" s="243"/>
      <c r="AH7" s="243"/>
      <c r="AI7" s="243"/>
      <c r="AJ7" s="243"/>
      <c r="AK7" s="243"/>
    </row>
    <row r="8" spans="1:37" s="46" customFormat="1" x14ac:dyDescent="0.3">
      <c r="A8" s="489" t="s">
        <v>441</v>
      </c>
      <c r="B8" s="61" t="s">
        <v>227</v>
      </c>
      <c r="C8" s="129"/>
      <c r="D8" s="129"/>
      <c r="E8" s="129"/>
      <c r="F8" s="129"/>
      <c r="G8" s="129"/>
      <c r="H8" s="129"/>
      <c r="I8" s="129"/>
      <c r="J8" s="129"/>
      <c r="K8" s="129"/>
      <c r="L8" s="129"/>
      <c r="M8" s="129"/>
      <c r="N8" s="129"/>
      <c r="O8" s="129"/>
      <c r="P8" s="129"/>
      <c r="Q8" s="294">
        <f t="shared" ref="Q8:Q24" si="1">SUM(C8,F8:J8,M8:N8)</f>
        <v>0</v>
      </c>
      <c r="R8" s="294">
        <f t="shared" ref="R8:R24" si="2">SUM(D8,K8,O8)</f>
        <v>0</v>
      </c>
      <c r="S8" s="294">
        <f t="shared" ref="S8:S24" si="3">SUM(E8,L8,P8)</f>
        <v>0</v>
      </c>
      <c r="T8" s="62"/>
      <c r="U8" s="116"/>
      <c r="V8" s="116">
        <v>1</v>
      </c>
      <c r="W8" s="116"/>
      <c r="X8" s="62"/>
      <c r="Y8" s="62"/>
      <c r="Z8" s="62"/>
      <c r="AA8" s="62"/>
      <c r="AB8" s="62"/>
      <c r="AC8" s="62"/>
      <c r="AD8" s="62"/>
      <c r="AE8" s="62"/>
      <c r="AF8" s="62"/>
      <c r="AG8" s="62"/>
      <c r="AH8" s="62"/>
      <c r="AI8" s="62"/>
      <c r="AJ8" s="62"/>
      <c r="AK8" s="62"/>
    </row>
    <row r="9" spans="1:37" s="46" customFormat="1" x14ac:dyDescent="0.3">
      <c r="A9" s="489"/>
      <c r="B9" s="61" t="s">
        <v>228</v>
      </c>
      <c r="C9" s="129"/>
      <c r="D9" s="129"/>
      <c r="E9" s="129"/>
      <c r="F9" s="129"/>
      <c r="G9" s="129"/>
      <c r="H9" s="129"/>
      <c r="I9" s="129"/>
      <c r="J9" s="129"/>
      <c r="K9" s="129"/>
      <c r="L9" s="129"/>
      <c r="M9" s="129"/>
      <c r="N9" s="129"/>
      <c r="O9" s="129"/>
      <c r="P9" s="129"/>
      <c r="Q9" s="62">
        <f t="shared" si="1"/>
        <v>0</v>
      </c>
      <c r="R9" s="62">
        <f t="shared" si="2"/>
        <v>0</v>
      </c>
      <c r="S9" s="62">
        <f t="shared" si="3"/>
        <v>0</v>
      </c>
      <c r="T9" s="62"/>
      <c r="U9" s="116"/>
      <c r="V9" s="116">
        <f>V8+1</f>
        <v>2</v>
      </c>
      <c r="W9" s="116"/>
      <c r="X9" s="62"/>
      <c r="Y9" s="62"/>
      <c r="Z9" s="62"/>
      <c r="AA9" s="62"/>
      <c r="AB9" s="62"/>
      <c r="AC9" s="62"/>
      <c r="AD9" s="62"/>
      <c r="AE9" s="62"/>
      <c r="AF9" s="62"/>
      <c r="AG9" s="62"/>
      <c r="AH9" s="62"/>
      <c r="AI9" s="62"/>
      <c r="AJ9" s="62"/>
      <c r="AK9" s="62"/>
    </row>
    <row r="10" spans="1:37" s="46" customFormat="1" x14ac:dyDescent="0.3">
      <c r="A10" s="489"/>
      <c r="B10" s="61" t="s">
        <v>229</v>
      </c>
      <c r="C10" s="129"/>
      <c r="D10" s="129"/>
      <c r="E10" s="129"/>
      <c r="F10" s="129"/>
      <c r="G10" s="129"/>
      <c r="H10" s="129"/>
      <c r="I10" s="129"/>
      <c r="J10" s="129"/>
      <c r="K10" s="129"/>
      <c r="L10" s="129"/>
      <c r="M10" s="129"/>
      <c r="N10" s="129"/>
      <c r="O10" s="129"/>
      <c r="P10" s="129"/>
      <c r="Q10" s="62">
        <f t="shared" si="1"/>
        <v>0</v>
      </c>
      <c r="R10" s="62">
        <f t="shared" si="2"/>
        <v>0</v>
      </c>
      <c r="S10" s="62">
        <f t="shared" si="3"/>
        <v>0</v>
      </c>
      <c r="T10" s="62"/>
      <c r="U10" s="116"/>
      <c r="V10" s="116">
        <f t="shared" ref="V10:V73" si="4">V9+1</f>
        <v>3</v>
      </c>
      <c r="W10" s="116"/>
      <c r="X10" s="62"/>
      <c r="Y10" s="62"/>
      <c r="Z10" s="62"/>
      <c r="AA10" s="62"/>
      <c r="AB10" s="62"/>
      <c r="AC10" s="62"/>
      <c r="AD10" s="62"/>
      <c r="AE10" s="62"/>
      <c r="AF10" s="62"/>
      <c r="AG10" s="62"/>
      <c r="AH10" s="62"/>
      <c r="AI10" s="62"/>
      <c r="AJ10" s="62"/>
      <c r="AK10" s="62"/>
    </row>
    <row r="11" spans="1:37" s="46" customFormat="1" x14ac:dyDescent="0.3">
      <c r="A11" s="489"/>
      <c r="B11" s="61" t="s">
        <v>230</v>
      </c>
      <c r="C11" s="129"/>
      <c r="D11" s="129"/>
      <c r="E11" s="129"/>
      <c r="F11" s="129"/>
      <c r="G11" s="129"/>
      <c r="H11" s="129"/>
      <c r="I11" s="129"/>
      <c r="J11" s="129"/>
      <c r="K11" s="129"/>
      <c r="L11" s="129"/>
      <c r="M11" s="129"/>
      <c r="N11" s="129"/>
      <c r="O11" s="129"/>
      <c r="P11" s="129"/>
      <c r="Q11" s="62">
        <f t="shared" si="1"/>
        <v>0</v>
      </c>
      <c r="R11" s="62">
        <f t="shared" si="2"/>
        <v>0</v>
      </c>
      <c r="S11" s="62">
        <f t="shared" si="3"/>
        <v>0</v>
      </c>
      <c r="T11" s="62"/>
      <c r="U11" s="116"/>
      <c r="V11" s="116">
        <f t="shared" si="4"/>
        <v>4</v>
      </c>
      <c r="W11" s="116"/>
      <c r="X11" s="62"/>
      <c r="Y11" s="62"/>
      <c r="Z11" s="62"/>
      <c r="AA11" s="62"/>
      <c r="AB11" s="62"/>
      <c r="AC11" s="62"/>
      <c r="AD11" s="62"/>
      <c r="AE11" s="62"/>
      <c r="AF11" s="62"/>
      <c r="AG11" s="62"/>
      <c r="AH11" s="62"/>
      <c r="AI11" s="62"/>
      <c r="AJ11" s="62"/>
      <c r="AK11" s="62"/>
    </row>
    <row r="12" spans="1:37" s="46" customFormat="1" x14ac:dyDescent="0.3">
      <c r="A12" s="489"/>
      <c r="B12" s="61" t="s">
        <v>231</v>
      </c>
      <c r="C12" s="129"/>
      <c r="D12" s="129"/>
      <c r="E12" s="129"/>
      <c r="F12" s="129"/>
      <c r="G12" s="129"/>
      <c r="H12" s="129"/>
      <c r="I12" s="129"/>
      <c r="J12" s="129"/>
      <c r="K12" s="129"/>
      <c r="L12" s="129"/>
      <c r="M12" s="129"/>
      <c r="N12" s="129"/>
      <c r="O12" s="129"/>
      <c r="P12" s="129"/>
      <c r="Q12" s="62">
        <f t="shared" si="1"/>
        <v>0</v>
      </c>
      <c r="R12" s="62">
        <f t="shared" si="2"/>
        <v>0</v>
      </c>
      <c r="S12" s="62">
        <f t="shared" si="3"/>
        <v>0</v>
      </c>
      <c r="T12" s="62"/>
      <c r="U12" s="116"/>
      <c r="V12" s="116">
        <f t="shared" si="4"/>
        <v>5</v>
      </c>
      <c r="W12" s="116"/>
      <c r="X12" s="62"/>
      <c r="Y12" s="62"/>
      <c r="Z12" s="62"/>
      <c r="AA12" s="62"/>
      <c r="AB12" s="62"/>
      <c r="AC12" s="62"/>
      <c r="AD12" s="62"/>
      <c r="AE12" s="62"/>
      <c r="AF12" s="62"/>
      <c r="AG12" s="62"/>
      <c r="AH12" s="62"/>
      <c r="AI12" s="62"/>
      <c r="AJ12" s="62"/>
      <c r="AK12" s="62"/>
    </row>
    <row r="13" spans="1:37" s="46" customFormat="1" x14ac:dyDescent="0.3">
      <c r="A13" s="489"/>
      <c r="B13" s="61" t="s">
        <v>232</v>
      </c>
      <c r="C13" s="129"/>
      <c r="D13" s="129"/>
      <c r="E13" s="129"/>
      <c r="F13" s="129"/>
      <c r="G13" s="129"/>
      <c r="H13" s="129"/>
      <c r="I13" s="129"/>
      <c r="J13" s="129"/>
      <c r="K13" s="129"/>
      <c r="L13" s="129"/>
      <c r="M13" s="129"/>
      <c r="N13" s="129"/>
      <c r="O13" s="129"/>
      <c r="P13" s="129"/>
      <c r="Q13" s="62">
        <f t="shared" si="1"/>
        <v>0</v>
      </c>
      <c r="R13" s="62">
        <f t="shared" si="2"/>
        <v>0</v>
      </c>
      <c r="S13" s="62">
        <f t="shared" si="3"/>
        <v>0</v>
      </c>
      <c r="T13" s="62"/>
      <c r="U13" s="116"/>
      <c r="V13" s="116">
        <f t="shared" si="4"/>
        <v>6</v>
      </c>
      <c r="W13" s="116"/>
      <c r="X13" s="62"/>
      <c r="Y13" s="62"/>
      <c r="Z13" s="62"/>
      <c r="AA13" s="62"/>
      <c r="AB13" s="62"/>
      <c r="AC13" s="62"/>
      <c r="AD13" s="62"/>
      <c r="AE13" s="62"/>
      <c r="AF13" s="62"/>
      <c r="AG13" s="62"/>
      <c r="AH13" s="62"/>
      <c r="AI13" s="62"/>
      <c r="AJ13" s="62"/>
      <c r="AK13" s="62"/>
    </row>
    <row r="14" spans="1:37" s="46" customFormat="1" x14ac:dyDescent="0.3">
      <c r="A14" s="489"/>
      <c r="B14" s="61" t="s">
        <v>233</v>
      </c>
      <c r="C14" s="129"/>
      <c r="D14" s="129"/>
      <c r="E14" s="129"/>
      <c r="F14" s="129"/>
      <c r="G14" s="129"/>
      <c r="H14" s="129"/>
      <c r="I14" s="129"/>
      <c r="J14" s="129"/>
      <c r="K14" s="129"/>
      <c r="L14" s="129"/>
      <c r="M14" s="129"/>
      <c r="N14" s="129"/>
      <c r="O14" s="129"/>
      <c r="P14" s="129"/>
      <c r="Q14" s="62">
        <f t="shared" si="1"/>
        <v>0</v>
      </c>
      <c r="R14" s="62">
        <f t="shared" si="2"/>
        <v>0</v>
      </c>
      <c r="S14" s="62">
        <f t="shared" si="3"/>
        <v>0</v>
      </c>
      <c r="T14" s="62"/>
      <c r="U14" s="116"/>
      <c r="V14" s="116">
        <f t="shared" si="4"/>
        <v>7</v>
      </c>
      <c r="W14" s="116"/>
      <c r="X14" s="62"/>
      <c r="Y14" s="62"/>
      <c r="Z14" s="62"/>
      <c r="AA14" s="62"/>
      <c r="AB14" s="62"/>
      <c r="AC14" s="62"/>
      <c r="AD14" s="62"/>
      <c r="AE14" s="62"/>
      <c r="AF14" s="62"/>
      <c r="AG14" s="62"/>
      <c r="AH14" s="62"/>
      <c r="AI14" s="62"/>
      <c r="AJ14" s="62"/>
      <c r="AK14" s="62"/>
    </row>
    <row r="15" spans="1:37" s="46" customFormat="1" x14ac:dyDescent="0.3">
      <c r="A15" s="489"/>
      <c r="B15" s="61" t="s">
        <v>234</v>
      </c>
      <c r="C15" s="129"/>
      <c r="D15" s="129"/>
      <c r="E15" s="129"/>
      <c r="F15" s="129"/>
      <c r="G15" s="129"/>
      <c r="H15" s="129"/>
      <c r="I15" s="129"/>
      <c r="J15" s="129"/>
      <c r="K15" s="129"/>
      <c r="L15" s="129"/>
      <c r="M15" s="129"/>
      <c r="N15" s="129"/>
      <c r="O15" s="129"/>
      <c r="P15" s="129"/>
      <c r="Q15" s="62">
        <f t="shared" si="1"/>
        <v>0</v>
      </c>
      <c r="R15" s="62">
        <f t="shared" si="2"/>
        <v>0</v>
      </c>
      <c r="S15" s="62">
        <f t="shared" si="3"/>
        <v>0</v>
      </c>
      <c r="T15" s="62"/>
      <c r="U15" s="116"/>
      <c r="V15" s="116">
        <f t="shared" si="4"/>
        <v>8</v>
      </c>
      <c r="W15" s="116"/>
      <c r="X15" s="62"/>
      <c r="Y15" s="62"/>
      <c r="Z15" s="62"/>
      <c r="AA15" s="62"/>
      <c r="AB15" s="62"/>
      <c r="AC15" s="62"/>
      <c r="AD15" s="62"/>
      <c r="AE15" s="62"/>
      <c r="AF15" s="62"/>
      <c r="AG15" s="62"/>
      <c r="AH15" s="62"/>
      <c r="AI15" s="62"/>
      <c r="AJ15" s="62"/>
      <c r="AK15" s="62"/>
    </row>
    <row r="16" spans="1:37" s="46" customFormat="1" x14ac:dyDescent="0.3">
      <c r="A16" s="489"/>
      <c r="B16" s="61" t="s">
        <v>236</v>
      </c>
      <c r="C16" s="129"/>
      <c r="D16" s="129"/>
      <c r="E16" s="129"/>
      <c r="F16" s="129"/>
      <c r="G16" s="129"/>
      <c r="H16" s="129"/>
      <c r="I16" s="129"/>
      <c r="J16" s="129"/>
      <c r="K16" s="129"/>
      <c r="L16" s="129"/>
      <c r="M16" s="129"/>
      <c r="N16" s="129"/>
      <c r="O16" s="129"/>
      <c r="P16" s="129"/>
      <c r="Q16" s="62">
        <f t="shared" si="1"/>
        <v>0</v>
      </c>
      <c r="R16" s="62">
        <f t="shared" si="2"/>
        <v>0</v>
      </c>
      <c r="S16" s="62">
        <f t="shared" si="3"/>
        <v>0</v>
      </c>
      <c r="T16" s="62"/>
      <c r="U16" s="116"/>
      <c r="V16" s="116">
        <f t="shared" si="4"/>
        <v>9</v>
      </c>
      <c r="W16" s="116"/>
      <c r="X16" s="62"/>
      <c r="Y16" s="62"/>
      <c r="Z16" s="62"/>
      <c r="AA16" s="62"/>
      <c r="AB16" s="62"/>
      <c r="AC16" s="62"/>
      <c r="AD16" s="62"/>
      <c r="AE16" s="62"/>
      <c r="AF16" s="62"/>
      <c r="AG16" s="62"/>
      <c r="AH16" s="62"/>
      <c r="AI16" s="62"/>
      <c r="AJ16" s="62"/>
      <c r="AK16" s="62"/>
    </row>
    <row r="17" spans="1:37" s="46" customFormat="1" x14ac:dyDescent="0.3">
      <c r="A17" s="489"/>
      <c r="B17" s="61" t="s">
        <v>235</v>
      </c>
      <c r="C17" s="129"/>
      <c r="D17" s="129"/>
      <c r="E17" s="129"/>
      <c r="F17" s="129"/>
      <c r="G17" s="129"/>
      <c r="H17" s="129"/>
      <c r="I17" s="129"/>
      <c r="J17" s="129"/>
      <c r="K17" s="129"/>
      <c r="L17" s="129"/>
      <c r="M17" s="129"/>
      <c r="N17" s="129"/>
      <c r="O17" s="129"/>
      <c r="P17" s="129"/>
      <c r="Q17" s="62">
        <f t="shared" si="1"/>
        <v>0</v>
      </c>
      <c r="R17" s="62">
        <f t="shared" si="2"/>
        <v>0</v>
      </c>
      <c r="S17" s="62">
        <f t="shared" si="3"/>
        <v>0</v>
      </c>
      <c r="T17" s="62"/>
      <c r="U17" s="116"/>
      <c r="V17" s="116">
        <f t="shared" si="4"/>
        <v>10</v>
      </c>
      <c r="W17" s="116"/>
      <c r="X17" s="62"/>
      <c r="Y17" s="62"/>
      <c r="Z17" s="62"/>
      <c r="AA17" s="62"/>
      <c r="AB17" s="62"/>
      <c r="AC17" s="62"/>
      <c r="AD17" s="62"/>
      <c r="AE17" s="62"/>
      <c r="AF17" s="62"/>
      <c r="AG17" s="62"/>
      <c r="AH17" s="62"/>
      <c r="AI17" s="62"/>
      <c r="AJ17" s="62"/>
      <c r="AK17" s="62"/>
    </row>
    <row r="18" spans="1:37" s="46" customFormat="1" x14ac:dyDescent="0.3">
      <c r="A18" s="489"/>
      <c r="B18" s="61" t="s">
        <v>237</v>
      </c>
      <c r="C18" s="129"/>
      <c r="D18" s="129"/>
      <c r="E18" s="129"/>
      <c r="F18" s="129"/>
      <c r="G18" s="129"/>
      <c r="H18" s="129"/>
      <c r="I18" s="129"/>
      <c r="J18" s="129"/>
      <c r="K18" s="129"/>
      <c r="L18" s="129"/>
      <c r="M18" s="129"/>
      <c r="N18" s="129"/>
      <c r="O18" s="129"/>
      <c r="P18" s="129"/>
      <c r="Q18" s="62">
        <f t="shared" si="1"/>
        <v>0</v>
      </c>
      <c r="R18" s="62">
        <f t="shared" si="2"/>
        <v>0</v>
      </c>
      <c r="S18" s="62">
        <f t="shared" si="3"/>
        <v>0</v>
      </c>
      <c r="T18" s="62"/>
      <c r="U18" s="116"/>
      <c r="V18" s="116">
        <f t="shared" si="4"/>
        <v>11</v>
      </c>
      <c r="W18" s="116"/>
      <c r="X18" s="62"/>
      <c r="Y18" s="62"/>
      <c r="Z18" s="62"/>
      <c r="AA18" s="62"/>
      <c r="AB18" s="62"/>
      <c r="AC18" s="62"/>
      <c r="AD18" s="62"/>
      <c r="AE18" s="62"/>
      <c r="AF18" s="62"/>
      <c r="AG18" s="62"/>
      <c r="AH18" s="62"/>
      <c r="AI18" s="62"/>
      <c r="AJ18" s="62"/>
      <c r="AK18" s="62"/>
    </row>
    <row r="19" spans="1:37" s="46" customFormat="1" x14ac:dyDescent="0.3">
      <c r="A19" s="489"/>
      <c r="B19" s="61" t="s">
        <v>13</v>
      </c>
      <c r="C19" s="129"/>
      <c r="D19" s="129"/>
      <c r="E19" s="129"/>
      <c r="F19" s="129"/>
      <c r="G19" s="129"/>
      <c r="H19" s="129"/>
      <c r="I19" s="129"/>
      <c r="J19" s="129"/>
      <c r="K19" s="129"/>
      <c r="L19" s="129"/>
      <c r="M19" s="129"/>
      <c r="N19" s="129"/>
      <c r="O19" s="129"/>
      <c r="P19" s="129"/>
      <c r="Q19" s="62">
        <f t="shared" si="1"/>
        <v>0</v>
      </c>
      <c r="R19" s="62">
        <f t="shared" si="2"/>
        <v>0</v>
      </c>
      <c r="S19" s="62">
        <f t="shared" si="3"/>
        <v>0</v>
      </c>
      <c r="T19" s="62"/>
      <c r="U19" s="116"/>
      <c r="V19" s="116">
        <f t="shared" si="4"/>
        <v>12</v>
      </c>
      <c r="W19" s="116"/>
      <c r="X19" s="62"/>
      <c r="Y19" s="62"/>
      <c r="Z19" s="62"/>
      <c r="AA19" s="62"/>
      <c r="AB19" s="62"/>
      <c r="AC19" s="62"/>
      <c r="AD19" s="62"/>
      <c r="AE19" s="62"/>
      <c r="AF19" s="62"/>
      <c r="AG19" s="62"/>
      <c r="AH19" s="62"/>
      <c r="AI19" s="62"/>
      <c r="AJ19" s="62"/>
      <c r="AK19" s="62"/>
    </row>
    <row r="20" spans="1:37" s="46" customFormat="1" x14ac:dyDescent="0.3">
      <c r="A20" s="489"/>
      <c r="B20" s="14" t="s">
        <v>19</v>
      </c>
      <c r="C20" s="129"/>
      <c r="D20" s="129"/>
      <c r="E20" s="129"/>
      <c r="F20" s="129"/>
      <c r="G20" s="129"/>
      <c r="H20" s="129"/>
      <c r="I20" s="129"/>
      <c r="J20" s="129"/>
      <c r="K20" s="129"/>
      <c r="L20" s="129"/>
      <c r="M20" s="129"/>
      <c r="N20" s="129"/>
      <c r="O20" s="129"/>
      <c r="P20" s="129"/>
      <c r="Q20" s="62">
        <f t="shared" si="1"/>
        <v>0</v>
      </c>
      <c r="R20" s="62">
        <f t="shared" si="2"/>
        <v>0</v>
      </c>
      <c r="S20" s="62">
        <f t="shared" si="3"/>
        <v>0</v>
      </c>
      <c r="T20" s="62"/>
      <c r="U20" s="116"/>
      <c r="V20" s="116">
        <f t="shared" si="4"/>
        <v>13</v>
      </c>
      <c r="W20" s="116"/>
      <c r="X20" s="62"/>
      <c r="Y20" s="62"/>
      <c r="Z20" s="62"/>
      <c r="AA20" s="62"/>
      <c r="AB20" s="62"/>
      <c r="AC20" s="62"/>
      <c r="AD20" s="62"/>
      <c r="AE20" s="62"/>
      <c r="AF20" s="62"/>
      <c r="AG20" s="62"/>
      <c r="AH20" s="62"/>
      <c r="AI20" s="62"/>
      <c r="AJ20" s="62"/>
      <c r="AK20" s="62"/>
    </row>
    <row r="21" spans="1:37" s="46" customFormat="1" x14ac:dyDescent="0.3">
      <c r="A21" s="489"/>
      <c r="B21" s="14" t="s">
        <v>20</v>
      </c>
      <c r="C21" s="129"/>
      <c r="D21" s="129"/>
      <c r="E21" s="129"/>
      <c r="F21" s="129"/>
      <c r="G21" s="129"/>
      <c r="H21" s="129"/>
      <c r="I21" s="129"/>
      <c r="J21" s="129"/>
      <c r="K21" s="129"/>
      <c r="L21" s="129"/>
      <c r="M21" s="129"/>
      <c r="N21" s="129"/>
      <c r="O21" s="129"/>
      <c r="P21" s="129"/>
      <c r="Q21" s="62">
        <f t="shared" si="1"/>
        <v>0</v>
      </c>
      <c r="R21" s="62">
        <f t="shared" si="2"/>
        <v>0</v>
      </c>
      <c r="S21" s="62">
        <f t="shared" si="3"/>
        <v>0</v>
      </c>
      <c r="T21" s="62"/>
      <c r="U21" s="116"/>
      <c r="V21" s="116">
        <f t="shared" si="4"/>
        <v>14</v>
      </c>
      <c r="W21" s="116"/>
      <c r="X21" s="62"/>
      <c r="Y21" s="62"/>
      <c r="Z21" s="62"/>
      <c r="AA21" s="62"/>
      <c r="AB21" s="62"/>
      <c r="AC21" s="62"/>
      <c r="AD21" s="62"/>
      <c r="AE21" s="62"/>
      <c r="AF21" s="62"/>
      <c r="AG21" s="62"/>
      <c r="AH21" s="62"/>
      <c r="AI21" s="62"/>
      <c r="AJ21" s="62"/>
      <c r="AK21" s="62"/>
    </row>
    <row r="22" spans="1:37" s="46" customFormat="1" x14ac:dyDescent="0.3">
      <c r="A22" s="489"/>
      <c r="B22" s="14" t="s">
        <v>21</v>
      </c>
      <c r="C22" s="129"/>
      <c r="D22" s="129"/>
      <c r="E22" s="129"/>
      <c r="F22" s="129"/>
      <c r="G22" s="129"/>
      <c r="H22" s="129"/>
      <c r="I22" s="129"/>
      <c r="J22" s="129"/>
      <c r="K22" s="129"/>
      <c r="L22" s="129"/>
      <c r="M22" s="129"/>
      <c r="N22" s="129"/>
      <c r="O22" s="129"/>
      <c r="P22" s="129"/>
      <c r="Q22" s="62">
        <f t="shared" si="1"/>
        <v>0</v>
      </c>
      <c r="R22" s="62">
        <f t="shared" si="2"/>
        <v>0</v>
      </c>
      <c r="S22" s="62">
        <f t="shared" si="3"/>
        <v>0</v>
      </c>
      <c r="T22" s="62"/>
      <c r="U22" s="116"/>
      <c r="V22" s="116">
        <f t="shared" si="4"/>
        <v>15</v>
      </c>
      <c r="W22" s="116"/>
      <c r="X22" s="62"/>
      <c r="Y22" s="62"/>
      <c r="Z22" s="62"/>
      <c r="AA22" s="62"/>
      <c r="AB22" s="62"/>
      <c r="AC22" s="62"/>
      <c r="AD22" s="62"/>
      <c r="AE22" s="62"/>
      <c r="AF22" s="62"/>
      <c r="AG22" s="62"/>
      <c r="AH22" s="62"/>
      <c r="AI22" s="62"/>
      <c r="AJ22" s="62"/>
      <c r="AK22" s="62"/>
    </row>
    <row r="23" spans="1:37" s="46" customFormat="1" x14ac:dyDescent="0.3">
      <c r="A23" s="489"/>
      <c r="B23" s="14" t="s">
        <v>22</v>
      </c>
      <c r="C23" s="129"/>
      <c r="D23" s="129"/>
      <c r="E23" s="129"/>
      <c r="F23" s="129"/>
      <c r="G23" s="129"/>
      <c r="H23" s="129"/>
      <c r="I23" s="129"/>
      <c r="J23" s="129"/>
      <c r="K23" s="129"/>
      <c r="L23" s="129"/>
      <c r="M23" s="129"/>
      <c r="N23" s="129"/>
      <c r="O23" s="129"/>
      <c r="P23" s="129"/>
      <c r="Q23" s="62">
        <f t="shared" si="1"/>
        <v>0</v>
      </c>
      <c r="R23" s="62">
        <f t="shared" si="2"/>
        <v>0</v>
      </c>
      <c r="S23" s="62">
        <f t="shared" si="3"/>
        <v>0</v>
      </c>
      <c r="T23" s="62"/>
      <c r="U23" s="116"/>
      <c r="V23" s="116">
        <f t="shared" si="4"/>
        <v>16</v>
      </c>
      <c r="W23" s="116"/>
      <c r="X23" s="62"/>
      <c r="Y23" s="62"/>
      <c r="Z23" s="62"/>
      <c r="AA23" s="62"/>
      <c r="AB23" s="62"/>
      <c r="AC23" s="62"/>
      <c r="AD23" s="62"/>
      <c r="AE23" s="62"/>
      <c r="AF23" s="62"/>
      <c r="AG23" s="62"/>
      <c r="AH23" s="62"/>
      <c r="AI23" s="62"/>
      <c r="AJ23" s="62"/>
      <c r="AK23" s="62"/>
    </row>
    <row r="24" spans="1:37" s="46" customFormat="1" x14ac:dyDescent="0.3">
      <c r="A24" s="489"/>
      <c r="B24" s="14" t="s">
        <v>23</v>
      </c>
      <c r="C24" s="129"/>
      <c r="D24" s="129"/>
      <c r="E24" s="129"/>
      <c r="F24" s="129"/>
      <c r="G24" s="129"/>
      <c r="H24" s="129"/>
      <c r="I24" s="129"/>
      <c r="J24" s="129"/>
      <c r="K24" s="129"/>
      <c r="L24" s="129"/>
      <c r="M24" s="129"/>
      <c r="N24" s="129"/>
      <c r="O24" s="129"/>
      <c r="P24" s="129"/>
      <c r="Q24" s="62">
        <f t="shared" si="1"/>
        <v>0</v>
      </c>
      <c r="R24" s="62">
        <f t="shared" si="2"/>
        <v>0</v>
      </c>
      <c r="S24" s="62">
        <f t="shared" si="3"/>
        <v>0</v>
      </c>
      <c r="T24" s="62"/>
      <c r="U24" s="116"/>
      <c r="V24" s="116">
        <f t="shared" si="4"/>
        <v>17</v>
      </c>
      <c r="W24" s="116"/>
      <c r="X24" s="62"/>
      <c r="Y24" s="62"/>
      <c r="Z24" s="62"/>
      <c r="AA24" s="62"/>
      <c r="AB24" s="62"/>
      <c r="AC24" s="62"/>
      <c r="AD24" s="62"/>
      <c r="AE24" s="62"/>
      <c r="AF24" s="62"/>
      <c r="AG24" s="62"/>
      <c r="AH24" s="62"/>
      <c r="AI24" s="62"/>
      <c r="AJ24" s="62"/>
      <c r="AK24" s="62"/>
    </row>
    <row r="25" spans="1:37" s="46" customFormat="1" ht="14.25" thickBot="1" x14ac:dyDescent="0.35">
      <c r="A25" s="489"/>
      <c r="B25" s="63" t="s">
        <v>46</v>
      </c>
      <c r="C25" s="64">
        <f t="shared" ref="C25:S25" si="5">SUM(C8:C24)</f>
        <v>0</v>
      </c>
      <c r="D25" s="64">
        <f t="shared" si="5"/>
        <v>0</v>
      </c>
      <c r="E25" s="64">
        <f t="shared" si="5"/>
        <v>0</v>
      </c>
      <c r="F25" s="64">
        <f t="shared" si="5"/>
        <v>0</v>
      </c>
      <c r="G25" s="64">
        <f t="shared" si="5"/>
        <v>0</v>
      </c>
      <c r="H25" s="64">
        <f t="shared" si="5"/>
        <v>0</v>
      </c>
      <c r="I25" s="64">
        <f t="shared" si="5"/>
        <v>0</v>
      </c>
      <c r="J25" s="64">
        <f t="shared" si="5"/>
        <v>0</v>
      </c>
      <c r="K25" s="64">
        <f t="shared" si="5"/>
        <v>0</v>
      </c>
      <c r="L25" s="64">
        <f t="shared" si="5"/>
        <v>0</v>
      </c>
      <c r="M25" s="64">
        <f t="shared" si="5"/>
        <v>0</v>
      </c>
      <c r="N25" s="64">
        <f t="shared" si="5"/>
        <v>0</v>
      </c>
      <c r="O25" s="64">
        <f t="shared" si="5"/>
        <v>0</v>
      </c>
      <c r="P25" s="64">
        <f t="shared" si="5"/>
        <v>0</v>
      </c>
      <c r="Q25" s="64">
        <f t="shared" si="5"/>
        <v>0</v>
      </c>
      <c r="R25" s="64">
        <f t="shared" si="5"/>
        <v>0</v>
      </c>
      <c r="S25" s="64">
        <f t="shared" si="5"/>
        <v>0</v>
      </c>
      <c r="T25" s="62"/>
      <c r="U25" s="116" t="str">
        <f>RIGHT(A8,4)&amp;"reseau"</f>
        <v>2020reseau</v>
      </c>
      <c r="V25" s="116">
        <f t="shared" si="4"/>
        <v>18</v>
      </c>
      <c r="W25" s="116"/>
      <c r="X25" s="62"/>
      <c r="Y25" s="62"/>
      <c r="Z25" s="62"/>
      <c r="AA25" s="62"/>
      <c r="AB25" s="62"/>
      <c r="AC25" s="62"/>
      <c r="AD25" s="62"/>
      <c r="AE25" s="62"/>
      <c r="AF25" s="62"/>
      <c r="AG25" s="62"/>
      <c r="AH25" s="62"/>
      <c r="AI25" s="62"/>
      <c r="AJ25" s="62"/>
      <c r="AK25" s="62"/>
    </row>
    <row r="26" spans="1:37" s="46" customFormat="1" x14ac:dyDescent="0.3">
      <c r="A26" s="489"/>
      <c r="B26" s="65"/>
      <c r="C26" s="62"/>
      <c r="D26" s="62"/>
      <c r="E26" s="62"/>
      <c r="F26" s="62"/>
      <c r="G26" s="62"/>
      <c r="H26" s="62"/>
      <c r="I26" s="62"/>
      <c r="J26" s="62"/>
      <c r="K26" s="62"/>
      <c r="L26" s="62"/>
      <c r="M26" s="62"/>
      <c r="N26" s="62"/>
      <c r="O26" s="62"/>
      <c r="P26" s="62"/>
      <c r="Q26" s="62"/>
      <c r="R26" s="62"/>
      <c r="S26" s="62"/>
      <c r="T26" s="62"/>
      <c r="U26" s="116"/>
      <c r="V26" s="116">
        <f t="shared" si="4"/>
        <v>19</v>
      </c>
      <c r="W26" s="116"/>
      <c r="X26" s="62"/>
      <c r="Y26" s="62"/>
      <c r="Z26" s="62"/>
      <c r="AA26" s="62"/>
      <c r="AB26" s="62"/>
      <c r="AC26" s="62"/>
      <c r="AD26" s="62"/>
      <c r="AE26" s="62"/>
      <c r="AF26" s="62"/>
      <c r="AG26" s="62"/>
      <c r="AH26" s="62"/>
      <c r="AI26" s="62"/>
      <c r="AJ26" s="62"/>
      <c r="AK26" s="62"/>
    </row>
    <row r="27" spans="1:37" s="46" customFormat="1" x14ac:dyDescent="0.3">
      <c r="A27" s="489"/>
      <c r="B27" s="61" t="s">
        <v>227</v>
      </c>
      <c r="C27" s="129"/>
      <c r="D27" s="129"/>
      <c r="E27" s="129"/>
      <c r="F27" s="129"/>
      <c r="G27" s="129"/>
      <c r="H27" s="129"/>
      <c r="I27" s="129"/>
      <c r="J27" s="129"/>
      <c r="K27" s="129"/>
      <c r="L27" s="129"/>
      <c r="M27" s="129"/>
      <c r="N27" s="129"/>
      <c r="O27" s="129"/>
      <c r="P27" s="129"/>
      <c r="Q27" s="62">
        <f t="shared" ref="Q27:Q38" si="6">SUM(C27,F27:J27,M27:N27)</f>
        <v>0</v>
      </c>
      <c r="R27" s="62">
        <f t="shared" ref="R27:R38" si="7">SUM(D27,K27,O27)</f>
        <v>0</v>
      </c>
      <c r="S27" s="62">
        <f t="shared" ref="S27:S38" si="8">SUM(E27,L27,P27)</f>
        <v>0</v>
      </c>
      <c r="T27" s="62"/>
      <c r="U27" s="116"/>
      <c r="V27" s="116">
        <f t="shared" si="4"/>
        <v>20</v>
      </c>
      <c r="W27" s="116"/>
      <c r="X27" s="62"/>
      <c r="Y27" s="62"/>
      <c r="Z27" s="62"/>
      <c r="AA27" s="62"/>
      <c r="AB27" s="62"/>
      <c r="AC27" s="62"/>
      <c r="AD27" s="62"/>
      <c r="AE27" s="62"/>
      <c r="AF27" s="62"/>
      <c r="AG27" s="62"/>
      <c r="AH27" s="62"/>
      <c r="AI27" s="62"/>
      <c r="AJ27" s="62"/>
      <c r="AK27" s="62"/>
    </row>
    <row r="28" spans="1:37" s="46" customFormat="1" x14ac:dyDescent="0.3">
      <c r="A28" s="489"/>
      <c r="B28" s="61" t="s">
        <v>47</v>
      </c>
      <c r="C28" s="129"/>
      <c r="D28" s="129"/>
      <c r="E28" s="129"/>
      <c r="F28" s="129"/>
      <c r="G28" s="129"/>
      <c r="H28" s="129"/>
      <c r="I28" s="129"/>
      <c r="J28" s="129"/>
      <c r="K28" s="129"/>
      <c r="L28" s="129"/>
      <c r="M28" s="129"/>
      <c r="N28" s="129"/>
      <c r="O28" s="129"/>
      <c r="P28" s="129"/>
      <c r="Q28" s="62">
        <f t="shared" si="6"/>
        <v>0</v>
      </c>
      <c r="R28" s="62">
        <f t="shared" si="7"/>
        <v>0</v>
      </c>
      <c r="S28" s="62">
        <f t="shared" si="8"/>
        <v>0</v>
      </c>
      <c r="T28" s="62"/>
      <c r="U28" s="116"/>
      <c r="V28" s="116">
        <f t="shared" si="4"/>
        <v>21</v>
      </c>
      <c r="W28" s="116"/>
      <c r="X28" s="62"/>
      <c r="Y28" s="62"/>
      <c r="Z28" s="62"/>
      <c r="AA28" s="62"/>
      <c r="AB28" s="62"/>
      <c r="AC28" s="62"/>
      <c r="AD28" s="62"/>
      <c r="AE28" s="62"/>
      <c r="AF28" s="62"/>
      <c r="AG28" s="62"/>
      <c r="AH28" s="62"/>
      <c r="AI28" s="62"/>
      <c r="AJ28" s="62"/>
      <c r="AK28" s="62"/>
    </row>
    <row r="29" spans="1:37" s="46" customFormat="1" x14ac:dyDescent="0.3">
      <c r="A29" s="489"/>
      <c r="B29" s="61" t="s">
        <v>48</v>
      </c>
      <c r="C29" s="129"/>
      <c r="D29" s="129"/>
      <c r="E29" s="129"/>
      <c r="F29" s="129"/>
      <c r="G29" s="129"/>
      <c r="H29" s="129"/>
      <c r="I29" s="129"/>
      <c r="J29" s="129"/>
      <c r="K29" s="129"/>
      <c r="L29" s="129"/>
      <c r="M29" s="129"/>
      <c r="N29" s="129"/>
      <c r="O29" s="129"/>
      <c r="P29" s="129"/>
      <c r="Q29" s="62">
        <f t="shared" si="6"/>
        <v>0</v>
      </c>
      <c r="R29" s="62">
        <f t="shared" si="7"/>
        <v>0</v>
      </c>
      <c r="S29" s="62">
        <f t="shared" si="8"/>
        <v>0</v>
      </c>
      <c r="T29" s="62"/>
      <c r="U29" s="116"/>
      <c r="V29" s="116">
        <f t="shared" si="4"/>
        <v>22</v>
      </c>
      <c r="W29" s="116"/>
      <c r="X29" s="62"/>
      <c r="Y29" s="62"/>
      <c r="Z29" s="62"/>
      <c r="AA29" s="62"/>
      <c r="AB29" s="62"/>
      <c r="AC29" s="62"/>
      <c r="AD29" s="62"/>
      <c r="AE29" s="62"/>
      <c r="AF29" s="62"/>
      <c r="AG29" s="62"/>
      <c r="AH29" s="62"/>
      <c r="AI29" s="62"/>
      <c r="AJ29" s="62"/>
      <c r="AK29" s="62"/>
    </row>
    <row r="30" spans="1:37" s="46" customFormat="1" x14ac:dyDescent="0.3">
      <c r="A30" s="489"/>
      <c r="B30" s="61" t="s">
        <v>44</v>
      </c>
      <c r="C30" s="129"/>
      <c r="D30" s="129"/>
      <c r="E30" s="129"/>
      <c r="F30" s="129"/>
      <c r="G30" s="129"/>
      <c r="H30" s="129"/>
      <c r="I30" s="129"/>
      <c r="J30" s="129"/>
      <c r="K30" s="129"/>
      <c r="L30" s="129"/>
      <c r="M30" s="129"/>
      <c r="N30" s="129"/>
      <c r="O30" s="129"/>
      <c r="P30" s="129"/>
      <c r="Q30" s="62">
        <f t="shared" si="6"/>
        <v>0</v>
      </c>
      <c r="R30" s="62">
        <f t="shared" si="7"/>
        <v>0</v>
      </c>
      <c r="S30" s="62">
        <f t="shared" si="8"/>
        <v>0</v>
      </c>
      <c r="T30" s="62"/>
      <c r="U30" s="116"/>
      <c r="V30" s="116">
        <f t="shared" si="4"/>
        <v>23</v>
      </c>
      <c r="W30" s="116"/>
      <c r="X30" s="62"/>
      <c r="Y30" s="62"/>
      <c r="Z30" s="62"/>
      <c r="AA30" s="62"/>
      <c r="AB30" s="62"/>
      <c r="AC30" s="62"/>
      <c r="AD30" s="62"/>
      <c r="AE30" s="62"/>
      <c r="AF30" s="62"/>
      <c r="AG30" s="62"/>
      <c r="AH30" s="62"/>
      <c r="AI30" s="62"/>
      <c r="AJ30" s="62"/>
      <c r="AK30" s="62"/>
    </row>
    <row r="31" spans="1:37" s="46" customFormat="1" x14ac:dyDescent="0.3">
      <c r="A31" s="489"/>
      <c r="B31" s="61" t="s">
        <v>49</v>
      </c>
      <c r="C31" s="129"/>
      <c r="D31" s="129"/>
      <c r="E31" s="129"/>
      <c r="F31" s="129"/>
      <c r="G31" s="129"/>
      <c r="H31" s="129"/>
      <c r="I31" s="129"/>
      <c r="J31" s="129"/>
      <c r="K31" s="129"/>
      <c r="L31" s="129"/>
      <c r="M31" s="129"/>
      <c r="N31" s="129"/>
      <c r="O31" s="129"/>
      <c r="P31" s="129"/>
      <c r="Q31" s="62">
        <f t="shared" si="6"/>
        <v>0</v>
      </c>
      <c r="R31" s="62">
        <f t="shared" si="7"/>
        <v>0</v>
      </c>
      <c r="S31" s="62">
        <f t="shared" si="8"/>
        <v>0</v>
      </c>
      <c r="T31" s="62"/>
      <c r="U31" s="116"/>
      <c r="V31" s="116">
        <f t="shared" si="4"/>
        <v>24</v>
      </c>
      <c r="W31" s="116"/>
      <c r="X31" s="62"/>
      <c r="Y31" s="62"/>
      <c r="Z31" s="62"/>
      <c r="AA31" s="62"/>
      <c r="AB31" s="62"/>
      <c r="AC31" s="62"/>
      <c r="AD31" s="62"/>
      <c r="AE31" s="62"/>
      <c r="AF31" s="62"/>
      <c r="AG31" s="62"/>
      <c r="AH31" s="62"/>
      <c r="AI31" s="62"/>
      <c r="AJ31" s="62"/>
      <c r="AK31" s="62"/>
    </row>
    <row r="32" spans="1:37" s="46" customFormat="1" x14ac:dyDescent="0.3">
      <c r="A32" s="489"/>
      <c r="B32" s="61" t="s">
        <v>50</v>
      </c>
      <c r="C32" s="129"/>
      <c r="D32" s="129"/>
      <c r="E32" s="129"/>
      <c r="F32" s="129"/>
      <c r="G32" s="129"/>
      <c r="H32" s="129"/>
      <c r="I32" s="129"/>
      <c r="J32" s="129"/>
      <c r="K32" s="129"/>
      <c r="L32" s="129"/>
      <c r="M32" s="129"/>
      <c r="N32" s="129"/>
      <c r="O32" s="129"/>
      <c r="P32" s="129"/>
      <c r="Q32" s="62">
        <f t="shared" si="6"/>
        <v>0</v>
      </c>
      <c r="R32" s="62">
        <f t="shared" si="7"/>
        <v>0</v>
      </c>
      <c r="S32" s="62">
        <f t="shared" si="8"/>
        <v>0</v>
      </c>
      <c r="T32" s="62"/>
      <c r="U32" s="116"/>
      <c r="V32" s="116">
        <f t="shared" si="4"/>
        <v>25</v>
      </c>
      <c r="W32" s="116"/>
      <c r="X32" s="62"/>
      <c r="Y32" s="62"/>
      <c r="Z32" s="62"/>
      <c r="AA32" s="62"/>
      <c r="AB32" s="62"/>
      <c r="AC32" s="62"/>
      <c r="AD32" s="62"/>
      <c r="AE32" s="62"/>
      <c r="AF32" s="62"/>
      <c r="AG32" s="62"/>
      <c r="AH32" s="62"/>
      <c r="AI32" s="62"/>
      <c r="AJ32" s="62"/>
      <c r="AK32" s="62"/>
    </row>
    <row r="33" spans="1:37" s="46" customFormat="1" x14ac:dyDescent="0.3">
      <c r="A33" s="489"/>
      <c r="B33" s="61" t="s">
        <v>45</v>
      </c>
      <c r="C33" s="129"/>
      <c r="D33" s="129"/>
      <c r="E33" s="129"/>
      <c r="F33" s="129"/>
      <c r="G33" s="129"/>
      <c r="H33" s="129"/>
      <c r="I33" s="129"/>
      <c r="J33" s="129"/>
      <c r="K33" s="129"/>
      <c r="L33" s="129"/>
      <c r="M33" s="129"/>
      <c r="N33" s="129"/>
      <c r="O33" s="129"/>
      <c r="P33" s="129"/>
      <c r="Q33" s="62">
        <f t="shared" si="6"/>
        <v>0</v>
      </c>
      <c r="R33" s="62">
        <f t="shared" si="7"/>
        <v>0</v>
      </c>
      <c r="S33" s="62">
        <f t="shared" si="8"/>
        <v>0</v>
      </c>
      <c r="T33" s="62"/>
      <c r="U33" s="116"/>
      <c r="V33" s="116">
        <f t="shared" si="4"/>
        <v>26</v>
      </c>
      <c r="W33" s="116"/>
      <c r="X33" s="62"/>
      <c r="Y33" s="62"/>
      <c r="Z33" s="62"/>
      <c r="AA33" s="62"/>
      <c r="AB33" s="62"/>
      <c r="AC33" s="62"/>
      <c r="AD33" s="62"/>
      <c r="AE33" s="62"/>
      <c r="AF33" s="62"/>
      <c r="AG33" s="62"/>
      <c r="AH33" s="62"/>
      <c r="AI33" s="62"/>
      <c r="AJ33" s="62"/>
      <c r="AK33" s="62"/>
    </row>
    <row r="34" spans="1:37" s="46" customFormat="1" x14ac:dyDescent="0.3">
      <c r="A34" s="489"/>
      <c r="B34" s="14" t="s">
        <v>19</v>
      </c>
      <c r="C34" s="129"/>
      <c r="D34" s="129"/>
      <c r="E34" s="129"/>
      <c r="F34" s="129"/>
      <c r="G34" s="129"/>
      <c r="H34" s="129"/>
      <c r="I34" s="129"/>
      <c r="J34" s="129"/>
      <c r="K34" s="129"/>
      <c r="L34" s="129"/>
      <c r="M34" s="129"/>
      <c r="N34" s="129"/>
      <c r="O34" s="129"/>
      <c r="P34" s="129"/>
      <c r="Q34" s="62">
        <f t="shared" si="6"/>
        <v>0</v>
      </c>
      <c r="R34" s="62">
        <f t="shared" si="7"/>
        <v>0</v>
      </c>
      <c r="S34" s="62">
        <f t="shared" si="8"/>
        <v>0</v>
      </c>
      <c r="T34" s="62"/>
      <c r="U34" s="116"/>
      <c r="V34" s="116">
        <f t="shared" si="4"/>
        <v>27</v>
      </c>
      <c r="W34" s="116"/>
      <c r="X34" s="62"/>
      <c r="Y34" s="62"/>
      <c r="Z34" s="62"/>
      <c r="AA34" s="62"/>
      <c r="AB34" s="62"/>
      <c r="AC34" s="62"/>
      <c r="AD34" s="62"/>
      <c r="AE34" s="62"/>
      <c r="AF34" s="62"/>
      <c r="AG34" s="62"/>
      <c r="AH34" s="62"/>
      <c r="AI34" s="62"/>
      <c r="AJ34" s="62"/>
      <c r="AK34" s="62"/>
    </row>
    <row r="35" spans="1:37" s="46" customFormat="1" x14ac:dyDescent="0.3">
      <c r="A35" s="489"/>
      <c r="B35" s="14" t="s">
        <v>20</v>
      </c>
      <c r="C35" s="129"/>
      <c r="D35" s="129"/>
      <c r="E35" s="129"/>
      <c r="F35" s="129"/>
      <c r="G35" s="129"/>
      <c r="H35" s="129"/>
      <c r="I35" s="129"/>
      <c r="J35" s="129"/>
      <c r="K35" s="129"/>
      <c r="L35" s="129"/>
      <c r="M35" s="129"/>
      <c r="N35" s="129"/>
      <c r="O35" s="129"/>
      <c r="P35" s="129"/>
      <c r="Q35" s="62">
        <f t="shared" si="6"/>
        <v>0</v>
      </c>
      <c r="R35" s="62">
        <f t="shared" si="7"/>
        <v>0</v>
      </c>
      <c r="S35" s="62">
        <f t="shared" si="8"/>
        <v>0</v>
      </c>
      <c r="T35" s="62"/>
      <c r="U35" s="116"/>
      <c r="V35" s="116">
        <f t="shared" si="4"/>
        <v>28</v>
      </c>
      <c r="W35" s="116"/>
      <c r="X35" s="62"/>
      <c r="Y35" s="62"/>
      <c r="Z35" s="62"/>
      <c r="AA35" s="62"/>
      <c r="AB35" s="62"/>
      <c r="AC35" s="62"/>
      <c r="AD35" s="62"/>
      <c r="AE35" s="62"/>
      <c r="AF35" s="62"/>
      <c r="AG35" s="62"/>
      <c r="AH35" s="62"/>
      <c r="AI35" s="62"/>
      <c r="AJ35" s="62"/>
      <c r="AK35" s="62"/>
    </row>
    <row r="36" spans="1:37" s="46" customFormat="1" x14ac:dyDescent="0.3">
      <c r="A36" s="489"/>
      <c r="B36" s="14" t="s">
        <v>21</v>
      </c>
      <c r="C36" s="129"/>
      <c r="D36" s="129"/>
      <c r="E36" s="129"/>
      <c r="F36" s="129"/>
      <c r="G36" s="129"/>
      <c r="H36" s="129"/>
      <c r="I36" s="129"/>
      <c r="J36" s="129"/>
      <c r="K36" s="129"/>
      <c r="L36" s="129"/>
      <c r="M36" s="129"/>
      <c r="N36" s="129"/>
      <c r="O36" s="129"/>
      <c r="P36" s="129"/>
      <c r="Q36" s="62">
        <f t="shared" si="6"/>
        <v>0</v>
      </c>
      <c r="R36" s="62">
        <f t="shared" si="7"/>
        <v>0</v>
      </c>
      <c r="S36" s="62">
        <f t="shared" si="8"/>
        <v>0</v>
      </c>
      <c r="T36" s="62"/>
      <c r="U36" s="116"/>
      <c r="V36" s="116">
        <f t="shared" si="4"/>
        <v>29</v>
      </c>
      <c r="W36" s="116"/>
      <c r="X36" s="62"/>
      <c r="Y36" s="62"/>
      <c r="Z36" s="62"/>
      <c r="AA36" s="62"/>
      <c r="AB36" s="62"/>
      <c r="AC36" s="62"/>
      <c r="AD36" s="62"/>
      <c r="AE36" s="62"/>
      <c r="AF36" s="62"/>
      <c r="AG36" s="62"/>
      <c r="AH36" s="62"/>
      <c r="AI36" s="62"/>
      <c r="AJ36" s="62"/>
      <c r="AK36" s="62"/>
    </row>
    <row r="37" spans="1:37" s="46" customFormat="1" x14ac:dyDescent="0.3">
      <c r="A37" s="489"/>
      <c r="B37" s="14" t="s">
        <v>22</v>
      </c>
      <c r="C37" s="129"/>
      <c r="D37" s="129"/>
      <c r="E37" s="129"/>
      <c r="F37" s="129"/>
      <c r="G37" s="129"/>
      <c r="H37" s="129"/>
      <c r="I37" s="129"/>
      <c r="J37" s="129"/>
      <c r="K37" s="129"/>
      <c r="L37" s="129"/>
      <c r="M37" s="129"/>
      <c r="N37" s="129"/>
      <c r="O37" s="129"/>
      <c r="P37" s="129"/>
      <c r="Q37" s="62">
        <f t="shared" si="6"/>
        <v>0</v>
      </c>
      <c r="R37" s="62">
        <f t="shared" si="7"/>
        <v>0</v>
      </c>
      <c r="S37" s="62">
        <f t="shared" si="8"/>
        <v>0</v>
      </c>
      <c r="T37" s="62"/>
      <c r="U37" s="116"/>
      <c r="V37" s="116">
        <f t="shared" si="4"/>
        <v>30</v>
      </c>
      <c r="W37" s="116"/>
      <c r="X37" s="62"/>
      <c r="Y37" s="62"/>
      <c r="Z37" s="62"/>
      <c r="AA37" s="62"/>
      <c r="AB37" s="62"/>
      <c r="AC37" s="62"/>
      <c r="AD37" s="62"/>
      <c r="AE37" s="62"/>
      <c r="AF37" s="62"/>
      <c r="AG37" s="62"/>
      <c r="AH37" s="62"/>
      <c r="AI37" s="62"/>
      <c r="AJ37" s="62"/>
      <c r="AK37" s="62"/>
    </row>
    <row r="38" spans="1:37" s="46" customFormat="1" x14ac:dyDescent="0.3">
      <c r="A38" s="489"/>
      <c r="B38" s="14" t="s">
        <v>23</v>
      </c>
      <c r="C38" s="129"/>
      <c r="D38" s="129"/>
      <c r="E38" s="129"/>
      <c r="F38" s="129"/>
      <c r="G38" s="129"/>
      <c r="H38" s="129"/>
      <c r="I38" s="129"/>
      <c r="J38" s="129"/>
      <c r="K38" s="129"/>
      <c r="L38" s="129"/>
      <c r="M38" s="129"/>
      <c r="N38" s="129"/>
      <c r="O38" s="129"/>
      <c r="P38" s="129"/>
      <c r="Q38" s="62">
        <f t="shared" si="6"/>
        <v>0</v>
      </c>
      <c r="R38" s="62">
        <f t="shared" si="7"/>
        <v>0</v>
      </c>
      <c r="S38" s="62">
        <f t="shared" si="8"/>
        <v>0</v>
      </c>
      <c r="T38" s="62"/>
      <c r="U38" s="116"/>
      <c r="V38" s="116">
        <f t="shared" si="4"/>
        <v>31</v>
      </c>
      <c r="W38" s="116"/>
      <c r="X38" s="62"/>
      <c r="Y38" s="62"/>
      <c r="Z38" s="62"/>
      <c r="AA38" s="62"/>
      <c r="AB38" s="62"/>
      <c r="AC38" s="62"/>
      <c r="AD38" s="62"/>
      <c r="AE38" s="62"/>
      <c r="AF38" s="62"/>
      <c r="AG38" s="62"/>
      <c r="AH38" s="62"/>
      <c r="AI38" s="62"/>
      <c r="AJ38" s="62"/>
      <c r="AK38" s="62"/>
    </row>
    <row r="39" spans="1:37" s="46" customFormat="1" ht="14.25" thickBot="1" x14ac:dyDescent="0.35">
      <c r="A39" s="489"/>
      <c r="B39" s="63" t="s">
        <v>51</v>
      </c>
      <c r="C39" s="64">
        <f>SUM(C27:C38)</f>
        <v>0</v>
      </c>
      <c r="D39" s="64">
        <f t="shared" ref="D39:S39" si="9">SUM(D27:D38)</f>
        <v>0</v>
      </c>
      <c r="E39" s="64">
        <f t="shared" si="9"/>
        <v>0</v>
      </c>
      <c r="F39" s="64">
        <f t="shared" si="9"/>
        <v>0</v>
      </c>
      <c r="G39" s="64">
        <f t="shared" si="9"/>
        <v>0</v>
      </c>
      <c r="H39" s="64">
        <f t="shared" si="9"/>
        <v>0</v>
      </c>
      <c r="I39" s="64">
        <f t="shared" si="9"/>
        <v>0</v>
      </c>
      <c r="J39" s="64">
        <f t="shared" si="9"/>
        <v>0</v>
      </c>
      <c r="K39" s="64">
        <f t="shared" si="9"/>
        <v>0</v>
      </c>
      <c r="L39" s="64">
        <f t="shared" si="9"/>
        <v>0</v>
      </c>
      <c r="M39" s="64">
        <f t="shared" si="9"/>
        <v>0</v>
      </c>
      <c r="N39" s="64">
        <f t="shared" si="9"/>
        <v>0</v>
      </c>
      <c r="O39" s="64">
        <f t="shared" si="9"/>
        <v>0</v>
      </c>
      <c r="P39" s="64">
        <f t="shared" si="9"/>
        <v>0</v>
      </c>
      <c r="Q39" s="64">
        <f t="shared" si="9"/>
        <v>0</v>
      </c>
      <c r="R39" s="64">
        <f t="shared" si="9"/>
        <v>0</v>
      </c>
      <c r="S39" s="64">
        <f t="shared" si="9"/>
        <v>0</v>
      </c>
      <c r="T39" s="62"/>
      <c r="U39" s="116" t="str">
        <f>RIGHT(A8,4)&amp;"hors reseau"</f>
        <v>2020hors reseau</v>
      </c>
      <c r="V39" s="116">
        <f t="shared" si="4"/>
        <v>32</v>
      </c>
      <c r="W39" s="116"/>
      <c r="X39" s="62"/>
      <c r="Y39" s="62"/>
      <c r="Z39" s="62"/>
      <c r="AA39" s="62"/>
      <c r="AB39" s="62"/>
      <c r="AC39" s="62"/>
      <c r="AD39" s="62"/>
      <c r="AE39" s="62"/>
      <c r="AF39" s="62"/>
      <c r="AG39" s="62"/>
      <c r="AH39" s="62"/>
      <c r="AI39" s="62"/>
      <c r="AJ39" s="62"/>
      <c r="AK39" s="62"/>
    </row>
    <row r="40" spans="1:37" s="46" customFormat="1" x14ac:dyDescent="0.3">
      <c r="C40" s="62"/>
      <c r="D40" s="62"/>
      <c r="E40" s="62"/>
      <c r="F40" s="62"/>
      <c r="G40" s="62"/>
      <c r="H40" s="62"/>
      <c r="I40" s="62"/>
      <c r="J40" s="62"/>
      <c r="K40" s="62"/>
      <c r="L40" s="62"/>
      <c r="M40" s="62"/>
      <c r="N40" s="62"/>
      <c r="O40" s="62"/>
      <c r="P40" s="62"/>
      <c r="Q40" s="62"/>
      <c r="R40" s="62"/>
      <c r="S40" s="62"/>
      <c r="T40" s="62"/>
      <c r="U40" s="116"/>
      <c r="V40" s="116">
        <f t="shared" si="4"/>
        <v>33</v>
      </c>
      <c r="W40" s="116"/>
      <c r="X40" s="62"/>
      <c r="Y40" s="62"/>
      <c r="Z40" s="62"/>
      <c r="AA40" s="62"/>
      <c r="AB40" s="62"/>
      <c r="AC40" s="62"/>
      <c r="AD40" s="62"/>
      <c r="AE40" s="62"/>
      <c r="AF40" s="62"/>
      <c r="AG40" s="62"/>
      <c r="AH40" s="62"/>
      <c r="AI40" s="62"/>
      <c r="AJ40" s="62"/>
      <c r="AK40" s="62"/>
    </row>
    <row r="41" spans="1:37" s="46" customFormat="1" ht="12" customHeight="1" x14ac:dyDescent="0.3">
      <c r="A41" s="489" t="s">
        <v>455</v>
      </c>
      <c r="B41" s="61" t="s">
        <v>227</v>
      </c>
      <c r="C41" s="62">
        <f>Q8</f>
        <v>0</v>
      </c>
      <c r="D41" s="62">
        <f t="shared" ref="D41:D57" si="10">R8</f>
        <v>0</v>
      </c>
      <c r="E41" s="62">
        <f t="shared" ref="E41:E57" si="11">S8</f>
        <v>0</v>
      </c>
      <c r="F41" s="129"/>
      <c r="G41" s="129"/>
      <c r="H41" s="129"/>
      <c r="I41" s="129"/>
      <c r="J41" s="129"/>
      <c r="K41" s="129"/>
      <c r="L41" s="129"/>
      <c r="M41" s="129"/>
      <c r="N41" s="129"/>
      <c r="O41" s="129"/>
      <c r="P41" s="129"/>
      <c r="Q41" s="62">
        <f t="shared" ref="Q41:Q57" si="12">SUM(C41,F41:J41,M41:N41)</f>
        <v>0</v>
      </c>
      <c r="R41" s="62">
        <f t="shared" ref="R41:R57" si="13">SUM(D41,K41,O41)</f>
        <v>0</v>
      </c>
      <c r="S41" s="62">
        <f t="shared" ref="S41:S57" si="14">SUM(E41,L41,P41)</f>
        <v>0</v>
      </c>
      <c r="T41" s="62"/>
      <c r="U41" s="116"/>
      <c r="V41" s="116">
        <f t="shared" si="4"/>
        <v>34</v>
      </c>
      <c r="W41" s="116"/>
      <c r="X41" s="62"/>
      <c r="Y41" s="62"/>
      <c r="Z41" s="62"/>
      <c r="AA41" s="62"/>
      <c r="AB41" s="62"/>
      <c r="AC41" s="62"/>
      <c r="AD41" s="62"/>
      <c r="AE41" s="62"/>
      <c r="AF41" s="62"/>
      <c r="AG41" s="62"/>
      <c r="AH41" s="62"/>
      <c r="AI41" s="62"/>
      <c r="AJ41" s="62"/>
      <c r="AK41" s="62"/>
    </row>
    <row r="42" spans="1:37" s="46" customFormat="1" x14ac:dyDescent="0.3">
      <c r="A42" s="489"/>
      <c r="B42" s="61" t="s">
        <v>228</v>
      </c>
      <c r="C42" s="62">
        <f t="shared" ref="C42:C57" si="15">Q9</f>
        <v>0</v>
      </c>
      <c r="D42" s="62">
        <f t="shared" si="10"/>
        <v>0</v>
      </c>
      <c r="E42" s="62">
        <f t="shared" si="11"/>
        <v>0</v>
      </c>
      <c r="F42" s="129"/>
      <c r="G42" s="129"/>
      <c r="H42" s="129"/>
      <c r="I42" s="129"/>
      <c r="J42" s="129"/>
      <c r="K42" s="129"/>
      <c r="L42" s="129"/>
      <c r="M42" s="129"/>
      <c r="N42" s="129"/>
      <c r="O42" s="129"/>
      <c r="P42" s="129"/>
      <c r="Q42" s="62">
        <f t="shared" si="12"/>
        <v>0</v>
      </c>
      <c r="R42" s="62">
        <f t="shared" si="13"/>
        <v>0</v>
      </c>
      <c r="S42" s="62">
        <f t="shared" si="14"/>
        <v>0</v>
      </c>
      <c r="T42" s="62"/>
      <c r="U42" s="116"/>
      <c r="V42" s="116">
        <f t="shared" si="4"/>
        <v>35</v>
      </c>
      <c r="W42" s="116"/>
      <c r="X42" s="62"/>
      <c r="Y42" s="62"/>
      <c r="Z42" s="62"/>
      <c r="AA42" s="62"/>
      <c r="AB42" s="62"/>
      <c r="AC42" s="62"/>
      <c r="AD42" s="62"/>
      <c r="AE42" s="62"/>
      <c r="AF42" s="62"/>
      <c r="AG42" s="62"/>
      <c r="AH42" s="62"/>
      <c r="AI42" s="62"/>
      <c r="AJ42" s="62"/>
      <c r="AK42" s="62"/>
    </row>
    <row r="43" spans="1:37" s="46" customFormat="1" x14ac:dyDescent="0.3">
      <c r="A43" s="489"/>
      <c r="B43" s="61" t="s">
        <v>229</v>
      </c>
      <c r="C43" s="62">
        <f t="shared" si="15"/>
        <v>0</v>
      </c>
      <c r="D43" s="62">
        <f t="shared" si="10"/>
        <v>0</v>
      </c>
      <c r="E43" s="62">
        <f t="shared" si="11"/>
        <v>0</v>
      </c>
      <c r="F43" s="129"/>
      <c r="G43" s="129"/>
      <c r="H43" s="129"/>
      <c r="I43" s="129"/>
      <c r="J43" s="129"/>
      <c r="K43" s="129"/>
      <c r="L43" s="129"/>
      <c r="M43" s="129"/>
      <c r="N43" s="129"/>
      <c r="O43" s="129"/>
      <c r="P43" s="129"/>
      <c r="Q43" s="62">
        <f t="shared" si="12"/>
        <v>0</v>
      </c>
      <c r="R43" s="62">
        <f t="shared" si="13"/>
        <v>0</v>
      </c>
      <c r="S43" s="62">
        <f t="shared" si="14"/>
        <v>0</v>
      </c>
      <c r="T43" s="62"/>
      <c r="U43" s="116"/>
      <c r="V43" s="116">
        <f t="shared" si="4"/>
        <v>36</v>
      </c>
      <c r="W43" s="116"/>
      <c r="X43" s="62"/>
      <c r="Y43" s="62"/>
      <c r="Z43" s="62"/>
      <c r="AA43" s="62"/>
      <c r="AB43" s="62"/>
      <c r="AC43" s="62"/>
      <c r="AD43" s="62"/>
      <c r="AE43" s="62"/>
      <c r="AF43" s="62"/>
      <c r="AG43" s="62"/>
      <c r="AH43" s="62"/>
      <c r="AI43" s="62"/>
      <c r="AJ43" s="62"/>
      <c r="AK43" s="62"/>
    </row>
    <row r="44" spans="1:37" s="46" customFormat="1" x14ac:dyDescent="0.3">
      <c r="A44" s="489"/>
      <c r="B44" s="61" t="s">
        <v>230</v>
      </c>
      <c r="C44" s="62">
        <f t="shared" si="15"/>
        <v>0</v>
      </c>
      <c r="D44" s="62">
        <f t="shared" si="10"/>
        <v>0</v>
      </c>
      <c r="E44" s="62">
        <f t="shared" si="11"/>
        <v>0</v>
      </c>
      <c r="F44" s="129"/>
      <c r="G44" s="129"/>
      <c r="H44" s="129"/>
      <c r="I44" s="129"/>
      <c r="J44" s="129"/>
      <c r="K44" s="129"/>
      <c r="L44" s="129"/>
      <c r="M44" s="129"/>
      <c r="N44" s="129"/>
      <c r="O44" s="129"/>
      <c r="P44" s="129"/>
      <c r="Q44" s="62">
        <f t="shared" si="12"/>
        <v>0</v>
      </c>
      <c r="R44" s="62">
        <f t="shared" si="13"/>
        <v>0</v>
      </c>
      <c r="S44" s="62">
        <f t="shared" si="14"/>
        <v>0</v>
      </c>
      <c r="T44" s="62"/>
      <c r="U44" s="116"/>
      <c r="V44" s="116">
        <f t="shared" si="4"/>
        <v>37</v>
      </c>
      <c r="W44" s="116"/>
      <c r="X44" s="62"/>
      <c r="Y44" s="62"/>
      <c r="Z44" s="62"/>
      <c r="AA44" s="62"/>
      <c r="AB44" s="62"/>
      <c r="AC44" s="62"/>
      <c r="AD44" s="62"/>
      <c r="AE44" s="62"/>
      <c r="AF44" s="62"/>
      <c r="AG44" s="62"/>
      <c r="AH44" s="62"/>
      <c r="AI44" s="62"/>
      <c r="AJ44" s="62"/>
      <c r="AK44" s="62"/>
    </row>
    <row r="45" spans="1:37" s="46" customFormat="1" x14ac:dyDescent="0.3">
      <c r="A45" s="489"/>
      <c r="B45" s="61" t="s">
        <v>231</v>
      </c>
      <c r="C45" s="62">
        <f t="shared" si="15"/>
        <v>0</v>
      </c>
      <c r="D45" s="62">
        <f t="shared" si="10"/>
        <v>0</v>
      </c>
      <c r="E45" s="62">
        <f t="shared" si="11"/>
        <v>0</v>
      </c>
      <c r="F45" s="129"/>
      <c r="G45" s="129"/>
      <c r="H45" s="129"/>
      <c r="I45" s="129"/>
      <c r="J45" s="129"/>
      <c r="K45" s="129"/>
      <c r="L45" s="129"/>
      <c r="M45" s="129"/>
      <c r="N45" s="129"/>
      <c r="O45" s="129"/>
      <c r="P45" s="129"/>
      <c r="Q45" s="62">
        <f t="shared" si="12"/>
        <v>0</v>
      </c>
      <c r="R45" s="62">
        <f t="shared" si="13"/>
        <v>0</v>
      </c>
      <c r="S45" s="62">
        <f t="shared" si="14"/>
        <v>0</v>
      </c>
      <c r="T45" s="62"/>
      <c r="U45" s="116"/>
      <c r="V45" s="116">
        <f t="shared" si="4"/>
        <v>38</v>
      </c>
      <c r="W45" s="116"/>
      <c r="X45" s="62"/>
      <c r="Y45" s="62"/>
      <c r="Z45" s="62"/>
      <c r="AA45" s="62"/>
      <c r="AB45" s="62"/>
      <c r="AC45" s="62"/>
      <c r="AD45" s="62"/>
      <c r="AE45" s="62"/>
      <c r="AF45" s="62"/>
      <c r="AG45" s="62"/>
      <c r="AH45" s="62"/>
      <c r="AI45" s="62"/>
      <c r="AJ45" s="62"/>
      <c r="AK45" s="62"/>
    </row>
    <row r="46" spans="1:37" s="46" customFormat="1" x14ac:dyDescent="0.3">
      <c r="A46" s="489"/>
      <c r="B46" s="61" t="s">
        <v>232</v>
      </c>
      <c r="C46" s="62">
        <f t="shared" si="15"/>
        <v>0</v>
      </c>
      <c r="D46" s="62">
        <f t="shared" si="10"/>
        <v>0</v>
      </c>
      <c r="E46" s="62">
        <f t="shared" si="11"/>
        <v>0</v>
      </c>
      <c r="F46" s="129"/>
      <c r="G46" s="129"/>
      <c r="H46" s="129"/>
      <c r="I46" s="129"/>
      <c r="J46" s="129"/>
      <c r="K46" s="129"/>
      <c r="L46" s="129"/>
      <c r="M46" s="129"/>
      <c r="N46" s="129"/>
      <c r="O46" s="129"/>
      <c r="P46" s="129"/>
      <c r="Q46" s="62">
        <f t="shared" si="12"/>
        <v>0</v>
      </c>
      <c r="R46" s="62">
        <f t="shared" si="13"/>
        <v>0</v>
      </c>
      <c r="S46" s="62">
        <f t="shared" si="14"/>
        <v>0</v>
      </c>
      <c r="T46" s="62"/>
      <c r="U46" s="116"/>
      <c r="V46" s="116">
        <f t="shared" si="4"/>
        <v>39</v>
      </c>
      <c r="W46" s="116"/>
      <c r="X46" s="62"/>
      <c r="Y46" s="62"/>
      <c r="Z46" s="62"/>
      <c r="AA46" s="62"/>
      <c r="AB46" s="62"/>
      <c r="AC46" s="62"/>
      <c r="AD46" s="62"/>
      <c r="AE46" s="62"/>
      <c r="AF46" s="62"/>
      <c r="AG46" s="62"/>
      <c r="AH46" s="62"/>
      <c r="AI46" s="62"/>
      <c r="AJ46" s="62"/>
      <c r="AK46" s="62"/>
    </row>
    <row r="47" spans="1:37" s="46" customFormat="1" x14ac:dyDescent="0.3">
      <c r="A47" s="489"/>
      <c r="B47" s="61" t="s">
        <v>233</v>
      </c>
      <c r="C47" s="62">
        <f t="shared" si="15"/>
        <v>0</v>
      </c>
      <c r="D47" s="62">
        <f t="shared" si="10"/>
        <v>0</v>
      </c>
      <c r="E47" s="62">
        <f t="shared" si="11"/>
        <v>0</v>
      </c>
      <c r="F47" s="129"/>
      <c r="G47" s="129"/>
      <c r="H47" s="129"/>
      <c r="I47" s="129"/>
      <c r="J47" s="129"/>
      <c r="K47" s="129"/>
      <c r="L47" s="129"/>
      <c r="M47" s="129"/>
      <c r="N47" s="129"/>
      <c r="O47" s="129"/>
      <c r="P47" s="129"/>
      <c r="Q47" s="62">
        <f t="shared" si="12"/>
        <v>0</v>
      </c>
      <c r="R47" s="62">
        <f t="shared" si="13"/>
        <v>0</v>
      </c>
      <c r="S47" s="62">
        <f t="shared" si="14"/>
        <v>0</v>
      </c>
      <c r="T47" s="62"/>
      <c r="U47" s="116"/>
      <c r="V47" s="116">
        <f t="shared" si="4"/>
        <v>40</v>
      </c>
      <c r="W47" s="116"/>
      <c r="X47" s="62"/>
      <c r="Y47" s="62"/>
      <c r="Z47" s="62"/>
      <c r="AA47" s="62"/>
      <c r="AB47" s="62"/>
      <c r="AC47" s="62"/>
      <c r="AD47" s="62"/>
      <c r="AE47" s="62"/>
      <c r="AF47" s="62"/>
      <c r="AG47" s="62"/>
      <c r="AH47" s="62"/>
      <c r="AI47" s="62"/>
      <c r="AJ47" s="62"/>
      <c r="AK47" s="62"/>
    </row>
    <row r="48" spans="1:37" s="46" customFormat="1" x14ac:dyDescent="0.3">
      <c r="A48" s="489"/>
      <c r="B48" s="61" t="s">
        <v>234</v>
      </c>
      <c r="C48" s="62">
        <f t="shared" si="15"/>
        <v>0</v>
      </c>
      <c r="D48" s="62">
        <f t="shared" si="10"/>
        <v>0</v>
      </c>
      <c r="E48" s="62">
        <f t="shared" si="11"/>
        <v>0</v>
      </c>
      <c r="F48" s="129"/>
      <c r="G48" s="129"/>
      <c r="H48" s="129"/>
      <c r="I48" s="129"/>
      <c r="J48" s="129"/>
      <c r="K48" s="129"/>
      <c r="L48" s="129"/>
      <c r="M48" s="129"/>
      <c r="N48" s="129"/>
      <c r="O48" s="129"/>
      <c r="P48" s="129"/>
      <c r="Q48" s="62">
        <f t="shared" si="12"/>
        <v>0</v>
      </c>
      <c r="R48" s="62">
        <f t="shared" si="13"/>
        <v>0</v>
      </c>
      <c r="S48" s="62">
        <f t="shared" si="14"/>
        <v>0</v>
      </c>
      <c r="T48" s="62"/>
      <c r="U48" s="116"/>
      <c r="V48" s="116">
        <f t="shared" si="4"/>
        <v>41</v>
      </c>
      <c r="W48" s="116"/>
      <c r="X48" s="62"/>
      <c r="Y48" s="62"/>
      <c r="Z48" s="62"/>
      <c r="AA48" s="62"/>
      <c r="AB48" s="62"/>
      <c r="AC48" s="62"/>
      <c r="AD48" s="62"/>
      <c r="AE48" s="62"/>
      <c r="AF48" s="62"/>
      <c r="AG48" s="62"/>
      <c r="AH48" s="62"/>
      <c r="AI48" s="62"/>
      <c r="AJ48" s="62"/>
      <c r="AK48" s="62"/>
    </row>
    <row r="49" spans="1:37" s="46" customFormat="1" x14ac:dyDescent="0.3">
      <c r="A49" s="489"/>
      <c r="B49" s="61" t="s">
        <v>236</v>
      </c>
      <c r="C49" s="62">
        <f t="shared" si="15"/>
        <v>0</v>
      </c>
      <c r="D49" s="62">
        <f t="shared" si="10"/>
        <v>0</v>
      </c>
      <c r="E49" s="62">
        <f t="shared" si="11"/>
        <v>0</v>
      </c>
      <c r="F49" s="129"/>
      <c r="G49" s="129"/>
      <c r="H49" s="129"/>
      <c r="I49" s="129"/>
      <c r="J49" s="129"/>
      <c r="K49" s="129"/>
      <c r="L49" s="129"/>
      <c r="M49" s="129"/>
      <c r="N49" s="129"/>
      <c r="O49" s="129"/>
      <c r="P49" s="129"/>
      <c r="Q49" s="62">
        <f t="shared" si="12"/>
        <v>0</v>
      </c>
      <c r="R49" s="62">
        <f t="shared" si="13"/>
        <v>0</v>
      </c>
      <c r="S49" s="62">
        <f t="shared" si="14"/>
        <v>0</v>
      </c>
      <c r="T49" s="62"/>
      <c r="U49" s="116"/>
      <c r="V49" s="116">
        <f t="shared" si="4"/>
        <v>42</v>
      </c>
      <c r="W49" s="116"/>
      <c r="X49" s="62"/>
      <c r="Y49" s="62"/>
      <c r="Z49" s="62"/>
      <c r="AA49" s="62"/>
      <c r="AB49" s="62"/>
      <c r="AC49" s="62"/>
      <c r="AD49" s="62"/>
      <c r="AE49" s="62"/>
      <c r="AF49" s="62"/>
      <c r="AG49" s="62"/>
      <c r="AH49" s="62"/>
      <c r="AI49" s="62"/>
      <c r="AJ49" s="62"/>
      <c r="AK49" s="62"/>
    </row>
    <row r="50" spans="1:37" s="46" customFormat="1" x14ac:dyDescent="0.3">
      <c r="A50" s="489"/>
      <c r="B50" s="61" t="s">
        <v>235</v>
      </c>
      <c r="C50" s="62">
        <f t="shared" si="15"/>
        <v>0</v>
      </c>
      <c r="D50" s="62">
        <f t="shared" si="10"/>
        <v>0</v>
      </c>
      <c r="E50" s="62">
        <f t="shared" si="11"/>
        <v>0</v>
      </c>
      <c r="F50" s="129"/>
      <c r="G50" s="129"/>
      <c r="H50" s="129"/>
      <c r="I50" s="129"/>
      <c r="J50" s="129"/>
      <c r="K50" s="129"/>
      <c r="L50" s="129"/>
      <c r="M50" s="129"/>
      <c r="N50" s="129"/>
      <c r="O50" s="129"/>
      <c r="P50" s="129"/>
      <c r="Q50" s="62">
        <f t="shared" si="12"/>
        <v>0</v>
      </c>
      <c r="R50" s="62">
        <f t="shared" si="13"/>
        <v>0</v>
      </c>
      <c r="S50" s="62">
        <f t="shared" si="14"/>
        <v>0</v>
      </c>
      <c r="T50" s="62"/>
      <c r="U50" s="116"/>
      <c r="V50" s="116">
        <f t="shared" si="4"/>
        <v>43</v>
      </c>
      <c r="W50" s="116"/>
      <c r="X50" s="62"/>
      <c r="Y50" s="62"/>
      <c r="Z50" s="62"/>
      <c r="AA50" s="62"/>
      <c r="AB50" s="62"/>
      <c r="AC50" s="62"/>
      <c r="AD50" s="62"/>
      <c r="AE50" s="62"/>
      <c r="AF50" s="62"/>
      <c r="AG50" s="62"/>
      <c r="AH50" s="62"/>
      <c r="AI50" s="62"/>
      <c r="AJ50" s="62"/>
      <c r="AK50" s="62"/>
    </row>
    <row r="51" spans="1:37" s="46" customFormat="1" x14ac:dyDescent="0.3">
      <c r="A51" s="489"/>
      <c r="B51" s="61" t="s">
        <v>237</v>
      </c>
      <c r="C51" s="62">
        <f t="shared" si="15"/>
        <v>0</v>
      </c>
      <c r="D51" s="62">
        <f t="shared" si="10"/>
        <v>0</v>
      </c>
      <c r="E51" s="62">
        <f t="shared" si="11"/>
        <v>0</v>
      </c>
      <c r="F51" s="129"/>
      <c r="G51" s="129"/>
      <c r="H51" s="129"/>
      <c r="I51" s="129"/>
      <c r="J51" s="129"/>
      <c r="K51" s="129"/>
      <c r="L51" s="129"/>
      <c r="M51" s="129"/>
      <c r="N51" s="129"/>
      <c r="O51" s="129"/>
      <c r="P51" s="129"/>
      <c r="Q51" s="62">
        <f t="shared" si="12"/>
        <v>0</v>
      </c>
      <c r="R51" s="62">
        <f t="shared" si="13"/>
        <v>0</v>
      </c>
      <c r="S51" s="62">
        <f t="shared" si="14"/>
        <v>0</v>
      </c>
      <c r="T51" s="62"/>
      <c r="U51" s="116"/>
      <c r="V51" s="116">
        <f t="shared" si="4"/>
        <v>44</v>
      </c>
      <c r="W51" s="116"/>
      <c r="X51" s="62"/>
      <c r="Y51" s="62"/>
      <c r="Z51" s="62"/>
      <c r="AA51" s="62"/>
      <c r="AB51" s="62"/>
      <c r="AC51" s="62"/>
      <c r="AD51" s="62"/>
      <c r="AE51" s="62"/>
      <c r="AF51" s="62"/>
      <c r="AG51" s="62"/>
      <c r="AH51" s="62"/>
      <c r="AI51" s="62"/>
      <c r="AJ51" s="62"/>
      <c r="AK51" s="62"/>
    </row>
    <row r="52" spans="1:37" s="46" customFormat="1" x14ac:dyDescent="0.3">
      <c r="A52" s="489"/>
      <c r="B52" s="61" t="s">
        <v>13</v>
      </c>
      <c r="C52" s="62">
        <f t="shared" si="15"/>
        <v>0</v>
      </c>
      <c r="D52" s="62">
        <f t="shared" si="10"/>
        <v>0</v>
      </c>
      <c r="E52" s="62">
        <f t="shared" si="11"/>
        <v>0</v>
      </c>
      <c r="F52" s="129"/>
      <c r="G52" s="129"/>
      <c r="H52" s="129"/>
      <c r="I52" s="129"/>
      <c r="J52" s="129"/>
      <c r="K52" s="129"/>
      <c r="L52" s="129"/>
      <c r="M52" s="129"/>
      <c r="N52" s="129"/>
      <c r="O52" s="129"/>
      <c r="P52" s="129"/>
      <c r="Q52" s="62">
        <f t="shared" si="12"/>
        <v>0</v>
      </c>
      <c r="R52" s="62">
        <f t="shared" si="13"/>
        <v>0</v>
      </c>
      <c r="S52" s="62">
        <f t="shared" si="14"/>
        <v>0</v>
      </c>
      <c r="T52" s="62"/>
      <c r="U52" s="116"/>
      <c r="V52" s="116">
        <f t="shared" si="4"/>
        <v>45</v>
      </c>
      <c r="W52" s="116"/>
      <c r="X52" s="62"/>
      <c r="Y52" s="62"/>
      <c r="Z52" s="62"/>
      <c r="AA52" s="62"/>
      <c r="AB52" s="62"/>
      <c r="AC52" s="62"/>
      <c r="AD52" s="62"/>
      <c r="AE52" s="62"/>
      <c r="AF52" s="62"/>
      <c r="AG52" s="62"/>
      <c r="AH52" s="62"/>
      <c r="AI52" s="62"/>
      <c r="AJ52" s="62"/>
      <c r="AK52" s="62"/>
    </row>
    <row r="53" spans="1:37" s="46" customFormat="1" x14ac:dyDescent="0.3">
      <c r="A53" s="489"/>
      <c r="B53" s="61" t="s">
        <v>19</v>
      </c>
      <c r="C53" s="62">
        <f t="shared" si="15"/>
        <v>0</v>
      </c>
      <c r="D53" s="62">
        <f t="shared" si="10"/>
        <v>0</v>
      </c>
      <c r="E53" s="62">
        <f t="shared" si="11"/>
        <v>0</v>
      </c>
      <c r="F53" s="129"/>
      <c r="G53" s="129"/>
      <c r="H53" s="129"/>
      <c r="I53" s="129"/>
      <c r="J53" s="129"/>
      <c r="K53" s="129"/>
      <c r="L53" s="129"/>
      <c r="M53" s="129"/>
      <c r="N53" s="129"/>
      <c r="O53" s="129"/>
      <c r="P53" s="129"/>
      <c r="Q53" s="62">
        <f t="shared" si="12"/>
        <v>0</v>
      </c>
      <c r="R53" s="62">
        <f t="shared" si="13"/>
        <v>0</v>
      </c>
      <c r="S53" s="62">
        <f t="shared" si="14"/>
        <v>0</v>
      </c>
      <c r="T53" s="62"/>
      <c r="U53" s="116"/>
      <c r="V53" s="116">
        <f t="shared" si="4"/>
        <v>46</v>
      </c>
      <c r="W53" s="116"/>
      <c r="X53" s="62"/>
      <c r="Y53" s="62"/>
      <c r="Z53" s="62"/>
      <c r="AA53" s="62"/>
      <c r="AB53" s="62"/>
      <c r="AC53" s="62"/>
      <c r="AD53" s="62"/>
      <c r="AE53" s="62"/>
      <c r="AF53" s="62"/>
      <c r="AG53" s="62"/>
      <c r="AH53" s="62"/>
      <c r="AI53" s="62"/>
      <c r="AJ53" s="62"/>
      <c r="AK53" s="62"/>
    </row>
    <row r="54" spans="1:37" s="46" customFormat="1" x14ac:dyDescent="0.3">
      <c r="A54" s="489"/>
      <c r="B54" s="61" t="s">
        <v>20</v>
      </c>
      <c r="C54" s="62">
        <f t="shared" si="15"/>
        <v>0</v>
      </c>
      <c r="D54" s="62">
        <f t="shared" si="10"/>
        <v>0</v>
      </c>
      <c r="E54" s="62">
        <f t="shared" si="11"/>
        <v>0</v>
      </c>
      <c r="F54" s="129"/>
      <c r="G54" s="129"/>
      <c r="H54" s="129"/>
      <c r="I54" s="129"/>
      <c r="J54" s="129"/>
      <c r="K54" s="129"/>
      <c r="L54" s="129"/>
      <c r="M54" s="129"/>
      <c r="N54" s="129"/>
      <c r="O54" s="129"/>
      <c r="P54" s="129"/>
      <c r="Q54" s="62">
        <f t="shared" si="12"/>
        <v>0</v>
      </c>
      <c r="R54" s="62">
        <f t="shared" si="13"/>
        <v>0</v>
      </c>
      <c r="S54" s="62">
        <f t="shared" si="14"/>
        <v>0</v>
      </c>
      <c r="T54" s="62"/>
      <c r="U54" s="116"/>
      <c r="V54" s="116">
        <f t="shared" si="4"/>
        <v>47</v>
      </c>
      <c r="W54" s="116"/>
      <c r="X54" s="62"/>
      <c r="Y54" s="62"/>
      <c r="Z54" s="62"/>
      <c r="AA54" s="62"/>
      <c r="AB54" s="62"/>
      <c r="AC54" s="62"/>
      <c r="AD54" s="62"/>
      <c r="AE54" s="62"/>
      <c r="AF54" s="62"/>
      <c r="AG54" s="62"/>
      <c r="AH54" s="62"/>
      <c r="AI54" s="62"/>
      <c r="AJ54" s="62"/>
      <c r="AK54" s="62"/>
    </row>
    <row r="55" spans="1:37" s="46" customFormat="1" x14ac:dyDescent="0.3">
      <c r="A55" s="489"/>
      <c r="B55" s="61" t="s">
        <v>21</v>
      </c>
      <c r="C55" s="62">
        <f t="shared" si="15"/>
        <v>0</v>
      </c>
      <c r="D55" s="62">
        <f t="shared" si="10"/>
        <v>0</v>
      </c>
      <c r="E55" s="62">
        <f t="shared" si="11"/>
        <v>0</v>
      </c>
      <c r="F55" s="129"/>
      <c r="G55" s="129"/>
      <c r="H55" s="129"/>
      <c r="I55" s="129"/>
      <c r="J55" s="129"/>
      <c r="K55" s="129"/>
      <c r="L55" s="129"/>
      <c r="M55" s="129"/>
      <c r="N55" s="129"/>
      <c r="O55" s="129"/>
      <c r="P55" s="129"/>
      <c r="Q55" s="62">
        <f t="shared" si="12"/>
        <v>0</v>
      </c>
      <c r="R55" s="62">
        <f t="shared" si="13"/>
        <v>0</v>
      </c>
      <c r="S55" s="62">
        <f t="shared" si="14"/>
        <v>0</v>
      </c>
      <c r="T55" s="62"/>
      <c r="U55" s="116"/>
      <c r="V55" s="116">
        <f t="shared" si="4"/>
        <v>48</v>
      </c>
      <c r="W55" s="116"/>
      <c r="X55" s="62"/>
      <c r="Y55" s="62"/>
      <c r="Z55" s="62"/>
      <c r="AA55" s="62"/>
      <c r="AB55" s="62"/>
      <c r="AC55" s="62"/>
      <c r="AD55" s="62"/>
      <c r="AE55" s="62"/>
      <c r="AF55" s="62"/>
      <c r="AG55" s="62"/>
      <c r="AH55" s="62"/>
      <c r="AI55" s="62"/>
      <c r="AJ55" s="62"/>
      <c r="AK55" s="62"/>
    </row>
    <row r="56" spans="1:37" s="46" customFormat="1" x14ac:dyDescent="0.3">
      <c r="A56" s="489"/>
      <c r="B56" s="61" t="s">
        <v>22</v>
      </c>
      <c r="C56" s="62">
        <f t="shared" si="15"/>
        <v>0</v>
      </c>
      <c r="D56" s="62">
        <f t="shared" si="10"/>
        <v>0</v>
      </c>
      <c r="E56" s="62">
        <f t="shared" si="11"/>
        <v>0</v>
      </c>
      <c r="F56" s="129"/>
      <c r="G56" s="129"/>
      <c r="H56" s="129"/>
      <c r="I56" s="129"/>
      <c r="J56" s="129"/>
      <c r="K56" s="129"/>
      <c r="L56" s="129"/>
      <c r="M56" s="129"/>
      <c r="N56" s="129"/>
      <c r="O56" s="129"/>
      <c r="P56" s="129"/>
      <c r="Q56" s="62">
        <f t="shared" si="12"/>
        <v>0</v>
      </c>
      <c r="R56" s="62">
        <f t="shared" si="13"/>
        <v>0</v>
      </c>
      <c r="S56" s="62">
        <f t="shared" si="14"/>
        <v>0</v>
      </c>
      <c r="T56" s="62"/>
      <c r="U56" s="116"/>
      <c r="V56" s="116">
        <f t="shared" si="4"/>
        <v>49</v>
      </c>
      <c r="W56" s="116"/>
      <c r="X56" s="62"/>
      <c r="Y56" s="62"/>
      <c r="Z56" s="62"/>
      <c r="AA56" s="62"/>
      <c r="AB56" s="62"/>
      <c r="AC56" s="62"/>
      <c r="AD56" s="62"/>
      <c r="AE56" s="62"/>
      <c r="AF56" s="62"/>
      <c r="AG56" s="62"/>
      <c r="AH56" s="62"/>
      <c r="AI56" s="62"/>
      <c r="AJ56" s="62"/>
      <c r="AK56" s="62"/>
    </row>
    <row r="57" spans="1:37" s="46" customFormat="1" x14ac:dyDescent="0.3">
      <c r="A57" s="489"/>
      <c r="B57" s="61" t="s">
        <v>23</v>
      </c>
      <c r="C57" s="62">
        <f t="shared" si="15"/>
        <v>0</v>
      </c>
      <c r="D57" s="62">
        <f t="shared" si="10"/>
        <v>0</v>
      </c>
      <c r="E57" s="62">
        <f t="shared" si="11"/>
        <v>0</v>
      </c>
      <c r="F57" s="129"/>
      <c r="G57" s="129"/>
      <c r="H57" s="129"/>
      <c r="I57" s="129"/>
      <c r="J57" s="129"/>
      <c r="K57" s="129"/>
      <c r="L57" s="129"/>
      <c r="M57" s="129"/>
      <c r="N57" s="129"/>
      <c r="O57" s="129"/>
      <c r="P57" s="129"/>
      <c r="Q57" s="62">
        <f t="shared" si="12"/>
        <v>0</v>
      </c>
      <c r="R57" s="62">
        <f t="shared" si="13"/>
        <v>0</v>
      </c>
      <c r="S57" s="62">
        <f t="shared" si="14"/>
        <v>0</v>
      </c>
      <c r="T57" s="62"/>
      <c r="U57" s="116"/>
      <c r="V57" s="116">
        <f t="shared" si="4"/>
        <v>50</v>
      </c>
      <c r="W57" s="116"/>
      <c r="X57" s="62"/>
      <c r="Y57" s="62"/>
      <c r="Z57" s="62"/>
      <c r="AA57" s="62"/>
      <c r="AB57" s="62"/>
      <c r="AC57" s="62"/>
      <c r="AD57" s="62"/>
      <c r="AE57" s="62"/>
      <c r="AF57" s="62"/>
      <c r="AG57" s="62"/>
      <c r="AH57" s="62"/>
      <c r="AI57" s="62"/>
      <c r="AJ57" s="62"/>
      <c r="AK57" s="62"/>
    </row>
    <row r="58" spans="1:37" s="46" customFormat="1" ht="14.25" thickBot="1" x14ac:dyDescent="0.35">
      <c r="A58" s="489"/>
      <c r="B58" s="63" t="s">
        <v>46</v>
      </c>
      <c r="C58" s="64">
        <f t="shared" ref="C58:S58" si="16">SUM(C41:C57)</f>
        <v>0</v>
      </c>
      <c r="D58" s="64">
        <f t="shared" si="16"/>
        <v>0</v>
      </c>
      <c r="E58" s="64">
        <f t="shared" si="16"/>
        <v>0</v>
      </c>
      <c r="F58" s="64">
        <f t="shared" si="16"/>
        <v>0</v>
      </c>
      <c r="G58" s="64">
        <f t="shared" si="16"/>
        <v>0</v>
      </c>
      <c r="H58" s="64">
        <f t="shared" si="16"/>
        <v>0</v>
      </c>
      <c r="I58" s="64">
        <f t="shared" si="16"/>
        <v>0</v>
      </c>
      <c r="J58" s="64">
        <f t="shared" si="16"/>
        <v>0</v>
      </c>
      <c r="K58" s="64">
        <f t="shared" si="16"/>
        <v>0</v>
      </c>
      <c r="L58" s="64">
        <f t="shared" si="16"/>
        <v>0</v>
      </c>
      <c r="M58" s="64">
        <f t="shared" si="16"/>
        <v>0</v>
      </c>
      <c r="N58" s="64">
        <f t="shared" si="16"/>
        <v>0</v>
      </c>
      <c r="O58" s="64">
        <f t="shared" si="16"/>
        <v>0</v>
      </c>
      <c r="P58" s="64">
        <f t="shared" si="16"/>
        <v>0</v>
      </c>
      <c r="Q58" s="64">
        <f t="shared" si="16"/>
        <v>0</v>
      </c>
      <c r="R58" s="64">
        <f t="shared" si="16"/>
        <v>0</v>
      </c>
      <c r="S58" s="64">
        <f t="shared" si="16"/>
        <v>0</v>
      </c>
      <c r="T58" s="62"/>
      <c r="U58" s="116" t="str">
        <f>RIGHT(A41,4)&amp;"reseau"</f>
        <v>2021reseau</v>
      </c>
      <c r="V58" s="116">
        <f t="shared" si="4"/>
        <v>51</v>
      </c>
      <c r="W58" s="116"/>
      <c r="X58" s="62"/>
      <c r="Y58" s="62"/>
      <c r="Z58" s="62"/>
      <c r="AA58" s="62"/>
      <c r="AB58" s="62"/>
      <c r="AC58" s="62"/>
      <c r="AD58" s="62"/>
      <c r="AE58" s="62"/>
      <c r="AF58" s="62"/>
      <c r="AG58" s="62"/>
      <c r="AH58" s="62"/>
      <c r="AI58" s="62"/>
      <c r="AJ58" s="62"/>
      <c r="AK58" s="62"/>
    </row>
    <row r="59" spans="1:37" s="46" customFormat="1" x14ac:dyDescent="0.3">
      <c r="A59" s="489"/>
      <c r="B59" s="65"/>
      <c r="C59" s="62"/>
      <c r="D59" s="62"/>
      <c r="E59" s="62"/>
      <c r="F59" s="62"/>
      <c r="G59" s="62"/>
      <c r="H59" s="62"/>
      <c r="I59" s="62"/>
      <c r="J59" s="62"/>
      <c r="K59" s="62"/>
      <c r="L59" s="62"/>
      <c r="M59" s="62"/>
      <c r="N59" s="62"/>
      <c r="O59" s="62"/>
      <c r="P59" s="62"/>
      <c r="Q59" s="62"/>
      <c r="R59" s="62"/>
      <c r="S59" s="62"/>
      <c r="T59" s="62"/>
      <c r="U59" s="116"/>
      <c r="V59" s="116">
        <f t="shared" si="4"/>
        <v>52</v>
      </c>
      <c r="W59" s="116"/>
      <c r="X59" s="62"/>
      <c r="Y59" s="62"/>
      <c r="Z59" s="62"/>
      <c r="AA59" s="62"/>
      <c r="AB59" s="62"/>
      <c r="AC59" s="62"/>
      <c r="AD59" s="62"/>
      <c r="AE59" s="62"/>
      <c r="AF59" s="62"/>
      <c r="AG59" s="62"/>
      <c r="AH59" s="62"/>
      <c r="AI59" s="62"/>
      <c r="AJ59" s="62"/>
      <c r="AK59" s="62"/>
    </row>
    <row r="60" spans="1:37" s="46" customFormat="1" x14ac:dyDescent="0.3">
      <c r="A60" s="489"/>
      <c r="B60" s="61" t="s">
        <v>227</v>
      </c>
      <c r="C60" s="62">
        <f t="shared" ref="C60:C71" si="17">Q27</f>
        <v>0</v>
      </c>
      <c r="D60" s="62">
        <f t="shared" ref="D60:D71" si="18">R27</f>
        <v>0</v>
      </c>
      <c r="E60" s="62">
        <f t="shared" ref="E60:E71" si="19">S27</f>
        <v>0</v>
      </c>
      <c r="F60" s="129"/>
      <c r="G60" s="129"/>
      <c r="H60" s="129"/>
      <c r="I60" s="129"/>
      <c r="J60" s="129"/>
      <c r="K60" s="129"/>
      <c r="L60" s="129"/>
      <c r="M60" s="129"/>
      <c r="N60" s="129"/>
      <c r="O60" s="129"/>
      <c r="P60" s="129"/>
      <c r="Q60" s="62">
        <f t="shared" ref="Q60:Q71" si="20">SUM(C60,F60:J60,M60:N60)</f>
        <v>0</v>
      </c>
      <c r="R60" s="62">
        <f t="shared" ref="R60:R71" si="21">SUM(D60,K60,O60)</f>
        <v>0</v>
      </c>
      <c r="S60" s="62">
        <f t="shared" ref="S60:S71" si="22">SUM(E60,L60,P60)</f>
        <v>0</v>
      </c>
      <c r="T60" s="62"/>
      <c r="U60" s="116"/>
      <c r="V60" s="116">
        <f t="shared" si="4"/>
        <v>53</v>
      </c>
      <c r="W60" s="116"/>
      <c r="X60" s="62"/>
      <c r="Y60" s="62"/>
      <c r="Z60" s="62"/>
      <c r="AA60" s="62"/>
      <c r="AB60" s="62"/>
      <c r="AC60" s="62"/>
      <c r="AD60" s="62"/>
      <c r="AE60" s="62"/>
      <c r="AF60" s="62"/>
      <c r="AG60" s="62"/>
      <c r="AH60" s="62"/>
      <c r="AI60" s="62"/>
      <c r="AJ60" s="62"/>
      <c r="AK60" s="62"/>
    </row>
    <row r="61" spans="1:37" s="46" customFormat="1" x14ac:dyDescent="0.3">
      <c r="A61" s="489"/>
      <c r="B61" s="61" t="s">
        <v>47</v>
      </c>
      <c r="C61" s="62">
        <f t="shared" si="17"/>
        <v>0</v>
      </c>
      <c r="D61" s="62">
        <f t="shared" si="18"/>
        <v>0</v>
      </c>
      <c r="E61" s="62">
        <f t="shared" si="19"/>
        <v>0</v>
      </c>
      <c r="F61" s="129"/>
      <c r="G61" s="129"/>
      <c r="H61" s="129"/>
      <c r="I61" s="129"/>
      <c r="J61" s="129"/>
      <c r="K61" s="129"/>
      <c r="L61" s="129"/>
      <c r="M61" s="129"/>
      <c r="N61" s="129"/>
      <c r="O61" s="129"/>
      <c r="P61" s="129"/>
      <c r="Q61" s="62">
        <f t="shared" si="20"/>
        <v>0</v>
      </c>
      <c r="R61" s="62">
        <f t="shared" si="21"/>
        <v>0</v>
      </c>
      <c r="S61" s="62">
        <f t="shared" si="22"/>
        <v>0</v>
      </c>
      <c r="T61" s="62"/>
      <c r="U61" s="116"/>
      <c r="V61" s="116">
        <f t="shared" si="4"/>
        <v>54</v>
      </c>
      <c r="W61" s="116"/>
      <c r="X61" s="62"/>
      <c r="Y61" s="62"/>
      <c r="Z61" s="62"/>
      <c r="AA61" s="62"/>
      <c r="AB61" s="62"/>
      <c r="AC61" s="62"/>
      <c r="AD61" s="62"/>
      <c r="AE61" s="62"/>
      <c r="AF61" s="62"/>
      <c r="AG61" s="62"/>
      <c r="AH61" s="62"/>
      <c r="AI61" s="62"/>
      <c r="AJ61" s="62"/>
      <c r="AK61" s="62"/>
    </row>
    <row r="62" spans="1:37" s="46" customFormat="1" x14ac:dyDescent="0.3">
      <c r="A62" s="489"/>
      <c r="B62" s="61" t="s">
        <v>48</v>
      </c>
      <c r="C62" s="62">
        <f t="shared" si="17"/>
        <v>0</v>
      </c>
      <c r="D62" s="62">
        <f t="shared" si="18"/>
        <v>0</v>
      </c>
      <c r="E62" s="62">
        <f t="shared" si="19"/>
        <v>0</v>
      </c>
      <c r="F62" s="129"/>
      <c r="G62" s="129"/>
      <c r="H62" s="129"/>
      <c r="I62" s="129"/>
      <c r="J62" s="129"/>
      <c r="K62" s="129"/>
      <c r="L62" s="129"/>
      <c r="M62" s="129"/>
      <c r="N62" s="129"/>
      <c r="O62" s="129"/>
      <c r="P62" s="129"/>
      <c r="Q62" s="62">
        <f t="shared" si="20"/>
        <v>0</v>
      </c>
      <c r="R62" s="62">
        <f t="shared" si="21"/>
        <v>0</v>
      </c>
      <c r="S62" s="62">
        <f t="shared" si="22"/>
        <v>0</v>
      </c>
      <c r="T62" s="62"/>
      <c r="U62" s="116"/>
      <c r="V62" s="116">
        <f t="shared" si="4"/>
        <v>55</v>
      </c>
      <c r="W62" s="116"/>
      <c r="X62" s="62"/>
      <c r="Y62" s="62"/>
      <c r="Z62" s="62"/>
      <c r="AA62" s="62"/>
      <c r="AB62" s="62"/>
      <c r="AC62" s="62"/>
      <c r="AD62" s="62"/>
      <c r="AE62" s="62"/>
      <c r="AF62" s="62"/>
      <c r="AG62" s="62"/>
      <c r="AH62" s="62"/>
      <c r="AI62" s="62"/>
      <c r="AJ62" s="62"/>
      <c r="AK62" s="62"/>
    </row>
    <row r="63" spans="1:37" s="46" customFormat="1" x14ac:dyDescent="0.3">
      <c r="A63" s="489"/>
      <c r="B63" s="61" t="s">
        <v>44</v>
      </c>
      <c r="C63" s="62">
        <f t="shared" si="17"/>
        <v>0</v>
      </c>
      <c r="D63" s="62">
        <f t="shared" si="18"/>
        <v>0</v>
      </c>
      <c r="E63" s="62">
        <f t="shared" si="19"/>
        <v>0</v>
      </c>
      <c r="F63" s="129"/>
      <c r="G63" s="129"/>
      <c r="H63" s="129"/>
      <c r="I63" s="129"/>
      <c r="J63" s="129"/>
      <c r="K63" s="129"/>
      <c r="L63" s="129"/>
      <c r="M63" s="129"/>
      <c r="N63" s="129"/>
      <c r="O63" s="129"/>
      <c r="P63" s="129"/>
      <c r="Q63" s="62">
        <f t="shared" si="20"/>
        <v>0</v>
      </c>
      <c r="R63" s="62">
        <f t="shared" si="21"/>
        <v>0</v>
      </c>
      <c r="S63" s="62">
        <f t="shared" si="22"/>
        <v>0</v>
      </c>
      <c r="T63" s="62"/>
      <c r="U63" s="116"/>
      <c r="V63" s="116">
        <f t="shared" si="4"/>
        <v>56</v>
      </c>
      <c r="W63" s="116"/>
      <c r="X63" s="62"/>
      <c r="Y63" s="62"/>
      <c r="Z63" s="62"/>
      <c r="AA63" s="62"/>
      <c r="AB63" s="62"/>
      <c r="AC63" s="62"/>
      <c r="AD63" s="62"/>
      <c r="AE63" s="62"/>
      <c r="AF63" s="62"/>
      <c r="AG63" s="62"/>
      <c r="AH63" s="62"/>
      <c r="AI63" s="62"/>
      <c r="AJ63" s="62"/>
      <c r="AK63" s="62"/>
    </row>
    <row r="64" spans="1:37" s="46" customFormat="1" x14ac:dyDescent="0.3">
      <c r="A64" s="489"/>
      <c r="B64" s="61" t="s">
        <v>49</v>
      </c>
      <c r="C64" s="62">
        <f t="shared" si="17"/>
        <v>0</v>
      </c>
      <c r="D64" s="62">
        <f t="shared" si="18"/>
        <v>0</v>
      </c>
      <c r="E64" s="62">
        <f t="shared" si="19"/>
        <v>0</v>
      </c>
      <c r="F64" s="129"/>
      <c r="G64" s="129"/>
      <c r="H64" s="129"/>
      <c r="I64" s="129"/>
      <c r="J64" s="129"/>
      <c r="K64" s="129"/>
      <c r="L64" s="129"/>
      <c r="M64" s="129"/>
      <c r="N64" s="129"/>
      <c r="O64" s="129"/>
      <c r="P64" s="129"/>
      <c r="Q64" s="62">
        <f t="shared" si="20"/>
        <v>0</v>
      </c>
      <c r="R64" s="62">
        <f t="shared" si="21"/>
        <v>0</v>
      </c>
      <c r="S64" s="62">
        <f t="shared" si="22"/>
        <v>0</v>
      </c>
      <c r="T64" s="62"/>
      <c r="U64" s="116"/>
      <c r="V64" s="116">
        <f t="shared" si="4"/>
        <v>57</v>
      </c>
      <c r="W64" s="116"/>
      <c r="X64" s="62"/>
      <c r="Y64" s="62"/>
      <c r="Z64" s="62"/>
      <c r="AA64" s="62"/>
      <c r="AB64" s="62"/>
      <c r="AC64" s="62"/>
      <c r="AD64" s="62"/>
      <c r="AE64" s="62"/>
      <c r="AF64" s="62"/>
      <c r="AG64" s="62"/>
      <c r="AH64" s="62"/>
      <c r="AI64" s="62"/>
      <c r="AJ64" s="62"/>
      <c r="AK64" s="62"/>
    </row>
    <row r="65" spans="1:37" s="46" customFormat="1" x14ac:dyDescent="0.3">
      <c r="A65" s="489"/>
      <c r="B65" s="61" t="s">
        <v>50</v>
      </c>
      <c r="C65" s="62">
        <f t="shared" si="17"/>
        <v>0</v>
      </c>
      <c r="D65" s="62">
        <f t="shared" si="18"/>
        <v>0</v>
      </c>
      <c r="E65" s="62">
        <f t="shared" si="19"/>
        <v>0</v>
      </c>
      <c r="F65" s="129"/>
      <c r="G65" s="129"/>
      <c r="H65" s="129"/>
      <c r="I65" s="129"/>
      <c r="J65" s="129"/>
      <c r="K65" s="129"/>
      <c r="L65" s="129"/>
      <c r="M65" s="129"/>
      <c r="N65" s="129"/>
      <c r="O65" s="129"/>
      <c r="P65" s="129"/>
      <c r="Q65" s="62">
        <f t="shared" si="20"/>
        <v>0</v>
      </c>
      <c r="R65" s="62">
        <f t="shared" si="21"/>
        <v>0</v>
      </c>
      <c r="S65" s="62">
        <f t="shared" si="22"/>
        <v>0</v>
      </c>
      <c r="T65" s="62"/>
      <c r="U65" s="116"/>
      <c r="V65" s="116">
        <f t="shared" si="4"/>
        <v>58</v>
      </c>
      <c r="W65" s="116"/>
      <c r="X65" s="62"/>
      <c r="Y65" s="62"/>
      <c r="Z65" s="62"/>
      <c r="AA65" s="62"/>
      <c r="AB65" s="62"/>
      <c r="AC65" s="62"/>
      <c r="AD65" s="62"/>
      <c r="AE65" s="62"/>
      <c r="AF65" s="62"/>
      <c r="AG65" s="62"/>
      <c r="AH65" s="62"/>
      <c r="AI65" s="62"/>
      <c r="AJ65" s="62"/>
      <c r="AK65" s="62"/>
    </row>
    <row r="66" spans="1:37" s="46" customFormat="1" x14ac:dyDescent="0.3">
      <c r="A66" s="489"/>
      <c r="B66" s="61" t="s">
        <v>45</v>
      </c>
      <c r="C66" s="62">
        <f t="shared" si="17"/>
        <v>0</v>
      </c>
      <c r="D66" s="62">
        <f t="shared" si="18"/>
        <v>0</v>
      </c>
      <c r="E66" s="62">
        <f t="shared" si="19"/>
        <v>0</v>
      </c>
      <c r="F66" s="129"/>
      <c r="G66" s="129"/>
      <c r="H66" s="129"/>
      <c r="I66" s="129"/>
      <c r="J66" s="129"/>
      <c r="K66" s="129"/>
      <c r="L66" s="129"/>
      <c r="M66" s="129"/>
      <c r="N66" s="129"/>
      <c r="O66" s="129"/>
      <c r="P66" s="129"/>
      <c r="Q66" s="62">
        <f t="shared" si="20"/>
        <v>0</v>
      </c>
      <c r="R66" s="62">
        <f t="shared" si="21"/>
        <v>0</v>
      </c>
      <c r="S66" s="62">
        <f t="shared" si="22"/>
        <v>0</v>
      </c>
      <c r="T66" s="62"/>
      <c r="U66" s="116"/>
      <c r="V66" s="116">
        <f t="shared" si="4"/>
        <v>59</v>
      </c>
      <c r="W66" s="116"/>
      <c r="X66" s="62"/>
      <c r="Y66" s="62"/>
      <c r="Z66" s="62"/>
      <c r="AA66" s="62"/>
      <c r="AB66" s="62"/>
      <c r="AC66" s="62"/>
      <c r="AD66" s="62"/>
      <c r="AE66" s="62"/>
      <c r="AF66" s="62"/>
      <c r="AG66" s="62"/>
      <c r="AH66" s="62"/>
      <c r="AI66" s="62"/>
      <c r="AJ66" s="62"/>
      <c r="AK66" s="62"/>
    </row>
    <row r="67" spans="1:37" s="46" customFormat="1" x14ac:dyDescent="0.3">
      <c r="A67" s="489"/>
      <c r="B67" s="61" t="s">
        <v>19</v>
      </c>
      <c r="C67" s="62">
        <f t="shared" si="17"/>
        <v>0</v>
      </c>
      <c r="D67" s="62">
        <f t="shared" si="18"/>
        <v>0</v>
      </c>
      <c r="E67" s="62">
        <f t="shared" si="19"/>
        <v>0</v>
      </c>
      <c r="F67" s="129"/>
      <c r="G67" s="129"/>
      <c r="H67" s="129"/>
      <c r="I67" s="129"/>
      <c r="J67" s="129"/>
      <c r="K67" s="129"/>
      <c r="L67" s="129"/>
      <c r="M67" s="129"/>
      <c r="N67" s="129"/>
      <c r="O67" s="129"/>
      <c r="P67" s="129"/>
      <c r="Q67" s="62">
        <f t="shared" si="20"/>
        <v>0</v>
      </c>
      <c r="R67" s="62">
        <f t="shared" si="21"/>
        <v>0</v>
      </c>
      <c r="S67" s="62">
        <f t="shared" si="22"/>
        <v>0</v>
      </c>
      <c r="T67" s="62"/>
      <c r="U67" s="116"/>
      <c r="V67" s="116">
        <f t="shared" si="4"/>
        <v>60</v>
      </c>
      <c r="W67" s="116"/>
      <c r="X67" s="62"/>
      <c r="Y67" s="62"/>
      <c r="Z67" s="62"/>
      <c r="AA67" s="62"/>
      <c r="AB67" s="62"/>
      <c r="AC67" s="62"/>
      <c r="AD67" s="62"/>
      <c r="AE67" s="62"/>
      <c r="AF67" s="62"/>
      <c r="AG67" s="62"/>
      <c r="AH67" s="62"/>
      <c r="AI67" s="62"/>
      <c r="AJ67" s="62"/>
      <c r="AK67" s="62"/>
    </row>
    <row r="68" spans="1:37" s="46" customFormat="1" x14ac:dyDescent="0.3">
      <c r="A68" s="489"/>
      <c r="B68" s="61" t="s">
        <v>20</v>
      </c>
      <c r="C68" s="62">
        <f t="shared" si="17"/>
        <v>0</v>
      </c>
      <c r="D68" s="62">
        <f t="shared" si="18"/>
        <v>0</v>
      </c>
      <c r="E68" s="62">
        <f t="shared" si="19"/>
        <v>0</v>
      </c>
      <c r="F68" s="129"/>
      <c r="G68" s="129"/>
      <c r="H68" s="129"/>
      <c r="I68" s="129"/>
      <c r="J68" s="129"/>
      <c r="K68" s="129"/>
      <c r="L68" s="129"/>
      <c r="M68" s="129"/>
      <c r="N68" s="129"/>
      <c r="O68" s="129"/>
      <c r="P68" s="129"/>
      <c r="Q68" s="62">
        <f t="shared" si="20"/>
        <v>0</v>
      </c>
      <c r="R68" s="62">
        <f t="shared" si="21"/>
        <v>0</v>
      </c>
      <c r="S68" s="62">
        <f t="shared" si="22"/>
        <v>0</v>
      </c>
      <c r="T68" s="62"/>
      <c r="U68" s="116"/>
      <c r="V68" s="116">
        <f t="shared" si="4"/>
        <v>61</v>
      </c>
      <c r="W68" s="116"/>
      <c r="X68" s="62"/>
      <c r="Y68" s="62"/>
      <c r="Z68" s="62"/>
      <c r="AA68" s="62"/>
      <c r="AB68" s="62"/>
      <c r="AC68" s="62"/>
      <c r="AD68" s="62"/>
      <c r="AE68" s="62"/>
      <c r="AF68" s="62"/>
      <c r="AG68" s="62"/>
      <c r="AH68" s="62"/>
      <c r="AI68" s="62"/>
      <c r="AJ68" s="62"/>
      <c r="AK68" s="62"/>
    </row>
    <row r="69" spans="1:37" s="46" customFormat="1" x14ac:dyDescent="0.3">
      <c r="A69" s="489"/>
      <c r="B69" s="61" t="s">
        <v>21</v>
      </c>
      <c r="C69" s="62">
        <f t="shared" si="17"/>
        <v>0</v>
      </c>
      <c r="D69" s="62">
        <f t="shared" si="18"/>
        <v>0</v>
      </c>
      <c r="E69" s="62">
        <f t="shared" si="19"/>
        <v>0</v>
      </c>
      <c r="F69" s="129"/>
      <c r="G69" s="129"/>
      <c r="H69" s="129"/>
      <c r="I69" s="129"/>
      <c r="J69" s="129"/>
      <c r="K69" s="129"/>
      <c r="L69" s="129"/>
      <c r="M69" s="129"/>
      <c r="N69" s="129"/>
      <c r="O69" s="129"/>
      <c r="P69" s="129"/>
      <c r="Q69" s="62">
        <f t="shared" si="20"/>
        <v>0</v>
      </c>
      <c r="R69" s="62">
        <f t="shared" si="21"/>
        <v>0</v>
      </c>
      <c r="S69" s="62">
        <f t="shared" si="22"/>
        <v>0</v>
      </c>
      <c r="T69" s="62"/>
      <c r="U69" s="116"/>
      <c r="V69" s="116">
        <f t="shared" si="4"/>
        <v>62</v>
      </c>
      <c r="W69" s="116"/>
      <c r="X69" s="62"/>
      <c r="Y69" s="62"/>
      <c r="Z69" s="62"/>
      <c r="AA69" s="62"/>
      <c r="AB69" s="62"/>
      <c r="AC69" s="62"/>
      <c r="AD69" s="62"/>
      <c r="AE69" s="62"/>
      <c r="AF69" s="62"/>
      <c r="AG69" s="62"/>
      <c r="AH69" s="62"/>
      <c r="AI69" s="62"/>
      <c r="AJ69" s="62"/>
      <c r="AK69" s="62"/>
    </row>
    <row r="70" spans="1:37" s="46" customFormat="1" x14ac:dyDescent="0.3">
      <c r="A70" s="489"/>
      <c r="B70" s="61" t="s">
        <v>22</v>
      </c>
      <c r="C70" s="62">
        <f t="shared" si="17"/>
        <v>0</v>
      </c>
      <c r="D70" s="62">
        <f t="shared" si="18"/>
        <v>0</v>
      </c>
      <c r="E70" s="62">
        <f t="shared" si="19"/>
        <v>0</v>
      </c>
      <c r="F70" s="129"/>
      <c r="G70" s="129"/>
      <c r="H70" s="129"/>
      <c r="I70" s="129"/>
      <c r="J70" s="129"/>
      <c r="K70" s="129"/>
      <c r="L70" s="129"/>
      <c r="M70" s="129"/>
      <c r="N70" s="129"/>
      <c r="O70" s="129"/>
      <c r="P70" s="129"/>
      <c r="Q70" s="62">
        <f t="shared" si="20"/>
        <v>0</v>
      </c>
      <c r="R70" s="62">
        <f t="shared" si="21"/>
        <v>0</v>
      </c>
      <c r="S70" s="62">
        <f t="shared" si="22"/>
        <v>0</v>
      </c>
      <c r="T70" s="62"/>
      <c r="U70" s="116"/>
      <c r="V70" s="116">
        <f t="shared" si="4"/>
        <v>63</v>
      </c>
      <c r="W70" s="116"/>
      <c r="X70" s="62"/>
      <c r="Y70" s="62"/>
      <c r="Z70" s="62"/>
      <c r="AA70" s="62"/>
      <c r="AB70" s="62"/>
      <c r="AC70" s="62"/>
      <c r="AD70" s="62"/>
      <c r="AE70" s="62"/>
      <c r="AF70" s="62"/>
      <c r="AG70" s="62"/>
      <c r="AH70" s="62"/>
      <c r="AI70" s="62"/>
      <c r="AJ70" s="62"/>
      <c r="AK70" s="62"/>
    </row>
    <row r="71" spans="1:37" s="46" customFormat="1" x14ac:dyDescent="0.3">
      <c r="A71" s="489"/>
      <c r="B71" s="61" t="s">
        <v>23</v>
      </c>
      <c r="C71" s="62">
        <f t="shared" si="17"/>
        <v>0</v>
      </c>
      <c r="D71" s="62">
        <f t="shared" si="18"/>
        <v>0</v>
      </c>
      <c r="E71" s="62">
        <f t="shared" si="19"/>
        <v>0</v>
      </c>
      <c r="F71" s="129"/>
      <c r="G71" s="129"/>
      <c r="H71" s="129"/>
      <c r="I71" s="129"/>
      <c r="J71" s="129"/>
      <c r="K71" s="129"/>
      <c r="L71" s="129"/>
      <c r="M71" s="129"/>
      <c r="N71" s="129"/>
      <c r="O71" s="129"/>
      <c r="P71" s="129"/>
      <c r="Q71" s="62">
        <f t="shared" si="20"/>
        <v>0</v>
      </c>
      <c r="R71" s="62">
        <f t="shared" si="21"/>
        <v>0</v>
      </c>
      <c r="S71" s="62">
        <f t="shared" si="22"/>
        <v>0</v>
      </c>
      <c r="T71" s="62"/>
      <c r="U71" s="116"/>
      <c r="V71" s="116">
        <f t="shared" si="4"/>
        <v>64</v>
      </c>
      <c r="W71" s="116"/>
      <c r="X71" s="62"/>
      <c r="Y71" s="62"/>
      <c r="Z71" s="62"/>
      <c r="AA71" s="62"/>
      <c r="AB71" s="62"/>
      <c r="AC71" s="62"/>
      <c r="AD71" s="62"/>
      <c r="AE71" s="62"/>
      <c r="AF71" s="62"/>
      <c r="AG71" s="62"/>
      <c r="AH71" s="62"/>
      <c r="AI71" s="62"/>
      <c r="AJ71" s="62"/>
      <c r="AK71" s="62"/>
    </row>
    <row r="72" spans="1:37" s="46" customFormat="1" ht="14.25" thickBot="1" x14ac:dyDescent="0.35">
      <c r="A72" s="489"/>
      <c r="B72" s="63" t="s">
        <v>51</v>
      </c>
      <c r="C72" s="64">
        <f t="shared" ref="C72:S72" si="23">SUM(C60:C71)</f>
        <v>0</v>
      </c>
      <c r="D72" s="64">
        <f t="shared" si="23"/>
        <v>0</v>
      </c>
      <c r="E72" s="64">
        <f t="shared" si="23"/>
        <v>0</v>
      </c>
      <c r="F72" s="64">
        <f t="shared" si="23"/>
        <v>0</v>
      </c>
      <c r="G72" s="64">
        <f t="shared" si="23"/>
        <v>0</v>
      </c>
      <c r="H72" s="64">
        <f t="shared" si="23"/>
        <v>0</v>
      </c>
      <c r="I72" s="64">
        <f t="shared" si="23"/>
        <v>0</v>
      </c>
      <c r="J72" s="64">
        <f t="shared" si="23"/>
        <v>0</v>
      </c>
      <c r="K72" s="64">
        <f t="shared" si="23"/>
        <v>0</v>
      </c>
      <c r="L72" s="64">
        <f t="shared" si="23"/>
        <v>0</v>
      </c>
      <c r="M72" s="64">
        <f t="shared" si="23"/>
        <v>0</v>
      </c>
      <c r="N72" s="64">
        <f t="shared" si="23"/>
        <v>0</v>
      </c>
      <c r="O72" s="64">
        <f t="shared" si="23"/>
        <v>0</v>
      </c>
      <c r="P72" s="64">
        <f t="shared" si="23"/>
        <v>0</v>
      </c>
      <c r="Q72" s="64">
        <f t="shared" si="23"/>
        <v>0</v>
      </c>
      <c r="R72" s="64">
        <f t="shared" si="23"/>
        <v>0</v>
      </c>
      <c r="S72" s="64">
        <f t="shared" si="23"/>
        <v>0</v>
      </c>
      <c r="T72" s="62"/>
      <c r="U72" s="116" t="str">
        <f>RIGHT(A41,4)&amp;"hors reseau"</f>
        <v>2021hors reseau</v>
      </c>
      <c r="V72" s="116">
        <f t="shared" si="4"/>
        <v>65</v>
      </c>
      <c r="W72" s="116"/>
      <c r="X72" s="62"/>
      <c r="Y72" s="62"/>
      <c r="Z72" s="62"/>
      <c r="AA72" s="62"/>
      <c r="AB72" s="62"/>
      <c r="AC72" s="62"/>
      <c r="AD72" s="62"/>
      <c r="AE72" s="62"/>
      <c r="AF72" s="62"/>
      <c r="AG72" s="62"/>
      <c r="AH72" s="62"/>
      <c r="AI72" s="62"/>
      <c r="AJ72" s="62"/>
      <c r="AK72" s="62"/>
    </row>
    <row r="73" spans="1:37" s="46" customFormat="1" x14ac:dyDescent="0.3">
      <c r="C73" s="62"/>
      <c r="D73" s="62"/>
      <c r="E73" s="62"/>
      <c r="F73" s="62"/>
      <c r="G73" s="62"/>
      <c r="H73" s="62"/>
      <c r="I73" s="62"/>
      <c r="J73" s="62"/>
      <c r="K73" s="62"/>
      <c r="L73" s="62"/>
      <c r="M73" s="62"/>
      <c r="N73" s="66"/>
      <c r="O73" s="62"/>
      <c r="P73" s="62"/>
      <c r="Q73" s="62"/>
      <c r="R73" s="62"/>
      <c r="S73" s="62"/>
      <c r="T73" s="62"/>
      <c r="U73" s="116"/>
      <c r="V73" s="116">
        <f t="shared" si="4"/>
        <v>66</v>
      </c>
      <c r="W73" s="116"/>
      <c r="X73" s="62"/>
      <c r="Y73" s="62"/>
      <c r="Z73" s="62"/>
      <c r="AA73" s="62"/>
      <c r="AB73" s="62"/>
      <c r="AC73" s="62"/>
      <c r="AD73" s="62"/>
      <c r="AE73" s="62"/>
      <c r="AF73" s="62"/>
      <c r="AG73" s="62"/>
      <c r="AH73" s="62"/>
      <c r="AI73" s="62"/>
      <c r="AJ73" s="62"/>
      <c r="AK73" s="62"/>
    </row>
    <row r="74" spans="1:37" s="46" customFormat="1" x14ac:dyDescent="0.3">
      <c r="A74" s="489" t="s">
        <v>448</v>
      </c>
      <c r="B74" s="61" t="s">
        <v>227</v>
      </c>
      <c r="C74" s="62">
        <f t="shared" ref="C74:C90" si="24">Q41</f>
        <v>0</v>
      </c>
      <c r="D74" s="62">
        <f t="shared" ref="D74:D90" si="25">R41</f>
        <v>0</v>
      </c>
      <c r="E74" s="62">
        <f t="shared" ref="E74:E90" si="26">S41</f>
        <v>0</v>
      </c>
      <c r="F74" s="129"/>
      <c r="G74" s="129"/>
      <c r="H74" s="129"/>
      <c r="I74" s="129"/>
      <c r="J74" s="129"/>
      <c r="K74" s="129"/>
      <c r="L74" s="129"/>
      <c r="M74" s="129"/>
      <c r="N74" s="129"/>
      <c r="O74" s="129"/>
      <c r="P74" s="129"/>
      <c r="Q74" s="62">
        <f t="shared" ref="Q74:Q90" si="27">SUM(C74,F74:J74,M74:N74)</f>
        <v>0</v>
      </c>
      <c r="R74" s="62">
        <f t="shared" ref="R74:R90" si="28">SUM(D74,K74,O74)</f>
        <v>0</v>
      </c>
      <c r="S74" s="62">
        <f t="shared" ref="S74:S90" si="29">SUM(E74,L74,P74)</f>
        <v>0</v>
      </c>
      <c r="T74" s="62"/>
      <c r="U74" s="116"/>
      <c r="V74" s="116">
        <f t="shared" ref="V74:V137" si="30">V73+1</f>
        <v>67</v>
      </c>
      <c r="W74" s="116"/>
      <c r="X74" s="62"/>
      <c r="Y74" s="62"/>
      <c r="Z74" s="62"/>
      <c r="AA74" s="62"/>
      <c r="AB74" s="62"/>
      <c r="AC74" s="62"/>
      <c r="AD74" s="62"/>
      <c r="AE74" s="62"/>
      <c r="AF74" s="62"/>
      <c r="AG74" s="62"/>
      <c r="AH74" s="62"/>
      <c r="AI74" s="62"/>
      <c r="AJ74" s="62"/>
      <c r="AK74" s="62"/>
    </row>
    <row r="75" spans="1:37" s="46" customFormat="1" x14ac:dyDescent="0.3">
      <c r="A75" s="489"/>
      <c r="B75" s="61" t="s">
        <v>228</v>
      </c>
      <c r="C75" s="62">
        <f t="shared" si="24"/>
        <v>0</v>
      </c>
      <c r="D75" s="62">
        <f t="shared" si="25"/>
        <v>0</v>
      </c>
      <c r="E75" s="62">
        <f t="shared" si="26"/>
        <v>0</v>
      </c>
      <c r="F75" s="129"/>
      <c r="G75" s="129"/>
      <c r="H75" s="129"/>
      <c r="I75" s="129"/>
      <c r="J75" s="129"/>
      <c r="K75" s="129"/>
      <c r="L75" s="129"/>
      <c r="M75" s="129"/>
      <c r="N75" s="129"/>
      <c r="O75" s="129"/>
      <c r="P75" s="129"/>
      <c r="Q75" s="62">
        <f t="shared" si="27"/>
        <v>0</v>
      </c>
      <c r="R75" s="62">
        <f t="shared" si="28"/>
        <v>0</v>
      </c>
      <c r="S75" s="62">
        <f t="shared" si="29"/>
        <v>0</v>
      </c>
      <c r="T75" s="62"/>
      <c r="U75" s="116"/>
      <c r="V75" s="116">
        <f t="shared" si="30"/>
        <v>68</v>
      </c>
      <c r="W75" s="116"/>
      <c r="X75" s="62"/>
      <c r="Y75" s="62"/>
      <c r="Z75" s="62"/>
      <c r="AA75" s="62"/>
      <c r="AB75" s="62"/>
      <c r="AC75" s="62"/>
      <c r="AD75" s="62"/>
      <c r="AE75" s="62"/>
      <c r="AF75" s="62"/>
      <c r="AG75" s="62"/>
      <c r="AH75" s="62"/>
      <c r="AI75" s="62"/>
      <c r="AJ75" s="62"/>
      <c r="AK75" s="62"/>
    </row>
    <row r="76" spans="1:37" s="46" customFormat="1" x14ac:dyDescent="0.3">
      <c r="A76" s="489"/>
      <c r="B76" s="61" t="s">
        <v>229</v>
      </c>
      <c r="C76" s="62">
        <f t="shared" si="24"/>
        <v>0</v>
      </c>
      <c r="D76" s="62">
        <f t="shared" si="25"/>
        <v>0</v>
      </c>
      <c r="E76" s="62">
        <f t="shared" si="26"/>
        <v>0</v>
      </c>
      <c r="F76" s="129"/>
      <c r="G76" s="129"/>
      <c r="H76" s="129"/>
      <c r="I76" s="129"/>
      <c r="J76" s="129"/>
      <c r="K76" s="129"/>
      <c r="L76" s="129"/>
      <c r="M76" s="129"/>
      <c r="N76" s="129"/>
      <c r="O76" s="129"/>
      <c r="P76" s="129"/>
      <c r="Q76" s="62">
        <f t="shared" si="27"/>
        <v>0</v>
      </c>
      <c r="R76" s="62">
        <f t="shared" si="28"/>
        <v>0</v>
      </c>
      <c r="S76" s="62">
        <f t="shared" si="29"/>
        <v>0</v>
      </c>
      <c r="T76" s="62"/>
      <c r="U76" s="116"/>
      <c r="V76" s="116">
        <f t="shared" si="30"/>
        <v>69</v>
      </c>
      <c r="W76" s="116"/>
      <c r="X76" s="62"/>
      <c r="Y76" s="62"/>
      <c r="Z76" s="62"/>
      <c r="AA76" s="62"/>
      <c r="AB76" s="62"/>
      <c r="AC76" s="62"/>
      <c r="AD76" s="62"/>
      <c r="AE76" s="62"/>
      <c r="AF76" s="62"/>
      <c r="AG76" s="62"/>
      <c r="AH76" s="62"/>
      <c r="AI76" s="62"/>
      <c r="AJ76" s="62"/>
      <c r="AK76" s="62"/>
    </row>
    <row r="77" spans="1:37" s="46" customFormat="1" x14ac:dyDescent="0.3">
      <c r="A77" s="489"/>
      <c r="B77" s="61" t="s">
        <v>230</v>
      </c>
      <c r="C77" s="62">
        <f t="shared" si="24"/>
        <v>0</v>
      </c>
      <c r="D77" s="62">
        <f t="shared" si="25"/>
        <v>0</v>
      </c>
      <c r="E77" s="62">
        <f t="shared" si="26"/>
        <v>0</v>
      </c>
      <c r="F77" s="129"/>
      <c r="G77" s="129"/>
      <c r="H77" s="129"/>
      <c r="I77" s="129"/>
      <c r="J77" s="129"/>
      <c r="K77" s="129"/>
      <c r="L77" s="129"/>
      <c r="M77" s="129"/>
      <c r="N77" s="129"/>
      <c r="O77" s="129"/>
      <c r="P77" s="129"/>
      <c r="Q77" s="62">
        <f t="shared" si="27"/>
        <v>0</v>
      </c>
      <c r="R77" s="62">
        <f t="shared" si="28"/>
        <v>0</v>
      </c>
      <c r="S77" s="62">
        <f t="shared" si="29"/>
        <v>0</v>
      </c>
      <c r="T77" s="62"/>
      <c r="U77" s="116"/>
      <c r="V77" s="116">
        <f t="shared" si="30"/>
        <v>70</v>
      </c>
      <c r="W77" s="116"/>
      <c r="X77" s="62"/>
      <c r="Y77" s="62"/>
      <c r="Z77" s="62"/>
      <c r="AA77" s="62"/>
      <c r="AB77" s="62"/>
      <c r="AC77" s="62"/>
      <c r="AD77" s="62"/>
      <c r="AE77" s="62"/>
      <c r="AF77" s="62"/>
      <c r="AG77" s="62"/>
      <c r="AH77" s="62"/>
      <c r="AI77" s="62"/>
      <c r="AJ77" s="62"/>
      <c r="AK77" s="62"/>
    </row>
    <row r="78" spans="1:37" s="46" customFormat="1" x14ac:dyDescent="0.3">
      <c r="A78" s="489"/>
      <c r="B78" s="61" t="s">
        <v>231</v>
      </c>
      <c r="C78" s="62">
        <f t="shared" si="24"/>
        <v>0</v>
      </c>
      <c r="D78" s="62">
        <f t="shared" si="25"/>
        <v>0</v>
      </c>
      <c r="E78" s="62">
        <f t="shared" si="26"/>
        <v>0</v>
      </c>
      <c r="F78" s="129"/>
      <c r="G78" s="129"/>
      <c r="H78" s="129"/>
      <c r="I78" s="129"/>
      <c r="J78" s="129"/>
      <c r="K78" s="129"/>
      <c r="L78" s="129"/>
      <c r="M78" s="129"/>
      <c r="N78" s="129"/>
      <c r="O78" s="129"/>
      <c r="P78" s="129"/>
      <c r="Q78" s="62">
        <f t="shared" si="27"/>
        <v>0</v>
      </c>
      <c r="R78" s="62">
        <f t="shared" si="28"/>
        <v>0</v>
      </c>
      <c r="S78" s="62">
        <f t="shared" si="29"/>
        <v>0</v>
      </c>
      <c r="T78" s="62"/>
      <c r="U78" s="116"/>
      <c r="V78" s="116">
        <f t="shared" si="30"/>
        <v>71</v>
      </c>
      <c r="W78" s="116"/>
      <c r="X78" s="62"/>
      <c r="Y78" s="62"/>
      <c r="Z78" s="62"/>
      <c r="AA78" s="62"/>
      <c r="AB78" s="62"/>
      <c r="AC78" s="62"/>
      <c r="AD78" s="62"/>
      <c r="AE78" s="62"/>
      <c r="AF78" s="62"/>
      <c r="AG78" s="62"/>
      <c r="AH78" s="62"/>
      <c r="AI78" s="62"/>
      <c r="AJ78" s="62"/>
      <c r="AK78" s="62"/>
    </row>
    <row r="79" spans="1:37" s="46" customFormat="1" x14ac:dyDescent="0.3">
      <c r="A79" s="489"/>
      <c r="B79" s="61" t="s">
        <v>232</v>
      </c>
      <c r="C79" s="62">
        <f t="shared" si="24"/>
        <v>0</v>
      </c>
      <c r="D79" s="62">
        <f t="shared" si="25"/>
        <v>0</v>
      </c>
      <c r="E79" s="62">
        <f t="shared" si="26"/>
        <v>0</v>
      </c>
      <c r="F79" s="129"/>
      <c r="G79" s="129"/>
      <c r="H79" s="129"/>
      <c r="I79" s="129"/>
      <c r="J79" s="129"/>
      <c r="K79" s="129"/>
      <c r="L79" s="129"/>
      <c r="M79" s="129"/>
      <c r="N79" s="129"/>
      <c r="O79" s="129"/>
      <c r="P79" s="129"/>
      <c r="Q79" s="62">
        <f t="shared" si="27"/>
        <v>0</v>
      </c>
      <c r="R79" s="62">
        <f t="shared" si="28"/>
        <v>0</v>
      </c>
      <c r="S79" s="62">
        <f t="shared" si="29"/>
        <v>0</v>
      </c>
      <c r="T79" s="62"/>
      <c r="U79" s="116"/>
      <c r="V79" s="116">
        <f t="shared" si="30"/>
        <v>72</v>
      </c>
      <c r="W79" s="116"/>
      <c r="X79" s="62"/>
      <c r="Y79" s="62"/>
      <c r="Z79" s="62"/>
      <c r="AA79" s="62"/>
      <c r="AB79" s="62"/>
      <c r="AC79" s="62"/>
      <c r="AD79" s="62"/>
      <c r="AE79" s="62"/>
      <c r="AF79" s="62"/>
      <c r="AG79" s="62"/>
      <c r="AH79" s="62"/>
      <c r="AI79" s="62"/>
      <c r="AJ79" s="62"/>
      <c r="AK79" s="62"/>
    </row>
    <row r="80" spans="1:37" s="46" customFormat="1" x14ac:dyDescent="0.3">
      <c r="A80" s="489"/>
      <c r="B80" s="61" t="s">
        <v>233</v>
      </c>
      <c r="C80" s="62">
        <f t="shared" si="24"/>
        <v>0</v>
      </c>
      <c r="D80" s="62">
        <f t="shared" si="25"/>
        <v>0</v>
      </c>
      <c r="E80" s="62">
        <f t="shared" si="26"/>
        <v>0</v>
      </c>
      <c r="F80" s="129"/>
      <c r="G80" s="129"/>
      <c r="H80" s="129"/>
      <c r="I80" s="129"/>
      <c r="J80" s="129"/>
      <c r="K80" s="129"/>
      <c r="L80" s="129"/>
      <c r="M80" s="129"/>
      <c r="N80" s="129"/>
      <c r="O80" s="129"/>
      <c r="P80" s="129"/>
      <c r="Q80" s="62">
        <f t="shared" si="27"/>
        <v>0</v>
      </c>
      <c r="R80" s="62">
        <f t="shared" si="28"/>
        <v>0</v>
      </c>
      <c r="S80" s="62">
        <f t="shared" si="29"/>
        <v>0</v>
      </c>
      <c r="T80" s="62"/>
      <c r="U80" s="116"/>
      <c r="V80" s="116">
        <f t="shared" si="30"/>
        <v>73</v>
      </c>
      <c r="W80" s="116"/>
      <c r="X80" s="62"/>
      <c r="Y80" s="62"/>
      <c r="Z80" s="62"/>
      <c r="AA80" s="62"/>
      <c r="AB80" s="62"/>
      <c r="AC80" s="62"/>
      <c r="AD80" s="62"/>
      <c r="AE80" s="62"/>
      <c r="AF80" s="62"/>
      <c r="AG80" s="62"/>
      <c r="AH80" s="62"/>
      <c r="AI80" s="62"/>
      <c r="AJ80" s="62"/>
      <c r="AK80" s="62"/>
    </row>
    <row r="81" spans="1:37" s="46" customFormat="1" x14ac:dyDescent="0.3">
      <c r="A81" s="489"/>
      <c r="B81" s="61" t="s">
        <v>234</v>
      </c>
      <c r="C81" s="62">
        <f t="shared" si="24"/>
        <v>0</v>
      </c>
      <c r="D81" s="62">
        <f t="shared" si="25"/>
        <v>0</v>
      </c>
      <c r="E81" s="62">
        <f t="shared" si="26"/>
        <v>0</v>
      </c>
      <c r="F81" s="129"/>
      <c r="G81" s="129"/>
      <c r="H81" s="129"/>
      <c r="I81" s="129"/>
      <c r="J81" s="129"/>
      <c r="K81" s="129"/>
      <c r="L81" s="129"/>
      <c r="M81" s="129"/>
      <c r="N81" s="129"/>
      <c r="O81" s="129"/>
      <c r="P81" s="129"/>
      <c r="Q81" s="62">
        <f t="shared" si="27"/>
        <v>0</v>
      </c>
      <c r="R81" s="62">
        <f t="shared" si="28"/>
        <v>0</v>
      </c>
      <c r="S81" s="62">
        <f t="shared" si="29"/>
        <v>0</v>
      </c>
      <c r="T81" s="62"/>
      <c r="U81" s="116"/>
      <c r="V81" s="116">
        <f t="shared" si="30"/>
        <v>74</v>
      </c>
      <c r="W81" s="116"/>
      <c r="X81" s="62"/>
      <c r="Y81" s="62"/>
      <c r="Z81" s="62"/>
      <c r="AA81" s="62"/>
      <c r="AB81" s="62"/>
      <c r="AC81" s="62"/>
      <c r="AD81" s="62"/>
      <c r="AE81" s="62"/>
      <c r="AF81" s="62"/>
      <c r="AG81" s="62"/>
      <c r="AH81" s="62"/>
      <c r="AI81" s="62"/>
      <c r="AJ81" s="62"/>
      <c r="AK81" s="62"/>
    </row>
    <row r="82" spans="1:37" s="46" customFormat="1" x14ac:dyDescent="0.3">
      <c r="A82" s="489"/>
      <c r="B82" s="61" t="s">
        <v>236</v>
      </c>
      <c r="C82" s="62">
        <f t="shared" si="24"/>
        <v>0</v>
      </c>
      <c r="D82" s="62">
        <f t="shared" si="25"/>
        <v>0</v>
      </c>
      <c r="E82" s="62">
        <f t="shared" si="26"/>
        <v>0</v>
      </c>
      <c r="F82" s="129"/>
      <c r="G82" s="129"/>
      <c r="H82" s="129"/>
      <c r="I82" s="129"/>
      <c r="J82" s="129"/>
      <c r="K82" s="129"/>
      <c r="L82" s="129"/>
      <c r="M82" s="129"/>
      <c r="N82" s="129"/>
      <c r="O82" s="129"/>
      <c r="P82" s="129"/>
      <c r="Q82" s="62">
        <f t="shared" si="27"/>
        <v>0</v>
      </c>
      <c r="R82" s="62">
        <f t="shared" si="28"/>
        <v>0</v>
      </c>
      <c r="S82" s="62">
        <f t="shared" si="29"/>
        <v>0</v>
      </c>
      <c r="T82" s="62"/>
      <c r="U82" s="116"/>
      <c r="V82" s="116">
        <f t="shared" si="30"/>
        <v>75</v>
      </c>
      <c r="W82" s="116"/>
      <c r="X82" s="62"/>
      <c r="Y82" s="62"/>
      <c r="Z82" s="62"/>
      <c r="AA82" s="62"/>
      <c r="AB82" s="62"/>
      <c r="AC82" s="62"/>
      <c r="AD82" s="62"/>
      <c r="AE82" s="62"/>
      <c r="AF82" s="62"/>
      <c r="AG82" s="62"/>
      <c r="AH82" s="62"/>
      <c r="AI82" s="62"/>
      <c r="AJ82" s="62"/>
      <c r="AK82" s="62"/>
    </row>
    <row r="83" spans="1:37" s="46" customFormat="1" x14ac:dyDescent="0.3">
      <c r="A83" s="489"/>
      <c r="B83" s="61" t="s">
        <v>235</v>
      </c>
      <c r="C83" s="62">
        <f t="shared" si="24"/>
        <v>0</v>
      </c>
      <c r="D83" s="62">
        <f t="shared" si="25"/>
        <v>0</v>
      </c>
      <c r="E83" s="62">
        <f t="shared" si="26"/>
        <v>0</v>
      </c>
      <c r="F83" s="129"/>
      <c r="G83" s="129"/>
      <c r="H83" s="129"/>
      <c r="I83" s="129"/>
      <c r="J83" s="129"/>
      <c r="K83" s="129"/>
      <c r="L83" s="129"/>
      <c r="M83" s="129"/>
      <c r="N83" s="129"/>
      <c r="O83" s="129"/>
      <c r="P83" s="129"/>
      <c r="Q83" s="62">
        <f t="shared" si="27"/>
        <v>0</v>
      </c>
      <c r="R83" s="62">
        <f t="shared" si="28"/>
        <v>0</v>
      </c>
      <c r="S83" s="62">
        <f t="shared" si="29"/>
        <v>0</v>
      </c>
      <c r="T83" s="62"/>
      <c r="U83" s="116"/>
      <c r="V83" s="116">
        <f t="shared" si="30"/>
        <v>76</v>
      </c>
      <c r="W83" s="116"/>
      <c r="X83" s="62"/>
      <c r="Y83" s="62"/>
      <c r="Z83" s="62"/>
      <c r="AA83" s="62"/>
      <c r="AB83" s="62"/>
      <c r="AC83" s="62"/>
      <c r="AD83" s="62"/>
      <c r="AE83" s="62"/>
      <c r="AF83" s="62"/>
      <c r="AG83" s="62"/>
      <c r="AH83" s="62"/>
      <c r="AI83" s="62"/>
      <c r="AJ83" s="62"/>
      <c r="AK83" s="62"/>
    </row>
    <row r="84" spans="1:37" s="46" customFormat="1" x14ac:dyDescent="0.3">
      <c r="A84" s="489"/>
      <c r="B84" s="61" t="s">
        <v>237</v>
      </c>
      <c r="C84" s="62">
        <f t="shared" si="24"/>
        <v>0</v>
      </c>
      <c r="D84" s="62">
        <f t="shared" si="25"/>
        <v>0</v>
      </c>
      <c r="E84" s="62">
        <f t="shared" si="26"/>
        <v>0</v>
      </c>
      <c r="F84" s="129"/>
      <c r="G84" s="129"/>
      <c r="H84" s="129"/>
      <c r="I84" s="129"/>
      <c r="J84" s="129"/>
      <c r="K84" s="129"/>
      <c r="L84" s="129"/>
      <c r="M84" s="129"/>
      <c r="N84" s="129"/>
      <c r="O84" s="129"/>
      <c r="P84" s="129"/>
      <c r="Q84" s="62">
        <f t="shared" si="27"/>
        <v>0</v>
      </c>
      <c r="R84" s="62">
        <f t="shared" si="28"/>
        <v>0</v>
      </c>
      <c r="S84" s="62">
        <f t="shared" si="29"/>
        <v>0</v>
      </c>
      <c r="T84" s="62"/>
      <c r="U84" s="116"/>
      <c r="V84" s="116">
        <f t="shared" si="30"/>
        <v>77</v>
      </c>
      <c r="W84" s="116"/>
      <c r="X84" s="62"/>
      <c r="Y84" s="62"/>
      <c r="Z84" s="62"/>
      <c r="AA84" s="62"/>
      <c r="AB84" s="62"/>
      <c r="AC84" s="62"/>
      <c r="AD84" s="62"/>
      <c r="AE84" s="62"/>
      <c r="AF84" s="62"/>
      <c r="AG84" s="62"/>
      <c r="AH84" s="62"/>
      <c r="AI84" s="62"/>
      <c r="AJ84" s="62"/>
      <c r="AK84" s="62"/>
    </row>
    <row r="85" spans="1:37" s="46" customFormat="1" x14ac:dyDescent="0.3">
      <c r="A85" s="489"/>
      <c r="B85" s="61" t="s">
        <v>13</v>
      </c>
      <c r="C85" s="62">
        <f t="shared" si="24"/>
        <v>0</v>
      </c>
      <c r="D85" s="62">
        <f t="shared" si="25"/>
        <v>0</v>
      </c>
      <c r="E85" s="62">
        <f t="shared" si="26"/>
        <v>0</v>
      </c>
      <c r="F85" s="129"/>
      <c r="G85" s="129"/>
      <c r="H85" s="129"/>
      <c r="I85" s="129"/>
      <c r="J85" s="129"/>
      <c r="K85" s="129"/>
      <c r="L85" s="129"/>
      <c r="M85" s="129"/>
      <c r="N85" s="129"/>
      <c r="O85" s="129"/>
      <c r="P85" s="129"/>
      <c r="Q85" s="62">
        <f t="shared" si="27"/>
        <v>0</v>
      </c>
      <c r="R85" s="62">
        <f t="shared" si="28"/>
        <v>0</v>
      </c>
      <c r="S85" s="62">
        <f t="shared" si="29"/>
        <v>0</v>
      </c>
      <c r="T85" s="62"/>
      <c r="U85" s="116"/>
      <c r="V85" s="116">
        <f t="shared" si="30"/>
        <v>78</v>
      </c>
      <c r="W85" s="116"/>
      <c r="X85" s="62"/>
      <c r="Y85" s="62"/>
      <c r="Z85" s="62"/>
      <c r="AA85" s="62"/>
      <c r="AB85" s="62"/>
      <c r="AC85" s="62"/>
      <c r="AD85" s="62"/>
      <c r="AE85" s="62"/>
      <c r="AF85" s="62"/>
      <c r="AG85" s="62"/>
      <c r="AH85" s="62"/>
      <c r="AI85" s="62"/>
      <c r="AJ85" s="62"/>
      <c r="AK85" s="62"/>
    </row>
    <row r="86" spans="1:37" s="46" customFormat="1" ht="11.45" customHeight="1" x14ac:dyDescent="0.3">
      <c r="A86" s="489"/>
      <c r="B86" s="61" t="str">
        <f>B53</f>
        <v>Intitulé libre 1</v>
      </c>
      <c r="C86" s="62">
        <f t="shared" si="24"/>
        <v>0</v>
      </c>
      <c r="D86" s="62">
        <f t="shared" si="25"/>
        <v>0</v>
      </c>
      <c r="E86" s="62">
        <f t="shared" si="26"/>
        <v>0</v>
      </c>
      <c r="F86" s="129"/>
      <c r="G86" s="129"/>
      <c r="H86" s="129"/>
      <c r="I86" s="129"/>
      <c r="J86" s="129"/>
      <c r="K86" s="129"/>
      <c r="L86" s="129"/>
      <c r="M86" s="129"/>
      <c r="N86" s="129"/>
      <c r="O86" s="129"/>
      <c r="P86" s="129"/>
      <c r="Q86" s="62">
        <f t="shared" si="27"/>
        <v>0</v>
      </c>
      <c r="R86" s="62">
        <f t="shared" si="28"/>
        <v>0</v>
      </c>
      <c r="S86" s="62">
        <f t="shared" si="29"/>
        <v>0</v>
      </c>
      <c r="T86" s="62"/>
      <c r="U86" s="116"/>
      <c r="V86" s="116">
        <f t="shared" si="30"/>
        <v>79</v>
      </c>
      <c r="W86" s="116"/>
      <c r="X86" s="62"/>
      <c r="Y86" s="62"/>
      <c r="Z86" s="62"/>
      <c r="AA86" s="62"/>
      <c r="AB86" s="62"/>
      <c r="AC86" s="62"/>
      <c r="AD86" s="62"/>
      <c r="AE86" s="62"/>
      <c r="AF86" s="62"/>
      <c r="AG86" s="62"/>
      <c r="AH86" s="62"/>
      <c r="AI86" s="62"/>
      <c r="AJ86" s="62"/>
      <c r="AK86" s="62"/>
    </row>
    <row r="87" spans="1:37" s="46" customFormat="1" x14ac:dyDescent="0.3">
      <c r="A87" s="489"/>
      <c r="B87" s="61" t="str">
        <f>B54</f>
        <v>Intitulé libre 2</v>
      </c>
      <c r="C87" s="62">
        <f t="shared" si="24"/>
        <v>0</v>
      </c>
      <c r="D87" s="62">
        <f t="shared" si="25"/>
        <v>0</v>
      </c>
      <c r="E87" s="62">
        <f t="shared" si="26"/>
        <v>0</v>
      </c>
      <c r="F87" s="129"/>
      <c r="G87" s="129"/>
      <c r="H87" s="129"/>
      <c r="I87" s="129"/>
      <c r="J87" s="129"/>
      <c r="K87" s="129"/>
      <c r="L87" s="129"/>
      <c r="M87" s="129"/>
      <c r="N87" s="129"/>
      <c r="O87" s="129"/>
      <c r="P87" s="129"/>
      <c r="Q87" s="62">
        <f t="shared" si="27"/>
        <v>0</v>
      </c>
      <c r="R87" s="62">
        <f t="shared" si="28"/>
        <v>0</v>
      </c>
      <c r="S87" s="62">
        <f t="shared" si="29"/>
        <v>0</v>
      </c>
      <c r="T87" s="62"/>
      <c r="U87" s="116"/>
      <c r="V87" s="116">
        <f t="shared" si="30"/>
        <v>80</v>
      </c>
      <c r="W87" s="116"/>
      <c r="X87" s="62"/>
      <c r="Y87" s="62"/>
      <c r="Z87" s="62"/>
      <c r="AA87" s="62"/>
      <c r="AB87" s="62"/>
      <c r="AC87" s="62"/>
      <c r="AD87" s="62"/>
      <c r="AE87" s="62"/>
      <c r="AF87" s="62"/>
      <c r="AG87" s="62"/>
      <c r="AH87" s="62"/>
      <c r="AI87" s="62"/>
      <c r="AJ87" s="62"/>
      <c r="AK87" s="62"/>
    </row>
    <row r="88" spans="1:37" s="46" customFormat="1" x14ac:dyDescent="0.3">
      <c r="A88" s="489"/>
      <c r="B88" s="61" t="str">
        <f>B55</f>
        <v>Intitulé libre 3</v>
      </c>
      <c r="C88" s="62">
        <f t="shared" si="24"/>
        <v>0</v>
      </c>
      <c r="D88" s="62">
        <f t="shared" si="25"/>
        <v>0</v>
      </c>
      <c r="E88" s="62">
        <f t="shared" si="26"/>
        <v>0</v>
      </c>
      <c r="F88" s="129"/>
      <c r="G88" s="129"/>
      <c r="H88" s="129"/>
      <c r="I88" s="129"/>
      <c r="J88" s="129"/>
      <c r="K88" s="129"/>
      <c r="L88" s="129"/>
      <c r="M88" s="129"/>
      <c r="N88" s="129"/>
      <c r="O88" s="129"/>
      <c r="P88" s="129"/>
      <c r="Q88" s="62">
        <f t="shared" si="27"/>
        <v>0</v>
      </c>
      <c r="R88" s="62">
        <f t="shared" si="28"/>
        <v>0</v>
      </c>
      <c r="S88" s="62">
        <f t="shared" si="29"/>
        <v>0</v>
      </c>
      <c r="T88" s="62"/>
      <c r="U88" s="116"/>
      <c r="V88" s="116">
        <f t="shared" si="30"/>
        <v>81</v>
      </c>
      <c r="W88" s="116"/>
      <c r="X88" s="62"/>
      <c r="Y88" s="62"/>
      <c r="Z88" s="62"/>
      <c r="AA88" s="62"/>
      <c r="AB88" s="62"/>
      <c r="AC88" s="62"/>
      <c r="AD88" s="62"/>
      <c r="AE88" s="62"/>
      <c r="AF88" s="62"/>
      <c r="AG88" s="62"/>
      <c r="AH88" s="62"/>
      <c r="AI88" s="62"/>
      <c r="AJ88" s="62"/>
      <c r="AK88" s="62"/>
    </row>
    <row r="89" spans="1:37" s="46" customFormat="1" x14ac:dyDescent="0.3">
      <c r="A89" s="489"/>
      <c r="B89" s="61" t="str">
        <f>B56</f>
        <v>Intitulé libre 4</v>
      </c>
      <c r="C89" s="62">
        <f t="shared" si="24"/>
        <v>0</v>
      </c>
      <c r="D89" s="62">
        <f t="shared" si="25"/>
        <v>0</v>
      </c>
      <c r="E89" s="62">
        <f t="shared" si="26"/>
        <v>0</v>
      </c>
      <c r="F89" s="129"/>
      <c r="G89" s="129"/>
      <c r="H89" s="129"/>
      <c r="I89" s="129"/>
      <c r="J89" s="129"/>
      <c r="K89" s="129"/>
      <c r="L89" s="129"/>
      <c r="M89" s="129"/>
      <c r="N89" s="129"/>
      <c r="O89" s="129"/>
      <c r="P89" s="129"/>
      <c r="Q89" s="62">
        <f t="shared" si="27"/>
        <v>0</v>
      </c>
      <c r="R89" s="62">
        <f t="shared" si="28"/>
        <v>0</v>
      </c>
      <c r="S89" s="62">
        <f t="shared" si="29"/>
        <v>0</v>
      </c>
      <c r="T89" s="62"/>
      <c r="U89" s="116"/>
      <c r="V89" s="116">
        <f t="shared" si="30"/>
        <v>82</v>
      </c>
      <c r="W89" s="116"/>
      <c r="X89" s="62"/>
      <c r="Y89" s="62"/>
      <c r="Z89" s="62"/>
      <c r="AA89" s="62"/>
      <c r="AB89" s="62"/>
      <c r="AC89" s="62"/>
      <c r="AD89" s="62"/>
      <c r="AE89" s="62"/>
      <c r="AF89" s="62"/>
      <c r="AG89" s="62"/>
      <c r="AH89" s="62"/>
      <c r="AI89" s="62"/>
      <c r="AJ89" s="62"/>
      <c r="AK89" s="62"/>
    </row>
    <row r="90" spans="1:37" s="46" customFormat="1" x14ac:dyDescent="0.3">
      <c r="A90" s="489"/>
      <c r="B90" s="61" t="str">
        <f>B57</f>
        <v>Intitulé libre 5</v>
      </c>
      <c r="C90" s="62">
        <f t="shared" si="24"/>
        <v>0</v>
      </c>
      <c r="D90" s="62">
        <f t="shared" si="25"/>
        <v>0</v>
      </c>
      <c r="E90" s="62">
        <f t="shared" si="26"/>
        <v>0</v>
      </c>
      <c r="F90" s="129"/>
      <c r="G90" s="129"/>
      <c r="H90" s="129"/>
      <c r="I90" s="129"/>
      <c r="J90" s="129"/>
      <c r="K90" s="129"/>
      <c r="L90" s="129"/>
      <c r="M90" s="129"/>
      <c r="N90" s="129"/>
      <c r="O90" s="129"/>
      <c r="P90" s="129"/>
      <c r="Q90" s="62">
        <f t="shared" si="27"/>
        <v>0</v>
      </c>
      <c r="R90" s="62">
        <f t="shared" si="28"/>
        <v>0</v>
      </c>
      <c r="S90" s="62">
        <f t="shared" si="29"/>
        <v>0</v>
      </c>
      <c r="T90" s="62"/>
      <c r="U90" s="116"/>
      <c r="V90" s="116">
        <f t="shared" si="30"/>
        <v>83</v>
      </c>
      <c r="W90" s="116"/>
      <c r="X90" s="62"/>
      <c r="Y90" s="62"/>
      <c r="Z90" s="62"/>
      <c r="AA90" s="62"/>
      <c r="AB90" s="62"/>
      <c r="AC90" s="62"/>
      <c r="AD90" s="62"/>
      <c r="AE90" s="62"/>
      <c r="AF90" s="62"/>
      <c r="AG90" s="62"/>
      <c r="AH90" s="62"/>
      <c r="AI90" s="62"/>
      <c r="AJ90" s="62"/>
      <c r="AK90" s="62"/>
    </row>
    <row r="91" spans="1:37" s="46" customFormat="1" ht="14.25" thickBot="1" x14ac:dyDescent="0.35">
      <c r="A91" s="489"/>
      <c r="B91" s="63" t="s">
        <v>46</v>
      </c>
      <c r="C91" s="64">
        <f t="shared" ref="C91:S91" si="31">SUM(C74:C90)</f>
        <v>0</v>
      </c>
      <c r="D91" s="64">
        <f t="shared" si="31"/>
        <v>0</v>
      </c>
      <c r="E91" s="64">
        <f t="shared" si="31"/>
        <v>0</v>
      </c>
      <c r="F91" s="64">
        <f t="shared" si="31"/>
        <v>0</v>
      </c>
      <c r="G91" s="64">
        <f t="shared" si="31"/>
        <v>0</v>
      </c>
      <c r="H91" s="64">
        <f t="shared" si="31"/>
        <v>0</v>
      </c>
      <c r="I91" s="64">
        <f t="shared" si="31"/>
        <v>0</v>
      </c>
      <c r="J91" s="64">
        <f t="shared" si="31"/>
        <v>0</v>
      </c>
      <c r="K91" s="64">
        <f t="shared" si="31"/>
        <v>0</v>
      </c>
      <c r="L91" s="64">
        <f t="shared" si="31"/>
        <v>0</v>
      </c>
      <c r="M91" s="64">
        <f t="shared" si="31"/>
        <v>0</v>
      </c>
      <c r="N91" s="64">
        <f t="shared" si="31"/>
        <v>0</v>
      </c>
      <c r="O91" s="64">
        <f t="shared" si="31"/>
        <v>0</v>
      </c>
      <c r="P91" s="64">
        <f t="shared" si="31"/>
        <v>0</v>
      </c>
      <c r="Q91" s="64">
        <f t="shared" si="31"/>
        <v>0</v>
      </c>
      <c r="R91" s="64">
        <f t="shared" si="31"/>
        <v>0</v>
      </c>
      <c r="S91" s="64">
        <f t="shared" si="31"/>
        <v>0</v>
      </c>
      <c r="T91" s="62"/>
      <c r="U91" s="116" t="str">
        <f>RIGHT(A74,4)&amp;"reseau"</f>
        <v>2022reseau</v>
      </c>
      <c r="V91" s="116">
        <f t="shared" si="30"/>
        <v>84</v>
      </c>
      <c r="W91" s="116"/>
      <c r="X91" s="62"/>
      <c r="Y91" s="62"/>
      <c r="Z91" s="62"/>
      <c r="AA91" s="62"/>
      <c r="AB91" s="62"/>
      <c r="AC91" s="62"/>
      <c r="AD91" s="62"/>
      <c r="AE91" s="62"/>
      <c r="AF91" s="62"/>
      <c r="AG91" s="62"/>
      <c r="AH91" s="62"/>
      <c r="AI91" s="62"/>
      <c r="AJ91" s="62"/>
      <c r="AK91" s="62"/>
    </row>
    <row r="92" spans="1:37" s="46" customFormat="1" x14ac:dyDescent="0.3">
      <c r="A92" s="489"/>
      <c r="B92" s="65"/>
      <c r="C92" s="62"/>
      <c r="D92" s="62"/>
      <c r="E92" s="62"/>
      <c r="F92" s="62"/>
      <c r="G92" s="62"/>
      <c r="H92" s="62"/>
      <c r="I92" s="62"/>
      <c r="J92" s="62"/>
      <c r="K92" s="62"/>
      <c r="L92" s="62"/>
      <c r="M92" s="62"/>
      <c r="N92" s="62"/>
      <c r="O92" s="62"/>
      <c r="P92" s="62"/>
      <c r="Q92" s="62"/>
      <c r="R92" s="62"/>
      <c r="S92" s="62"/>
      <c r="T92" s="62"/>
      <c r="U92" s="116"/>
      <c r="V92" s="116">
        <f t="shared" si="30"/>
        <v>85</v>
      </c>
      <c r="W92" s="116"/>
      <c r="X92" s="62"/>
      <c r="Y92" s="62"/>
      <c r="Z92" s="62"/>
      <c r="AA92" s="62"/>
      <c r="AB92" s="62"/>
      <c r="AC92" s="62"/>
      <c r="AD92" s="62"/>
      <c r="AE92" s="62"/>
      <c r="AF92" s="62"/>
      <c r="AG92" s="62"/>
      <c r="AH92" s="62"/>
      <c r="AI92" s="62"/>
      <c r="AJ92" s="62"/>
      <c r="AK92" s="62"/>
    </row>
    <row r="93" spans="1:37" s="46" customFormat="1" x14ac:dyDescent="0.3">
      <c r="A93" s="489"/>
      <c r="B93" s="61" t="s">
        <v>227</v>
      </c>
      <c r="C93" s="62">
        <f t="shared" ref="C93:C104" si="32">Q60</f>
        <v>0</v>
      </c>
      <c r="D93" s="62">
        <f t="shared" ref="D93:D104" si="33">R60</f>
        <v>0</v>
      </c>
      <c r="E93" s="62">
        <f t="shared" ref="E93:E104" si="34">S60</f>
        <v>0</v>
      </c>
      <c r="F93" s="129"/>
      <c r="G93" s="129"/>
      <c r="H93" s="129"/>
      <c r="I93" s="129"/>
      <c r="J93" s="129"/>
      <c r="K93" s="129"/>
      <c r="L93" s="129"/>
      <c r="M93" s="129"/>
      <c r="N93" s="129"/>
      <c r="O93" s="129"/>
      <c r="P93" s="129"/>
      <c r="Q93" s="62">
        <f t="shared" ref="Q93:Q104" si="35">SUM(C93,F93:J93,M93:N93)</f>
        <v>0</v>
      </c>
      <c r="R93" s="62">
        <f t="shared" ref="R93:R104" si="36">SUM(D93,K93,O93)</f>
        <v>0</v>
      </c>
      <c r="S93" s="62">
        <f t="shared" ref="S93:S104" si="37">SUM(E93,L93,P93)</f>
        <v>0</v>
      </c>
      <c r="T93" s="62"/>
      <c r="U93" s="116"/>
      <c r="V93" s="116">
        <f t="shared" si="30"/>
        <v>86</v>
      </c>
      <c r="W93" s="116"/>
      <c r="X93" s="62"/>
      <c r="Y93" s="62"/>
      <c r="Z93" s="62"/>
      <c r="AA93" s="62"/>
      <c r="AB93" s="62"/>
      <c r="AC93" s="62"/>
      <c r="AD93" s="62"/>
      <c r="AE93" s="62"/>
      <c r="AF93" s="62"/>
      <c r="AG93" s="62"/>
      <c r="AH93" s="62"/>
      <c r="AI93" s="62"/>
      <c r="AJ93" s="62"/>
      <c r="AK93" s="62"/>
    </row>
    <row r="94" spans="1:37" s="46" customFormat="1" x14ac:dyDescent="0.3">
      <c r="A94" s="489"/>
      <c r="B94" s="61" t="s">
        <v>47</v>
      </c>
      <c r="C94" s="62">
        <f t="shared" si="32"/>
        <v>0</v>
      </c>
      <c r="D94" s="62">
        <f t="shared" si="33"/>
        <v>0</v>
      </c>
      <c r="E94" s="62">
        <f t="shared" si="34"/>
        <v>0</v>
      </c>
      <c r="F94" s="129"/>
      <c r="G94" s="129"/>
      <c r="H94" s="129"/>
      <c r="I94" s="129"/>
      <c r="J94" s="129"/>
      <c r="K94" s="129"/>
      <c r="L94" s="129"/>
      <c r="M94" s="129"/>
      <c r="N94" s="129"/>
      <c r="O94" s="129"/>
      <c r="P94" s="129"/>
      <c r="Q94" s="62">
        <f t="shared" si="35"/>
        <v>0</v>
      </c>
      <c r="R94" s="62">
        <f t="shared" si="36"/>
        <v>0</v>
      </c>
      <c r="S94" s="62">
        <f t="shared" si="37"/>
        <v>0</v>
      </c>
      <c r="T94" s="62"/>
      <c r="U94" s="116"/>
      <c r="V94" s="116">
        <f t="shared" si="30"/>
        <v>87</v>
      </c>
      <c r="W94" s="116"/>
      <c r="X94" s="62"/>
      <c r="Y94" s="62"/>
      <c r="Z94" s="62"/>
      <c r="AA94" s="62"/>
      <c r="AB94" s="62"/>
      <c r="AC94" s="62"/>
      <c r="AD94" s="62"/>
      <c r="AE94" s="62"/>
      <c r="AF94" s="62"/>
      <c r="AG94" s="62"/>
      <c r="AH94" s="62"/>
      <c r="AI94" s="62"/>
      <c r="AJ94" s="62"/>
      <c r="AK94" s="62"/>
    </row>
    <row r="95" spans="1:37" s="46" customFormat="1" x14ac:dyDescent="0.3">
      <c r="A95" s="489"/>
      <c r="B95" s="61" t="s">
        <v>48</v>
      </c>
      <c r="C95" s="62">
        <f t="shared" si="32"/>
        <v>0</v>
      </c>
      <c r="D95" s="62">
        <f t="shared" si="33"/>
        <v>0</v>
      </c>
      <c r="E95" s="62">
        <f t="shared" si="34"/>
        <v>0</v>
      </c>
      <c r="F95" s="129"/>
      <c r="G95" s="129"/>
      <c r="H95" s="129"/>
      <c r="I95" s="129"/>
      <c r="J95" s="129"/>
      <c r="K95" s="129"/>
      <c r="L95" s="129"/>
      <c r="M95" s="129"/>
      <c r="N95" s="129"/>
      <c r="O95" s="129"/>
      <c r="P95" s="129"/>
      <c r="Q95" s="62">
        <f t="shared" si="35"/>
        <v>0</v>
      </c>
      <c r="R95" s="62">
        <f t="shared" si="36"/>
        <v>0</v>
      </c>
      <c r="S95" s="62">
        <f t="shared" si="37"/>
        <v>0</v>
      </c>
      <c r="T95" s="62"/>
      <c r="U95" s="116"/>
      <c r="V95" s="116">
        <f t="shared" si="30"/>
        <v>88</v>
      </c>
      <c r="W95" s="116"/>
      <c r="X95" s="62"/>
      <c r="Y95" s="62"/>
      <c r="Z95" s="62"/>
      <c r="AA95" s="62"/>
      <c r="AB95" s="62"/>
      <c r="AC95" s="62"/>
      <c r="AD95" s="62"/>
      <c r="AE95" s="62"/>
      <c r="AF95" s="62"/>
      <c r="AG95" s="62"/>
      <c r="AH95" s="62"/>
      <c r="AI95" s="62"/>
      <c r="AJ95" s="62"/>
      <c r="AK95" s="62"/>
    </row>
    <row r="96" spans="1:37" s="46" customFormat="1" x14ac:dyDescent="0.3">
      <c r="A96" s="489"/>
      <c r="B96" s="61" t="s">
        <v>44</v>
      </c>
      <c r="C96" s="62">
        <f t="shared" si="32"/>
        <v>0</v>
      </c>
      <c r="D96" s="62">
        <f t="shared" si="33"/>
        <v>0</v>
      </c>
      <c r="E96" s="62">
        <f t="shared" si="34"/>
        <v>0</v>
      </c>
      <c r="F96" s="129"/>
      <c r="G96" s="129"/>
      <c r="H96" s="129"/>
      <c r="I96" s="129"/>
      <c r="J96" s="129"/>
      <c r="K96" s="129"/>
      <c r="L96" s="129"/>
      <c r="M96" s="129"/>
      <c r="N96" s="129"/>
      <c r="O96" s="129"/>
      <c r="P96" s="129"/>
      <c r="Q96" s="62">
        <f t="shared" si="35"/>
        <v>0</v>
      </c>
      <c r="R96" s="62">
        <f t="shared" si="36"/>
        <v>0</v>
      </c>
      <c r="S96" s="62">
        <f t="shared" si="37"/>
        <v>0</v>
      </c>
      <c r="T96" s="62"/>
      <c r="U96" s="116"/>
      <c r="V96" s="116">
        <f t="shared" si="30"/>
        <v>89</v>
      </c>
      <c r="W96" s="116"/>
      <c r="X96" s="62"/>
      <c r="Y96" s="62"/>
      <c r="Z96" s="62"/>
      <c r="AA96" s="62"/>
      <c r="AB96" s="62"/>
      <c r="AC96" s="62"/>
      <c r="AD96" s="62"/>
      <c r="AE96" s="62"/>
      <c r="AF96" s="62"/>
      <c r="AG96" s="62"/>
      <c r="AH96" s="62"/>
      <c r="AI96" s="62"/>
      <c r="AJ96" s="62"/>
      <c r="AK96" s="62"/>
    </row>
    <row r="97" spans="1:37" s="46" customFormat="1" x14ac:dyDescent="0.3">
      <c r="A97" s="489"/>
      <c r="B97" s="61" t="s">
        <v>49</v>
      </c>
      <c r="C97" s="62">
        <f t="shared" si="32"/>
        <v>0</v>
      </c>
      <c r="D97" s="62">
        <f t="shared" si="33"/>
        <v>0</v>
      </c>
      <c r="E97" s="62">
        <f t="shared" si="34"/>
        <v>0</v>
      </c>
      <c r="F97" s="129"/>
      <c r="G97" s="129"/>
      <c r="H97" s="129"/>
      <c r="I97" s="129"/>
      <c r="J97" s="129"/>
      <c r="K97" s="129"/>
      <c r="L97" s="129"/>
      <c r="M97" s="129"/>
      <c r="N97" s="129"/>
      <c r="O97" s="129"/>
      <c r="P97" s="129"/>
      <c r="Q97" s="62">
        <f t="shared" si="35"/>
        <v>0</v>
      </c>
      <c r="R97" s="62">
        <f t="shared" si="36"/>
        <v>0</v>
      </c>
      <c r="S97" s="62">
        <f t="shared" si="37"/>
        <v>0</v>
      </c>
      <c r="T97" s="62"/>
      <c r="U97" s="116"/>
      <c r="V97" s="116">
        <f t="shared" si="30"/>
        <v>90</v>
      </c>
      <c r="W97" s="116"/>
      <c r="X97" s="62"/>
      <c r="Y97" s="62"/>
      <c r="Z97" s="62"/>
      <c r="AA97" s="62"/>
      <c r="AB97" s="62"/>
      <c r="AC97" s="62"/>
      <c r="AD97" s="62"/>
      <c r="AE97" s="62"/>
      <c r="AF97" s="62"/>
      <c r="AG97" s="62"/>
      <c r="AH97" s="62"/>
      <c r="AI97" s="62"/>
      <c r="AJ97" s="62"/>
      <c r="AK97" s="62"/>
    </row>
    <row r="98" spans="1:37" s="46" customFormat="1" x14ac:dyDescent="0.3">
      <c r="A98" s="489"/>
      <c r="B98" s="61" t="s">
        <v>50</v>
      </c>
      <c r="C98" s="62">
        <f t="shared" si="32"/>
        <v>0</v>
      </c>
      <c r="D98" s="62">
        <f t="shared" si="33"/>
        <v>0</v>
      </c>
      <c r="E98" s="62">
        <f t="shared" si="34"/>
        <v>0</v>
      </c>
      <c r="F98" s="129"/>
      <c r="G98" s="129"/>
      <c r="H98" s="129"/>
      <c r="I98" s="129"/>
      <c r="J98" s="129"/>
      <c r="K98" s="129"/>
      <c r="L98" s="129"/>
      <c r="M98" s="129"/>
      <c r="N98" s="129"/>
      <c r="O98" s="129"/>
      <c r="P98" s="129"/>
      <c r="Q98" s="62">
        <f t="shared" si="35"/>
        <v>0</v>
      </c>
      <c r="R98" s="62">
        <f t="shared" si="36"/>
        <v>0</v>
      </c>
      <c r="S98" s="62">
        <f t="shared" si="37"/>
        <v>0</v>
      </c>
      <c r="T98" s="62"/>
      <c r="U98" s="116"/>
      <c r="V98" s="116">
        <f t="shared" si="30"/>
        <v>91</v>
      </c>
      <c r="W98" s="116"/>
      <c r="X98" s="62"/>
      <c r="Y98" s="62"/>
      <c r="Z98" s="62"/>
      <c r="AA98" s="62"/>
      <c r="AB98" s="62"/>
      <c r="AC98" s="62"/>
      <c r="AD98" s="62"/>
      <c r="AE98" s="62"/>
      <c r="AF98" s="62"/>
      <c r="AG98" s="62"/>
      <c r="AH98" s="62"/>
      <c r="AI98" s="62"/>
      <c r="AJ98" s="62"/>
      <c r="AK98" s="62"/>
    </row>
    <row r="99" spans="1:37" s="46" customFormat="1" x14ac:dyDescent="0.3">
      <c r="A99" s="489"/>
      <c r="B99" s="61" t="s">
        <v>45</v>
      </c>
      <c r="C99" s="62">
        <f t="shared" si="32"/>
        <v>0</v>
      </c>
      <c r="D99" s="62">
        <f t="shared" si="33"/>
        <v>0</v>
      </c>
      <c r="E99" s="62">
        <f t="shared" si="34"/>
        <v>0</v>
      </c>
      <c r="F99" s="129"/>
      <c r="G99" s="129"/>
      <c r="H99" s="129"/>
      <c r="I99" s="129"/>
      <c r="J99" s="129"/>
      <c r="K99" s="129"/>
      <c r="L99" s="129"/>
      <c r="M99" s="129"/>
      <c r="N99" s="129"/>
      <c r="O99" s="129"/>
      <c r="P99" s="129"/>
      <c r="Q99" s="62">
        <f t="shared" si="35"/>
        <v>0</v>
      </c>
      <c r="R99" s="62">
        <f t="shared" si="36"/>
        <v>0</v>
      </c>
      <c r="S99" s="62">
        <f t="shared" si="37"/>
        <v>0</v>
      </c>
      <c r="T99" s="62"/>
      <c r="U99" s="116"/>
      <c r="V99" s="116">
        <f t="shared" si="30"/>
        <v>92</v>
      </c>
      <c r="W99" s="116"/>
      <c r="X99" s="62"/>
      <c r="Y99" s="62"/>
      <c r="Z99" s="62"/>
      <c r="AA99" s="62"/>
      <c r="AB99" s="62"/>
      <c r="AC99" s="62"/>
      <c r="AD99" s="62"/>
      <c r="AE99" s="62"/>
      <c r="AF99" s="62"/>
      <c r="AG99" s="62"/>
      <c r="AH99" s="62"/>
      <c r="AI99" s="62"/>
      <c r="AJ99" s="62"/>
      <c r="AK99" s="62"/>
    </row>
    <row r="100" spans="1:37" s="46" customFormat="1" x14ac:dyDescent="0.3">
      <c r="A100" s="489"/>
      <c r="B100" s="61" t="str">
        <f>B67</f>
        <v>Intitulé libre 1</v>
      </c>
      <c r="C100" s="62">
        <f t="shared" si="32"/>
        <v>0</v>
      </c>
      <c r="D100" s="62">
        <f t="shared" si="33"/>
        <v>0</v>
      </c>
      <c r="E100" s="62">
        <f t="shared" si="34"/>
        <v>0</v>
      </c>
      <c r="F100" s="129"/>
      <c r="G100" s="129"/>
      <c r="H100" s="129"/>
      <c r="I100" s="129"/>
      <c r="J100" s="129"/>
      <c r="K100" s="129"/>
      <c r="L100" s="129"/>
      <c r="M100" s="129"/>
      <c r="N100" s="129"/>
      <c r="O100" s="129"/>
      <c r="P100" s="129"/>
      <c r="Q100" s="62">
        <f t="shared" si="35"/>
        <v>0</v>
      </c>
      <c r="R100" s="62">
        <f t="shared" si="36"/>
        <v>0</v>
      </c>
      <c r="S100" s="62">
        <f t="shared" si="37"/>
        <v>0</v>
      </c>
      <c r="T100" s="62"/>
      <c r="U100" s="116"/>
      <c r="V100" s="116">
        <f t="shared" si="30"/>
        <v>93</v>
      </c>
      <c r="W100" s="116"/>
      <c r="X100" s="62"/>
      <c r="Y100" s="62"/>
      <c r="Z100" s="62"/>
      <c r="AA100" s="62"/>
      <c r="AB100" s="62"/>
      <c r="AC100" s="62"/>
      <c r="AD100" s="62"/>
      <c r="AE100" s="62"/>
      <c r="AF100" s="62"/>
      <c r="AG100" s="62"/>
      <c r="AH100" s="62"/>
      <c r="AI100" s="62"/>
      <c r="AJ100" s="62"/>
      <c r="AK100" s="62"/>
    </row>
    <row r="101" spans="1:37" s="46" customFormat="1" x14ac:dyDescent="0.3">
      <c r="A101" s="489"/>
      <c r="B101" s="61" t="str">
        <f>B68</f>
        <v>Intitulé libre 2</v>
      </c>
      <c r="C101" s="62">
        <f t="shared" si="32"/>
        <v>0</v>
      </c>
      <c r="D101" s="62">
        <f t="shared" si="33"/>
        <v>0</v>
      </c>
      <c r="E101" s="62">
        <f t="shared" si="34"/>
        <v>0</v>
      </c>
      <c r="F101" s="129"/>
      <c r="G101" s="129"/>
      <c r="H101" s="129"/>
      <c r="I101" s="129"/>
      <c r="J101" s="129"/>
      <c r="K101" s="129"/>
      <c r="L101" s="129"/>
      <c r="M101" s="129"/>
      <c r="N101" s="129"/>
      <c r="O101" s="129"/>
      <c r="P101" s="129"/>
      <c r="Q101" s="62">
        <f t="shared" si="35"/>
        <v>0</v>
      </c>
      <c r="R101" s="62">
        <f t="shared" si="36"/>
        <v>0</v>
      </c>
      <c r="S101" s="62">
        <f t="shared" si="37"/>
        <v>0</v>
      </c>
      <c r="T101" s="62"/>
      <c r="U101" s="116"/>
      <c r="V101" s="116">
        <f t="shared" si="30"/>
        <v>94</v>
      </c>
      <c r="W101" s="116"/>
      <c r="X101" s="62"/>
      <c r="Y101" s="62"/>
      <c r="Z101" s="62"/>
      <c r="AA101" s="62"/>
      <c r="AB101" s="62"/>
      <c r="AC101" s="62"/>
      <c r="AD101" s="62"/>
      <c r="AE101" s="62"/>
      <c r="AF101" s="62"/>
      <c r="AG101" s="62"/>
      <c r="AH101" s="62"/>
      <c r="AI101" s="62"/>
      <c r="AJ101" s="62"/>
      <c r="AK101" s="62"/>
    </row>
    <row r="102" spans="1:37" s="46" customFormat="1" x14ac:dyDescent="0.3">
      <c r="A102" s="489"/>
      <c r="B102" s="61" t="str">
        <f>B69</f>
        <v>Intitulé libre 3</v>
      </c>
      <c r="C102" s="62">
        <f t="shared" si="32"/>
        <v>0</v>
      </c>
      <c r="D102" s="62">
        <f t="shared" si="33"/>
        <v>0</v>
      </c>
      <c r="E102" s="62">
        <f t="shared" si="34"/>
        <v>0</v>
      </c>
      <c r="F102" s="129"/>
      <c r="G102" s="129"/>
      <c r="H102" s="129"/>
      <c r="I102" s="129"/>
      <c r="J102" s="129"/>
      <c r="K102" s="129"/>
      <c r="L102" s="129"/>
      <c r="M102" s="129"/>
      <c r="N102" s="129"/>
      <c r="O102" s="129"/>
      <c r="P102" s="129"/>
      <c r="Q102" s="62">
        <f t="shared" si="35"/>
        <v>0</v>
      </c>
      <c r="R102" s="62">
        <f t="shared" si="36"/>
        <v>0</v>
      </c>
      <c r="S102" s="62">
        <f t="shared" si="37"/>
        <v>0</v>
      </c>
      <c r="T102" s="62"/>
      <c r="U102" s="116"/>
      <c r="V102" s="116">
        <f t="shared" si="30"/>
        <v>95</v>
      </c>
      <c r="W102" s="116"/>
      <c r="X102" s="62"/>
      <c r="Y102" s="62"/>
      <c r="Z102" s="62"/>
      <c r="AA102" s="62"/>
      <c r="AB102" s="62"/>
      <c r="AC102" s="62"/>
      <c r="AD102" s="62"/>
      <c r="AE102" s="62"/>
      <c r="AF102" s="62"/>
      <c r="AG102" s="62"/>
      <c r="AH102" s="62"/>
      <c r="AI102" s="62"/>
      <c r="AJ102" s="62"/>
      <c r="AK102" s="62"/>
    </row>
    <row r="103" spans="1:37" s="46" customFormat="1" x14ac:dyDescent="0.3">
      <c r="A103" s="489"/>
      <c r="B103" s="61" t="str">
        <f>B70</f>
        <v>Intitulé libre 4</v>
      </c>
      <c r="C103" s="62">
        <f t="shared" si="32"/>
        <v>0</v>
      </c>
      <c r="D103" s="62">
        <f t="shared" si="33"/>
        <v>0</v>
      </c>
      <c r="E103" s="62">
        <f t="shared" si="34"/>
        <v>0</v>
      </c>
      <c r="F103" s="129"/>
      <c r="G103" s="129"/>
      <c r="H103" s="129"/>
      <c r="I103" s="129"/>
      <c r="J103" s="129"/>
      <c r="K103" s="129"/>
      <c r="L103" s="129"/>
      <c r="M103" s="129"/>
      <c r="N103" s="129"/>
      <c r="O103" s="129"/>
      <c r="P103" s="129"/>
      <c r="Q103" s="62">
        <f t="shared" si="35"/>
        <v>0</v>
      </c>
      <c r="R103" s="62">
        <f t="shared" si="36"/>
        <v>0</v>
      </c>
      <c r="S103" s="62">
        <f t="shared" si="37"/>
        <v>0</v>
      </c>
      <c r="T103" s="62"/>
      <c r="U103" s="116"/>
      <c r="V103" s="116">
        <f t="shared" si="30"/>
        <v>96</v>
      </c>
      <c r="W103" s="116"/>
      <c r="X103" s="62"/>
      <c r="Y103" s="62"/>
      <c r="Z103" s="62"/>
      <c r="AA103" s="62"/>
      <c r="AB103" s="62"/>
      <c r="AC103" s="62"/>
      <c r="AD103" s="62"/>
      <c r="AE103" s="62"/>
      <c r="AF103" s="62"/>
      <c r="AG103" s="62"/>
      <c r="AH103" s="62"/>
      <c r="AI103" s="62"/>
      <c r="AJ103" s="62"/>
      <c r="AK103" s="62"/>
    </row>
    <row r="104" spans="1:37" s="46" customFormat="1" x14ac:dyDescent="0.3">
      <c r="A104" s="489"/>
      <c r="B104" s="61" t="str">
        <f>B71</f>
        <v>Intitulé libre 5</v>
      </c>
      <c r="C104" s="62">
        <f t="shared" si="32"/>
        <v>0</v>
      </c>
      <c r="D104" s="62">
        <f t="shared" si="33"/>
        <v>0</v>
      </c>
      <c r="E104" s="62">
        <f t="shared" si="34"/>
        <v>0</v>
      </c>
      <c r="F104" s="129"/>
      <c r="G104" s="129"/>
      <c r="H104" s="129"/>
      <c r="I104" s="129"/>
      <c r="J104" s="129"/>
      <c r="K104" s="129"/>
      <c r="L104" s="129"/>
      <c r="M104" s="129"/>
      <c r="N104" s="129"/>
      <c r="O104" s="129"/>
      <c r="P104" s="129"/>
      <c r="Q104" s="62">
        <f t="shared" si="35"/>
        <v>0</v>
      </c>
      <c r="R104" s="62">
        <f t="shared" si="36"/>
        <v>0</v>
      </c>
      <c r="S104" s="62">
        <f t="shared" si="37"/>
        <v>0</v>
      </c>
      <c r="T104" s="62"/>
      <c r="U104" s="116"/>
      <c r="V104" s="116">
        <f t="shared" si="30"/>
        <v>97</v>
      </c>
      <c r="W104" s="116"/>
      <c r="X104" s="62"/>
      <c r="Y104" s="62"/>
      <c r="Z104" s="62"/>
      <c r="AA104" s="62"/>
      <c r="AB104" s="62"/>
      <c r="AC104" s="62"/>
      <c r="AD104" s="62"/>
      <c r="AE104" s="62"/>
      <c r="AF104" s="62"/>
      <c r="AG104" s="62"/>
      <c r="AH104" s="62"/>
      <c r="AI104" s="62"/>
      <c r="AJ104" s="62"/>
      <c r="AK104" s="62"/>
    </row>
    <row r="105" spans="1:37" s="46" customFormat="1" ht="14.25" thickBot="1" x14ac:dyDescent="0.35">
      <c r="A105" s="489"/>
      <c r="B105" s="63" t="s">
        <v>51</v>
      </c>
      <c r="C105" s="64">
        <f>SUM(C93:C104)</f>
        <v>0</v>
      </c>
      <c r="D105" s="64">
        <f>SUM(D93:D104)</f>
        <v>0</v>
      </c>
      <c r="E105" s="64">
        <f>SUM(E93:E104)</f>
        <v>0</v>
      </c>
      <c r="F105" s="64">
        <f t="shared" ref="F105:P105" si="38">SUM(F93:F104)</f>
        <v>0</v>
      </c>
      <c r="G105" s="64">
        <f t="shared" si="38"/>
        <v>0</v>
      </c>
      <c r="H105" s="64">
        <f t="shared" si="38"/>
        <v>0</v>
      </c>
      <c r="I105" s="64">
        <f t="shared" si="38"/>
        <v>0</v>
      </c>
      <c r="J105" s="64">
        <f t="shared" si="38"/>
        <v>0</v>
      </c>
      <c r="K105" s="64">
        <f t="shared" si="38"/>
        <v>0</v>
      </c>
      <c r="L105" s="64">
        <f t="shared" si="38"/>
        <v>0</v>
      </c>
      <c r="M105" s="64">
        <f t="shared" si="38"/>
        <v>0</v>
      </c>
      <c r="N105" s="64">
        <f t="shared" si="38"/>
        <v>0</v>
      </c>
      <c r="O105" s="64">
        <f t="shared" si="38"/>
        <v>0</v>
      </c>
      <c r="P105" s="64">
        <f t="shared" si="38"/>
        <v>0</v>
      </c>
      <c r="Q105" s="64">
        <f>SUM(Q93:Q104)</f>
        <v>0</v>
      </c>
      <c r="R105" s="64">
        <f>SUM(R93:R104)</f>
        <v>0</v>
      </c>
      <c r="S105" s="64">
        <f>SUM(S93:S104)</f>
        <v>0</v>
      </c>
      <c r="T105" s="62"/>
      <c r="U105" s="116" t="str">
        <f>RIGHT(A74,4)&amp;"hors reseau"</f>
        <v>2022hors reseau</v>
      </c>
      <c r="V105" s="116">
        <f t="shared" si="30"/>
        <v>98</v>
      </c>
      <c r="W105" s="116"/>
      <c r="X105" s="62"/>
      <c r="Y105" s="62"/>
      <c r="Z105" s="62"/>
      <c r="AA105" s="62"/>
      <c r="AB105" s="62"/>
      <c r="AC105" s="62"/>
      <c r="AD105" s="62"/>
      <c r="AE105" s="62"/>
      <c r="AF105" s="62"/>
      <c r="AG105" s="62"/>
      <c r="AH105" s="62"/>
      <c r="AI105" s="62"/>
      <c r="AJ105" s="62"/>
      <c r="AK105" s="62"/>
    </row>
    <row r="106" spans="1:37" s="46" customFormat="1" x14ac:dyDescent="0.3">
      <c r="C106" s="62"/>
      <c r="D106" s="62"/>
      <c r="E106" s="62"/>
      <c r="F106" s="62"/>
      <c r="G106" s="62"/>
      <c r="H106" s="62"/>
      <c r="I106" s="62"/>
      <c r="J106" s="62"/>
      <c r="K106" s="62"/>
      <c r="L106" s="62"/>
      <c r="M106" s="62"/>
      <c r="N106" s="66"/>
      <c r="O106" s="62"/>
      <c r="P106" s="62"/>
      <c r="Q106" s="62"/>
      <c r="R106" s="62"/>
      <c r="S106" s="62"/>
      <c r="T106" s="62"/>
      <c r="U106" s="116"/>
      <c r="V106" s="116">
        <f t="shared" si="30"/>
        <v>99</v>
      </c>
      <c r="W106" s="116"/>
      <c r="X106" s="62"/>
      <c r="Y106" s="62"/>
      <c r="Z106" s="62"/>
      <c r="AA106" s="62"/>
      <c r="AB106" s="62"/>
      <c r="AC106" s="62"/>
      <c r="AD106" s="62"/>
      <c r="AE106" s="62"/>
      <c r="AF106" s="62"/>
      <c r="AG106" s="62"/>
      <c r="AH106" s="62"/>
      <c r="AI106" s="62"/>
      <c r="AJ106" s="62"/>
      <c r="AK106" s="62"/>
    </row>
    <row r="107" spans="1:37" s="46" customFormat="1" x14ac:dyDescent="0.3">
      <c r="A107" s="489" t="s">
        <v>449</v>
      </c>
      <c r="B107" s="61" t="s">
        <v>227</v>
      </c>
      <c r="C107" s="62">
        <f t="shared" ref="C107:C123" si="39">Q74</f>
        <v>0</v>
      </c>
      <c r="D107" s="62">
        <f t="shared" ref="D107:D123" si="40">R74</f>
        <v>0</v>
      </c>
      <c r="E107" s="62">
        <f t="shared" ref="E107:E123" si="41">S74</f>
        <v>0</v>
      </c>
      <c r="F107" s="129"/>
      <c r="G107" s="129"/>
      <c r="H107" s="129"/>
      <c r="I107" s="129"/>
      <c r="J107" s="129"/>
      <c r="K107" s="129"/>
      <c r="L107" s="129"/>
      <c r="M107" s="129"/>
      <c r="N107" s="129"/>
      <c r="O107" s="129"/>
      <c r="P107" s="129"/>
      <c r="Q107" s="62">
        <f t="shared" ref="Q107:Q110" si="42">SUM(C107,F107:J107,M107:N107)</f>
        <v>0</v>
      </c>
      <c r="R107" s="62">
        <f t="shared" ref="R107:R110" si="43">SUM(D107,K107,O107)</f>
        <v>0</v>
      </c>
      <c r="S107" s="62">
        <f t="shared" ref="S107:S110" si="44">SUM(E107,L107,P107)</f>
        <v>0</v>
      </c>
      <c r="T107" s="62"/>
      <c r="U107" s="116"/>
      <c r="V107" s="116">
        <f t="shared" si="30"/>
        <v>100</v>
      </c>
      <c r="W107" s="116"/>
      <c r="X107" s="62"/>
      <c r="Y107" s="62"/>
      <c r="Z107" s="62"/>
      <c r="AA107" s="62"/>
      <c r="AB107" s="62"/>
      <c r="AC107" s="62"/>
      <c r="AD107" s="62"/>
      <c r="AE107" s="62"/>
      <c r="AF107" s="62"/>
      <c r="AG107" s="62"/>
      <c r="AH107" s="62"/>
      <c r="AI107" s="62"/>
      <c r="AJ107" s="62"/>
      <c r="AK107" s="62"/>
    </row>
    <row r="108" spans="1:37" s="46" customFormat="1" x14ac:dyDescent="0.3">
      <c r="A108" s="489"/>
      <c r="B108" s="61" t="s">
        <v>228</v>
      </c>
      <c r="C108" s="62">
        <f t="shared" si="39"/>
        <v>0</v>
      </c>
      <c r="D108" s="62">
        <f t="shared" si="40"/>
        <v>0</v>
      </c>
      <c r="E108" s="62">
        <f t="shared" si="41"/>
        <v>0</v>
      </c>
      <c r="F108" s="129"/>
      <c r="G108" s="129"/>
      <c r="H108" s="129"/>
      <c r="I108" s="129"/>
      <c r="J108" s="129"/>
      <c r="K108" s="129"/>
      <c r="L108" s="129"/>
      <c r="M108" s="129"/>
      <c r="N108" s="129"/>
      <c r="O108" s="129"/>
      <c r="P108" s="129"/>
      <c r="Q108" s="62">
        <f t="shared" si="42"/>
        <v>0</v>
      </c>
      <c r="R108" s="62">
        <f t="shared" si="43"/>
        <v>0</v>
      </c>
      <c r="S108" s="62">
        <f t="shared" si="44"/>
        <v>0</v>
      </c>
      <c r="T108" s="62"/>
      <c r="U108" s="116"/>
      <c r="V108" s="116">
        <f t="shared" si="30"/>
        <v>101</v>
      </c>
      <c r="W108" s="116"/>
      <c r="X108" s="62"/>
      <c r="Y108" s="62"/>
      <c r="Z108" s="62"/>
      <c r="AA108" s="62"/>
      <c r="AB108" s="62"/>
      <c r="AC108" s="62"/>
      <c r="AD108" s="62"/>
      <c r="AE108" s="62"/>
      <c r="AF108" s="62"/>
      <c r="AG108" s="62"/>
      <c r="AH108" s="62"/>
      <c r="AI108" s="62"/>
      <c r="AJ108" s="62"/>
      <c r="AK108" s="62"/>
    </row>
    <row r="109" spans="1:37" s="46" customFormat="1" x14ac:dyDescent="0.3">
      <c r="A109" s="489"/>
      <c r="B109" s="61" t="s">
        <v>229</v>
      </c>
      <c r="C109" s="62">
        <f t="shared" si="39"/>
        <v>0</v>
      </c>
      <c r="D109" s="62">
        <f t="shared" si="40"/>
        <v>0</v>
      </c>
      <c r="E109" s="62">
        <f t="shared" si="41"/>
        <v>0</v>
      </c>
      <c r="F109" s="129"/>
      <c r="G109" s="129"/>
      <c r="H109" s="129"/>
      <c r="I109" s="129"/>
      <c r="J109" s="129"/>
      <c r="K109" s="129"/>
      <c r="L109" s="129"/>
      <c r="M109" s="129"/>
      <c r="N109" s="129"/>
      <c r="O109" s="129"/>
      <c r="P109" s="129"/>
      <c r="Q109" s="62">
        <f t="shared" si="42"/>
        <v>0</v>
      </c>
      <c r="R109" s="62">
        <f t="shared" si="43"/>
        <v>0</v>
      </c>
      <c r="S109" s="62">
        <f t="shared" si="44"/>
        <v>0</v>
      </c>
      <c r="T109" s="62"/>
      <c r="U109" s="116"/>
      <c r="V109" s="116">
        <f t="shared" si="30"/>
        <v>102</v>
      </c>
      <c r="W109" s="116"/>
      <c r="X109" s="62"/>
      <c r="Y109" s="62"/>
      <c r="Z109" s="62"/>
      <c r="AA109" s="62"/>
      <c r="AB109" s="62"/>
      <c r="AC109" s="62"/>
      <c r="AD109" s="62"/>
      <c r="AE109" s="62"/>
      <c r="AF109" s="62"/>
      <c r="AG109" s="62"/>
      <c r="AH109" s="62"/>
      <c r="AI109" s="62"/>
      <c r="AJ109" s="62"/>
      <c r="AK109" s="62"/>
    </row>
    <row r="110" spans="1:37" s="46" customFormat="1" x14ac:dyDescent="0.3">
      <c r="A110" s="489"/>
      <c r="B110" s="61" t="s">
        <v>230</v>
      </c>
      <c r="C110" s="62">
        <f t="shared" si="39"/>
        <v>0</v>
      </c>
      <c r="D110" s="62">
        <f t="shared" si="40"/>
        <v>0</v>
      </c>
      <c r="E110" s="62">
        <f t="shared" si="41"/>
        <v>0</v>
      </c>
      <c r="F110" s="129"/>
      <c r="G110" s="129"/>
      <c r="H110" s="129"/>
      <c r="I110" s="129"/>
      <c r="J110" s="129"/>
      <c r="K110" s="129"/>
      <c r="L110" s="129"/>
      <c r="M110" s="129"/>
      <c r="N110" s="129"/>
      <c r="O110" s="129"/>
      <c r="P110" s="129"/>
      <c r="Q110" s="62">
        <f t="shared" si="42"/>
        <v>0</v>
      </c>
      <c r="R110" s="62">
        <f t="shared" si="43"/>
        <v>0</v>
      </c>
      <c r="S110" s="62">
        <f t="shared" si="44"/>
        <v>0</v>
      </c>
      <c r="T110" s="62"/>
      <c r="U110" s="116"/>
      <c r="V110" s="116">
        <f t="shared" si="30"/>
        <v>103</v>
      </c>
      <c r="W110" s="116"/>
      <c r="X110" s="62"/>
      <c r="Y110" s="62"/>
      <c r="Z110" s="62"/>
      <c r="AA110" s="62"/>
      <c r="AB110" s="62"/>
      <c r="AC110" s="62"/>
      <c r="AD110" s="62"/>
      <c r="AE110" s="62"/>
      <c r="AF110" s="62"/>
      <c r="AG110" s="62"/>
      <c r="AH110" s="62"/>
      <c r="AI110" s="62"/>
      <c r="AJ110" s="62"/>
      <c r="AK110" s="62"/>
    </row>
    <row r="111" spans="1:37" s="46" customFormat="1" x14ac:dyDescent="0.3">
      <c r="A111" s="489"/>
      <c r="B111" s="61" t="s">
        <v>231</v>
      </c>
      <c r="C111" s="62">
        <f t="shared" si="39"/>
        <v>0</v>
      </c>
      <c r="D111" s="62">
        <f t="shared" si="40"/>
        <v>0</v>
      </c>
      <c r="E111" s="62">
        <f t="shared" si="41"/>
        <v>0</v>
      </c>
      <c r="F111" s="129"/>
      <c r="G111" s="129"/>
      <c r="H111" s="129"/>
      <c r="I111" s="129"/>
      <c r="J111" s="129"/>
      <c r="K111" s="129"/>
      <c r="L111" s="129"/>
      <c r="M111" s="129"/>
      <c r="N111" s="129"/>
      <c r="O111" s="129"/>
      <c r="P111" s="129"/>
      <c r="Q111" s="294">
        <f t="shared" ref="Q111" si="45">SUM(C111,F111:J111,M111:N111)</f>
        <v>0</v>
      </c>
      <c r="R111" s="294">
        <f t="shared" ref="R111" si="46">SUM(D111,K111,O111)</f>
        <v>0</v>
      </c>
      <c r="S111" s="294">
        <f t="shared" ref="S111" si="47">SUM(E111,L111,P111)</f>
        <v>0</v>
      </c>
      <c r="T111" s="62"/>
      <c r="U111" s="116"/>
      <c r="V111" s="116">
        <f t="shared" si="30"/>
        <v>104</v>
      </c>
      <c r="W111" s="116"/>
      <c r="X111" s="62"/>
      <c r="Y111" s="62"/>
      <c r="Z111" s="62"/>
      <c r="AA111" s="62"/>
      <c r="AB111" s="62"/>
      <c r="AC111" s="62"/>
      <c r="AD111" s="62"/>
      <c r="AE111" s="62"/>
      <c r="AF111" s="62"/>
      <c r="AG111" s="62"/>
      <c r="AH111" s="62"/>
      <c r="AI111" s="62"/>
      <c r="AJ111" s="62"/>
      <c r="AK111" s="62"/>
    </row>
    <row r="112" spans="1:37" s="46" customFormat="1" x14ac:dyDescent="0.3">
      <c r="A112" s="489"/>
      <c r="B112" s="61" t="s">
        <v>232</v>
      </c>
      <c r="C112" s="62">
        <f t="shared" si="39"/>
        <v>0</v>
      </c>
      <c r="D112" s="62">
        <f t="shared" si="40"/>
        <v>0</v>
      </c>
      <c r="E112" s="62">
        <f t="shared" si="41"/>
        <v>0</v>
      </c>
      <c r="F112" s="129"/>
      <c r="G112" s="129"/>
      <c r="H112" s="129"/>
      <c r="I112" s="129"/>
      <c r="J112" s="129"/>
      <c r="K112" s="129"/>
      <c r="L112" s="129"/>
      <c r="M112" s="129"/>
      <c r="N112" s="129"/>
      <c r="O112" s="129"/>
      <c r="P112" s="129"/>
      <c r="Q112" s="62">
        <f t="shared" ref="Q112:Q123" si="48">SUM(C112,F112:J112,M112:N112)</f>
        <v>0</v>
      </c>
      <c r="R112" s="62">
        <f t="shared" ref="R112:R123" si="49">SUM(D112,K112,O112)</f>
        <v>0</v>
      </c>
      <c r="S112" s="62">
        <f t="shared" ref="S112:S123" si="50">SUM(E112,L112,P112)</f>
        <v>0</v>
      </c>
      <c r="T112" s="62"/>
      <c r="U112" s="116"/>
      <c r="V112" s="116">
        <f t="shared" si="30"/>
        <v>105</v>
      </c>
      <c r="W112" s="116"/>
      <c r="X112" s="62"/>
      <c r="Y112" s="62"/>
      <c r="Z112" s="62"/>
      <c r="AA112" s="62"/>
      <c r="AB112" s="62"/>
      <c r="AC112" s="62"/>
      <c r="AD112" s="62"/>
      <c r="AE112" s="62"/>
      <c r="AF112" s="62"/>
      <c r="AG112" s="62"/>
      <c r="AH112" s="62"/>
      <c r="AI112" s="62"/>
      <c r="AJ112" s="62"/>
      <c r="AK112" s="62"/>
    </row>
    <row r="113" spans="1:37" s="46" customFormat="1" x14ac:dyDescent="0.3">
      <c r="A113" s="489"/>
      <c r="B113" s="61" t="s">
        <v>233</v>
      </c>
      <c r="C113" s="62">
        <f t="shared" si="39"/>
        <v>0</v>
      </c>
      <c r="D113" s="62">
        <f t="shared" si="40"/>
        <v>0</v>
      </c>
      <c r="E113" s="62">
        <f t="shared" si="41"/>
        <v>0</v>
      </c>
      <c r="F113" s="129"/>
      <c r="G113" s="129"/>
      <c r="H113" s="129"/>
      <c r="I113" s="129"/>
      <c r="J113" s="129"/>
      <c r="K113" s="129"/>
      <c r="L113" s="129"/>
      <c r="M113" s="129"/>
      <c r="N113" s="129"/>
      <c r="O113" s="129"/>
      <c r="P113" s="129"/>
      <c r="Q113" s="62">
        <f t="shared" si="48"/>
        <v>0</v>
      </c>
      <c r="R113" s="62">
        <f t="shared" si="49"/>
        <v>0</v>
      </c>
      <c r="S113" s="62">
        <f t="shared" si="50"/>
        <v>0</v>
      </c>
      <c r="T113" s="62"/>
      <c r="U113" s="116"/>
      <c r="V113" s="116">
        <f t="shared" si="30"/>
        <v>106</v>
      </c>
      <c r="W113" s="116"/>
      <c r="X113" s="62"/>
      <c r="Y113" s="62"/>
      <c r="Z113" s="62"/>
      <c r="AA113" s="62"/>
      <c r="AB113" s="62"/>
      <c r="AC113" s="62"/>
      <c r="AD113" s="62"/>
      <c r="AE113" s="62"/>
      <c r="AF113" s="62"/>
      <c r="AG113" s="62"/>
      <c r="AH113" s="62"/>
      <c r="AI113" s="62"/>
      <c r="AJ113" s="62"/>
      <c r="AK113" s="62"/>
    </row>
    <row r="114" spans="1:37" s="46" customFormat="1" x14ac:dyDescent="0.3">
      <c r="A114" s="489"/>
      <c r="B114" s="61" t="s">
        <v>234</v>
      </c>
      <c r="C114" s="62">
        <f t="shared" si="39"/>
        <v>0</v>
      </c>
      <c r="D114" s="62">
        <f t="shared" si="40"/>
        <v>0</v>
      </c>
      <c r="E114" s="62">
        <f t="shared" si="41"/>
        <v>0</v>
      </c>
      <c r="F114" s="129"/>
      <c r="G114" s="129"/>
      <c r="H114" s="129"/>
      <c r="I114" s="129"/>
      <c r="J114" s="129"/>
      <c r="K114" s="129"/>
      <c r="L114" s="129"/>
      <c r="M114" s="129"/>
      <c r="N114" s="129"/>
      <c r="O114" s="129"/>
      <c r="P114" s="129"/>
      <c r="Q114" s="62">
        <f t="shared" si="48"/>
        <v>0</v>
      </c>
      <c r="R114" s="62">
        <f t="shared" si="49"/>
        <v>0</v>
      </c>
      <c r="S114" s="62">
        <f t="shared" si="50"/>
        <v>0</v>
      </c>
      <c r="T114" s="62"/>
      <c r="U114" s="116"/>
      <c r="V114" s="116">
        <f t="shared" si="30"/>
        <v>107</v>
      </c>
      <c r="W114" s="116"/>
      <c r="X114" s="62"/>
      <c r="Y114" s="62"/>
      <c r="Z114" s="62"/>
      <c r="AA114" s="62"/>
      <c r="AB114" s="62"/>
      <c r="AC114" s="62"/>
      <c r="AD114" s="62"/>
      <c r="AE114" s="62"/>
      <c r="AF114" s="62"/>
      <c r="AG114" s="62"/>
      <c r="AH114" s="62"/>
      <c r="AI114" s="62"/>
      <c r="AJ114" s="62"/>
      <c r="AK114" s="62"/>
    </row>
    <row r="115" spans="1:37" s="46" customFormat="1" x14ac:dyDescent="0.3">
      <c r="A115" s="489"/>
      <c r="B115" s="61" t="s">
        <v>236</v>
      </c>
      <c r="C115" s="62">
        <f t="shared" si="39"/>
        <v>0</v>
      </c>
      <c r="D115" s="62">
        <f t="shared" si="40"/>
        <v>0</v>
      </c>
      <c r="E115" s="62">
        <f t="shared" si="41"/>
        <v>0</v>
      </c>
      <c r="F115" s="129"/>
      <c r="G115" s="129"/>
      <c r="H115" s="129"/>
      <c r="I115" s="129"/>
      <c r="J115" s="129"/>
      <c r="K115" s="129"/>
      <c r="L115" s="129"/>
      <c r="M115" s="129"/>
      <c r="N115" s="129"/>
      <c r="O115" s="129"/>
      <c r="P115" s="129"/>
      <c r="Q115" s="62">
        <f t="shared" si="48"/>
        <v>0</v>
      </c>
      <c r="R115" s="62">
        <f t="shared" si="49"/>
        <v>0</v>
      </c>
      <c r="S115" s="62">
        <f t="shared" si="50"/>
        <v>0</v>
      </c>
      <c r="T115" s="62"/>
      <c r="U115" s="116"/>
      <c r="V115" s="116">
        <f t="shared" si="30"/>
        <v>108</v>
      </c>
      <c r="W115" s="116"/>
      <c r="X115" s="62"/>
      <c r="Y115" s="62"/>
      <c r="Z115" s="62"/>
      <c r="AA115" s="62"/>
      <c r="AB115" s="62"/>
      <c r="AC115" s="62"/>
      <c r="AD115" s="62"/>
      <c r="AE115" s="62"/>
      <c r="AF115" s="62"/>
      <c r="AG115" s="62"/>
      <c r="AH115" s="62"/>
      <c r="AI115" s="62"/>
      <c r="AJ115" s="62"/>
      <c r="AK115" s="62"/>
    </row>
    <row r="116" spans="1:37" s="46" customFormat="1" x14ac:dyDescent="0.3">
      <c r="A116" s="489"/>
      <c r="B116" s="61" t="s">
        <v>235</v>
      </c>
      <c r="C116" s="62">
        <f t="shared" si="39"/>
        <v>0</v>
      </c>
      <c r="D116" s="62">
        <f t="shared" si="40"/>
        <v>0</v>
      </c>
      <c r="E116" s="62">
        <f t="shared" si="41"/>
        <v>0</v>
      </c>
      <c r="F116" s="129"/>
      <c r="G116" s="129"/>
      <c r="H116" s="129"/>
      <c r="I116" s="129"/>
      <c r="J116" s="129"/>
      <c r="K116" s="129"/>
      <c r="L116" s="129"/>
      <c r="M116" s="129"/>
      <c r="N116" s="129"/>
      <c r="O116" s="129"/>
      <c r="P116" s="129"/>
      <c r="Q116" s="62">
        <f t="shared" si="48"/>
        <v>0</v>
      </c>
      <c r="R116" s="62">
        <f t="shared" si="49"/>
        <v>0</v>
      </c>
      <c r="S116" s="62">
        <f t="shared" si="50"/>
        <v>0</v>
      </c>
      <c r="T116" s="62"/>
      <c r="U116" s="116"/>
      <c r="V116" s="116">
        <f t="shared" si="30"/>
        <v>109</v>
      </c>
      <c r="W116" s="116"/>
      <c r="X116" s="62"/>
      <c r="Y116" s="62"/>
      <c r="Z116" s="62"/>
      <c r="AA116" s="62"/>
      <c r="AB116" s="62"/>
      <c r="AC116" s="62"/>
      <c r="AD116" s="62"/>
      <c r="AE116" s="62"/>
      <c r="AF116" s="62"/>
      <c r="AG116" s="62"/>
      <c r="AH116" s="62"/>
      <c r="AI116" s="62"/>
      <c r="AJ116" s="62"/>
      <c r="AK116" s="62"/>
    </row>
    <row r="117" spans="1:37" s="46" customFormat="1" x14ac:dyDescent="0.3">
      <c r="A117" s="489"/>
      <c r="B117" s="61" t="s">
        <v>237</v>
      </c>
      <c r="C117" s="62">
        <f t="shared" si="39"/>
        <v>0</v>
      </c>
      <c r="D117" s="62">
        <f t="shared" si="40"/>
        <v>0</v>
      </c>
      <c r="E117" s="62">
        <f t="shared" si="41"/>
        <v>0</v>
      </c>
      <c r="F117" s="129"/>
      <c r="G117" s="129"/>
      <c r="H117" s="129"/>
      <c r="I117" s="129"/>
      <c r="J117" s="129"/>
      <c r="K117" s="129"/>
      <c r="L117" s="129"/>
      <c r="M117" s="129"/>
      <c r="N117" s="129"/>
      <c r="O117" s="129"/>
      <c r="P117" s="129"/>
      <c r="Q117" s="62">
        <f t="shared" si="48"/>
        <v>0</v>
      </c>
      <c r="R117" s="62">
        <f t="shared" si="49"/>
        <v>0</v>
      </c>
      <c r="S117" s="62">
        <f t="shared" si="50"/>
        <v>0</v>
      </c>
      <c r="T117" s="62"/>
      <c r="U117" s="116"/>
      <c r="V117" s="116">
        <f t="shared" si="30"/>
        <v>110</v>
      </c>
      <c r="W117" s="116"/>
      <c r="X117" s="62"/>
      <c r="Y117" s="62"/>
      <c r="Z117" s="62"/>
      <c r="AA117" s="62"/>
      <c r="AB117" s="62"/>
      <c r="AC117" s="62"/>
      <c r="AD117" s="62"/>
      <c r="AE117" s="62"/>
      <c r="AF117" s="62"/>
      <c r="AG117" s="62"/>
      <c r="AH117" s="62"/>
      <c r="AI117" s="62"/>
      <c r="AJ117" s="62"/>
      <c r="AK117" s="62"/>
    </row>
    <row r="118" spans="1:37" s="46" customFormat="1" x14ac:dyDescent="0.3">
      <c r="A118" s="489"/>
      <c r="B118" s="61" t="s">
        <v>13</v>
      </c>
      <c r="C118" s="62">
        <f t="shared" si="39"/>
        <v>0</v>
      </c>
      <c r="D118" s="62">
        <f t="shared" si="40"/>
        <v>0</v>
      </c>
      <c r="E118" s="62">
        <f t="shared" si="41"/>
        <v>0</v>
      </c>
      <c r="F118" s="129"/>
      <c r="G118" s="129"/>
      <c r="H118" s="129"/>
      <c r="I118" s="129"/>
      <c r="J118" s="129"/>
      <c r="K118" s="129"/>
      <c r="L118" s="129"/>
      <c r="M118" s="129"/>
      <c r="N118" s="129"/>
      <c r="O118" s="129"/>
      <c r="P118" s="129"/>
      <c r="Q118" s="62">
        <f t="shared" si="48"/>
        <v>0</v>
      </c>
      <c r="R118" s="62">
        <f t="shared" si="49"/>
        <v>0</v>
      </c>
      <c r="S118" s="62">
        <f t="shared" si="50"/>
        <v>0</v>
      </c>
      <c r="T118" s="62"/>
      <c r="U118" s="116"/>
      <c r="V118" s="116">
        <f t="shared" si="30"/>
        <v>111</v>
      </c>
      <c r="W118" s="116"/>
      <c r="X118" s="62"/>
      <c r="Y118" s="62"/>
      <c r="Z118" s="62"/>
      <c r="AA118" s="62"/>
      <c r="AB118" s="62"/>
      <c r="AC118" s="62"/>
      <c r="AD118" s="62"/>
      <c r="AE118" s="62"/>
      <c r="AF118" s="62"/>
      <c r="AG118" s="62"/>
      <c r="AH118" s="62"/>
      <c r="AI118" s="62"/>
      <c r="AJ118" s="62"/>
      <c r="AK118" s="62"/>
    </row>
    <row r="119" spans="1:37" s="46" customFormat="1" x14ac:dyDescent="0.3">
      <c r="A119" s="489"/>
      <c r="B119" s="61" t="str">
        <f>B86</f>
        <v>Intitulé libre 1</v>
      </c>
      <c r="C119" s="62">
        <f t="shared" si="39"/>
        <v>0</v>
      </c>
      <c r="D119" s="62">
        <f t="shared" si="40"/>
        <v>0</v>
      </c>
      <c r="E119" s="62">
        <f t="shared" si="41"/>
        <v>0</v>
      </c>
      <c r="F119" s="129"/>
      <c r="G119" s="129"/>
      <c r="H119" s="129"/>
      <c r="I119" s="129"/>
      <c r="J119" s="129"/>
      <c r="K119" s="129"/>
      <c r="L119" s="129"/>
      <c r="M119" s="129"/>
      <c r="N119" s="129"/>
      <c r="O119" s="129"/>
      <c r="P119" s="129"/>
      <c r="Q119" s="62">
        <f t="shared" si="48"/>
        <v>0</v>
      </c>
      <c r="R119" s="62">
        <f t="shared" si="49"/>
        <v>0</v>
      </c>
      <c r="S119" s="62">
        <f t="shared" si="50"/>
        <v>0</v>
      </c>
      <c r="T119" s="62"/>
      <c r="U119" s="116"/>
      <c r="V119" s="116">
        <f t="shared" si="30"/>
        <v>112</v>
      </c>
      <c r="W119" s="116"/>
      <c r="X119" s="62"/>
      <c r="Y119" s="62"/>
      <c r="Z119" s="62"/>
      <c r="AA119" s="62"/>
      <c r="AB119" s="62"/>
      <c r="AC119" s="62"/>
      <c r="AD119" s="62"/>
      <c r="AE119" s="62"/>
      <c r="AF119" s="62"/>
      <c r="AG119" s="62"/>
      <c r="AH119" s="62"/>
      <c r="AI119" s="62"/>
      <c r="AJ119" s="62"/>
      <c r="AK119" s="62"/>
    </row>
    <row r="120" spans="1:37" s="46" customFormat="1" x14ac:dyDescent="0.3">
      <c r="A120" s="489"/>
      <c r="B120" s="61" t="str">
        <f>B87</f>
        <v>Intitulé libre 2</v>
      </c>
      <c r="C120" s="62">
        <f t="shared" si="39"/>
        <v>0</v>
      </c>
      <c r="D120" s="62">
        <f t="shared" si="40"/>
        <v>0</v>
      </c>
      <c r="E120" s="62">
        <f t="shared" si="41"/>
        <v>0</v>
      </c>
      <c r="F120" s="129"/>
      <c r="G120" s="129"/>
      <c r="H120" s="129"/>
      <c r="I120" s="129"/>
      <c r="J120" s="129"/>
      <c r="K120" s="129"/>
      <c r="L120" s="129"/>
      <c r="M120" s="129"/>
      <c r="N120" s="129"/>
      <c r="O120" s="129"/>
      <c r="P120" s="129"/>
      <c r="Q120" s="62">
        <f t="shared" si="48"/>
        <v>0</v>
      </c>
      <c r="R120" s="62">
        <f t="shared" si="49"/>
        <v>0</v>
      </c>
      <c r="S120" s="62">
        <f t="shared" si="50"/>
        <v>0</v>
      </c>
      <c r="T120" s="62"/>
      <c r="U120" s="116"/>
      <c r="V120" s="116">
        <f t="shared" si="30"/>
        <v>113</v>
      </c>
      <c r="W120" s="116"/>
      <c r="X120" s="62"/>
      <c r="Y120" s="62"/>
      <c r="Z120" s="62"/>
      <c r="AA120" s="62"/>
      <c r="AB120" s="62"/>
      <c r="AC120" s="62"/>
      <c r="AD120" s="62"/>
      <c r="AE120" s="62"/>
      <c r="AF120" s="62"/>
      <c r="AG120" s="62"/>
      <c r="AH120" s="62"/>
      <c r="AI120" s="62"/>
      <c r="AJ120" s="62"/>
      <c r="AK120" s="62"/>
    </row>
    <row r="121" spans="1:37" s="46" customFormat="1" x14ac:dyDescent="0.3">
      <c r="A121" s="489"/>
      <c r="B121" s="61" t="str">
        <f>B88</f>
        <v>Intitulé libre 3</v>
      </c>
      <c r="C121" s="62">
        <f t="shared" si="39"/>
        <v>0</v>
      </c>
      <c r="D121" s="62">
        <f t="shared" si="40"/>
        <v>0</v>
      </c>
      <c r="E121" s="62">
        <f t="shared" si="41"/>
        <v>0</v>
      </c>
      <c r="F121" s="129"/>
      <c r="G121" s="129"/>
      <c r="H121" s="129"/>
      <c r="I121" s="129"/>
      <c r="J121" s="129"/>
      <c r="K121" s="129"/>
      <c r="L121" s="129"/>
      <c r="M121" s="129"/>
      <c r="N121" s="129"/>
      <c r="O121" s="129"/>
      <c r="P121" s="129"/>
      <c r="Q121" s="62">
        <f t="shared" si="48"/>
        <v>0</v>
      </c>
      <c r="R121" s="62">
        <f t="shared" si="49"/>
        <v>0</v>
      </c>
      <c r="S121" s="62">
        <f t="shared" si="50"/>
        <v>0</v>
      </c>
      <c r="T121" s="62"/>
      <c r="U121" s="116"/>
      <c r="V121" s="116">
        <f t="shared" si="30"/>
        <v>114</v>
      </c>
      <c r="W121" s="116"/>
      <c r="X121" s="62"/>
      <c r="Y121" s="62"/>
      <c r="Z121" s="62"/>
      <c r="AA121" s="62"/>
      <c r="AB121" s="62"/>
      <c r="AC121" s="62"/>
      <c r="AD121" s="62"/>
      <c r="AE121" s="62"/>
      <c r="AF121" s="62"/>
      <c r="AG121" s="62"/>
      <c r="AH121" s="62"/>
      <c r="AI121" s="62"/>
      <c r="AJ121" s="62"/>
      <c r="AK121" s="62"/>
    </row>
    <row r="122" spans="1:37" s="46" customFormat="1" x14ac:dyDescent="0.3">
      <c r="A122" s="489"/>
      <c r="B122" s="61" t="str">
        <f>B89</f>
        <v>Intitulé libre 4</v>
      </c>
      <c r="C122" s="62">
        <f t="shared" si="39"/>
        <v>0</v>
      </c>
      <c r="D122" s="62">
        <f t="shared" si="40"/>
        <v>0</v>
      </c>
      <c r="E122" s="62">
        <f t="shared" si="41"/>
        <v>0</v>
      </c>
      <c r="F122" s="129"/>
      <c r="G122" s="129"/>
      <c r="H122" s="129"/>
      <c r="I122" s="129"/>
      <c r="J122" s="129"/>
      <c r="K122" s="129"/>
      <c r="L122" s="129"/>
      <c r="M122" s="129"/>
      <c r="N122" s="129"/>
      <c r="O122" s="129"/>
      <c r="P122" s="129"/>
      <c r="Q122" s="62">
        <f t="shared" si="48"/>
        <v>0</v>
      </c>
      <c r="R122" s="62">
        <f t="shared" si="49"/>
        <v>0</v>
      </c>
      <c r="S122" s="62">
        <f t="shared" si="50"/>
        <v>0</v>
      </c>
      <c r="T122" s="62"/>
      <c r="U122" s="116"/>
      <c r="V122" s="116">
        <f t="shared" si="30"/>
        <v>115</v>
      </c>
      <c r="W122" s="116"/>
      <c r="X122" s="62"/>
      <c r="Y122" s="62"/>
      <c r="Z122" s="62"/>
      <c r="AA122" s="62"/>
      <c r="AB122" s="62"/>
      <c r="AC122" s="62"/>
      <c r="AD122" s="62"/>
      <c r="AE122" s="62"/>
      <c r="AF122" s="62"/>
      <c r="AG122" s="62"/>
      <c r="AH122" s="62"/>
      <c r="AI122" s="62"/>
      <c r="AJ122" s="62"/>
      <c r="AK122" s="62"/>
    </row>
    <row r="123" spans="1:37" s="46" customFormat="1" x14ac:dyDescent="0.3">
      <c r="A123" s="489"/>
      <c r="B123" s="61" t="str">
        <f>B90</f>
        <v>Intitulé libre 5</v>
      </c>
      <c r="C123" s="62">
        <f t="shared" si="39"/>
        <v>0</v>
      </c>
      <c r="D123" s="62">
        <f t="shared" si="40"/>
        <v>0</v>
      </c>
      <c r="E123" s="62">
        <f t="shared" si="41"/>
        <v>0</v>
      </c>
      <c r="F123" s="129"/>
      <c r="G123" s="129"/>
      <c r="H123" s="129"/>
      <c r="I123" s="129"/>
      <c r="J123" s="129"/>
      <c r="K123" s="129"/>
      <c r="L123" s="129"/>
      <c r="M123" s="129"/>
      <c r="N123" s="129"/>
      <c r="O123" s="129"/>
      <c r="P123" s="129"/>
      <c r="Q123" s="62">
        <f t="shared" si="48"/>
        <v>0</v>
      </c>
      <c r="R123" s="62">
        <f t="shared" si="49"/>
        <v>0</v>
      </c>
      <c r="S123" s="62">
        <f t="shared" si="50"/>
        <v>0</v>
      </c>
      <c r="T123" s="62"/>
      <c r="U123" s="116"/>
      <c r="V123" s="116">
        <f t="shared" si="30"/>
        <v>116</v>
      </c>
      <c r="W123" s="116"/>
      <c r="X123" s="62"/>
      <c r="Y123" s="62"/>
      <c r="Z123" s="62"/>
      <c r="AA123" s="62"/>
      <c r="AB123" s="62"/>
      <c r="AC123" s="62"/>
      <c r="AD123" s="62"/>
      <c r="AE123" s="62"/>
      <c r="AF123" s="62"/>
      <c r="AG123" s="62"/>
      <c r="AH123" s="62"/>
      <c r="AI123" s="62"/>
      <c r="AJ123" s="62"/>
      <c r="AK123" s="62"/>
    </row>
    <row r="124" spans="1:37" s="46" customFormat="1" ht="14.25" thickBot="1" x14ac:dyDescent="0.35">
      <c r="A124" s="489"/>
      <c r="B124" s="63" t="s">
        <v>46</v>
      </c>
      <c r="C124" s="64">
        <f t="shared" ref="C124:S124" si="51">SUM(C107:C123)</f>
        <v>0</v>
      </c>
      <c r="D124" s="64">
        <f t="shared" si="51"/>
        <v>0</v>
      </c>
      <c r="E124" s="64">
        <f t="shared" si="51"/>
        <v>0</v>
      </c>
      <c r="F124" s="64">
        <f t="shared" si="51"/>
        <v>0</v>
      </c>
      <c r="G124" s="64">
        <f t="shared" si="51"/>
        <v>0</v>
      </c>
      <c r="H124" s="64">
        <f t="shared" si="51"/>
        <v>0</v>
      </c>
      <c r="I124" s="64">
        <f t="shared" si="51"/>
        <v>0</v>
      </c>
      <c r="J124" s="64">
        <f t="shared" si="51"/>
        <v>0</v>
      </c>
      <c r="K124" s="64">
        <f t="shared" si="51"/>
        <v>0</v>
      </c>
      <c r="L124" s="64">
        <f t="shared" si="51"/>
        <v>0</v>
      </c>
      <c r="M124" s="64">
        <f t="shared" si="51"/>
        <v>0</v>
      </c>
      <c r="N124" s="64">
        <f t="shared" si="51"/>
        <v>0</v>
      </c>
      <c r="O124" s="64">
        <f t="shared" si="51"/>
        <v>0</v>
      </c>
      <c r="P124" s="64">
        <f t="shared" si="51"/>
        <v>0</v>
      </c>
      <c r="Q124" s="64">
        <f t="shared" si="51"/>
        <v>0</v>
      </c>
      <c r="R124" s="64">
        <f t="shared" si="51"/>
        <v>0</v>
      </c>
      <c r="S124" s="64">
        <f t="shared" si="51"/>
        <v>0</v>
      </c>
      <c r="T124" s="62"/>
      <c r="U124" s="116" t="str">
        <f>RIGHT(A107,4)&amp;"reseau"</f>
        <v>2023reseau</v>
      </c>
      <c r="V124" s="116">
        <f t="shared" si="30"/>
        <v>117</v>
      </c>
      <c r="W124" s="116"/>
      <c r="X124" s="62"/>
      <c r="Y124" s="62"/>
      <c r="Z124" s="62"/>
      <c r="AA124" s="62"/>
      <c r="AB124" s="62"/>
      <c r="AC124" s="62"/>
      <c r="AD124" s="62"/>
      <c r="AE124" s="62"/>
      <c r="AF124" s="62"/>
      <c r="AG124" s="62"/>
      <c r="AH124" s="62"/>
      <c r="AI124" s="62"/>
      <c r="AJ124" s="62"/>
      <c r="AK124" s="62"/>
    </row>
    <row r="125" spans="1:37" s="46" customFormat="1" x14ac:dyDescent="0.3">
      <c r="A125" s="489"/>
      <c r="B125" s="65"/>
      <c r="C125" s="62"/>
      <c r="D125" s="62"/>
      <c r="E125" s="62"/>
      <c r="F125" s="62"/>
      <c r="G125" s="62"/>
      <c r="H125" s="62"/>
      <c r="I125" s="62"/>
      <c r="J125" s="62"/>
      <c r="K125" s="62"/>
      <c r="L125" s="62"/>
      <c r="M125" s="62"/>
      <c r="N125" s="62"/>
      <c r="O125" s="62"/>
      <c r="P125" s="62"/>
      <c r="Q125" s="62"/>
      <c r="R125" s="62"/>
      <c r="S125" s="62"/>
      <c r="T125" s="62"/>
      <c r="U125" s="116"/>
      <c r="V125" s="116">
        <f t="shared" si="30"/>
        <v>118</v>
      </c>
      <c r="W125" s="116"/>
      <c r="X125" s="62"/>
      <c r="Y125" s="62"/>
      <c r="Z125" s="62"/>
      <c r="AA125" s="62"/>
      <c r="AB125" s="62"/>
      <c r="AC125" s="62"/>
      <c r="AD125" s="62"/>
      <c r="AE125" s="62"/>
      <c r="AF125" s="62"/>
      <c r="AG125" s="62"/>
      <c r="AH125" s="62"/>
      <c r="AI125" s="62"/>
      <c r="AJ125" s="62"/>
      <c r="AK125" s="62"/>
    </row>
    <row r="126" spans="1:37" s="46" customFormat="1" x14ac:dyDescent="0.3">
      <c r="A126" s="489"/>
      <c r="B126" s="61" t="s">
        <v>227</v>
      </c>
      <c r="C126" s="62">
        <f t="shared" ref="C126:C137" si="52">Q93</f>
        <v>0</v>
      </c>
      <c r="D126" s="62">
        <f t="shared" ref="D126:D137" si="53">R93</f>
        <v>0</v>
      </c>
      <c r="E126" s="62">
        <f t="shared" ref="E126:E137" si="54">S93</f>
        <v>0</v>
      </c>
      <c r="F126" s="129"/>
      <c r="G126" s="129"/>
      <c r="H126" s="129"/>
      <c r="I126" s="129"/>
      <c r="J126" s="129"/>
      <c r="K126" s="129"/>
      <c r="L126" s="129"/>
      <c r="M126" s="129"/>
      <c r="N126" s="129"/>
      <c r="O126" s="129"/>
      <c r="P126" s="129"/>
      <c r="Q126" s="62">
        <f t="shared" ref="Q126:Q137" si="55">SUM(C126,F126:J126,M126:N126)</f>
        <v>0</v>
      </c>
      <c r="R126" s="62">
        <f t="shared" ref="R126:R137" si="56">SUM(D126,K126,O126)</f>
        <v>0</v>
      </c>
      <c r="S126" s="62">
        <f t="shared" ref="S126:S137" si="57">SUM(E126,L126,P126)</f>
        <v>0</v>
      </c>
      <c r="T126" s="62"/>
      <c r="U126" s="116"/>
      <c r="V126" s="116">
        <f t="shared" si="30"/>
        <v>119</v>
      </c>
      <c r="W126" s="116"/>
      <c r="X126" s="62"/>
      <c r="Y126" s="62"/>
      <c r="Z126" s="62"/>
      <c r="AA126" s="62"/>
      <c r="AB126" s="62"/>
      <c r="AC126" s="62"/>
      <c r="AD126" s="62"/>
      <c r="AE126" s="62"/>
      <c r="AF126" s="62"/>
      <c r="AG126" s="62"/>
      <c r="AH126" s="62"/>
      <c r="AI126" s="62"/>
      <c r="AJ126" s="62"/>
      <c r="AK126" s="62"/>
    </row>
    <row r="127" spans="1:37" s="46" customFormat="1" x14ac:dyDescent="0.3">
      <c r="A127" s="489"/>
      <c r="B127" s="61" t="s">
        <v>47</v>
      </c>
      <c r="C127" s="62">
        <f t="shared" si="52"/>
        <v>0</v>
      </c>
      <c r="D127" s="62">
        <f t="shared" si="53"/>
        <v>0</v>
      </c>
      <c r="E127" s="62">
        <f t="shared" si="54"/>
        <v>0</v>
      </c>
      <c r="F127" s="129"/>
      <c r="G127" s="129"/>
      <c r="H127" s="129"/>
      <c r="I127" s="129"/>
      <c r="J127" s="129"/>
      <c r="K127" s="129"/>
      <c r="L127" s="129"/>
      <c r="M127" s="129"/>
      <c r="N127" s="129"/>
      <c r="O127" s="129"/>
      <c r="P127" s="129"/>
      <c r="Q127" s="62">
        <f t="shared" si="55"/>
        <v>0</v>
      </c>
      <c r="R127" s="62">
        <f t="shared" si="56"/>
        <v>0</v>
      </c>
      <c r="S127" s="62">
        <f t="shared" si="57"/>
        <v>0</v>
      </c>
      <c r="T127" s="62"/>
      <c r="U127" s="116"/>
      <c r="V127" s="116">
        <f t="shared" si="30"/>
        <v>120</v>
      </c>
      <c r="W127" s="116"/>
      <c r="X127" s="62"/>
      <c r="Y127" s="62"/>
      <c r="Z127" s="62"/>
      <c r="AA127" s="62"/>
      <c r="AB127" s="62"/>
      <c r="AC127" s="62"/>
      <c r="AD127" s="62"/>
      <c r="AE127" s="62"/>
      <c r="AF127" s="62"/>
      <c r="AG127" s="62"/>
      <c r="AH127" s="62"/>
      <c r="AI127" s="62"/>
      <c r="AJ127" s="62"/>
      <c r="AK127" s="62"/>
    </row>
    <row r="128" spans="1:37" s="46" customFormat="1" x14ac:dyDescent="0.3">
      <c r="A128" s="489"/>
      <c r="B128" s="61" t="s">
        <v>48</v>
      </c>
      <c r="C128" s="62">
        <f t="shared" si="52"/>
        <v>0</v>
      </c>
      <c r="D128" s="62">
        <f t="shared" si="53"/>
        <v>0</v>
      </c>
      <c r="E128" s="62">
        <f t="shared" si="54"/>
        <v>0</v>
      </c>
      <c r="F128" s="129"/>
      <c r="G128" s="129"/>
      <c r="H128" s="129"/>
      <c r="I128" s="129"/>
      <c r="J128" s="129"/>
      <c r="K128" s="129"/>
      <c r="L128" s="129"/>
      <c r="M128" s="129"/>
      <c r="N128" s="129"/>
      <c r="O128" s="129"/>
      <c r="P128" s="129"/>
      <c r="Q128" s="62">
        <f t="shared" si="55"/>
        <v>0</v>
      </c>
      <c r="R128" s="62">
        <f t="shared" si="56"/>
        <v>0</v>
      </c>
      <c r="S128" s="62">
        <f t="shared" si="57"/>
        <v>0</v>
      </c>
      <c r="T128" s="62"/>
      <c r="U128" s="116"/>
      <c r="V128" s="116">
        <f t="shared" si="30"/>
        <v>121</v>
      </c>
      <c r="W128" s="116"/>
      <c r="X128" s="62"/>
      <c r="Y128" s="62"/>
      <c r="Z128" s="62"/>
      <c r="AA128" s="62"/>
      <c r="AB128" s="62"/>
      <c r="AC128" s="62"/>
      <c r="AD128" s="62"/>
      <c r="AE128" s="62"/>
      <c r="AF128" s="62"/>
      <c r="AG128" s="62"/>
      <c r="AH128" s="62"/>
      <c r="AI128" s="62"/>
      <c r="AJ128" s="62"/>
      <c r="AK128" s="62"/>
    </row>
    <row r="129" spans="1:37" s="46" customFormat="1" x14ac:dyDescent="0.3">
      <c r="A129" s="489"/>
      <c r="B129" s="61" t="s">
        <v>44</v>
      </c>
      <c r="C129" s="62">
        <f t="shared" si="52"/>
        <v>0</v>
      </c>
      <c r="D129" s="62">
        <f t="shared" si="53"/>
        <v>0</v>
      </c>
      <c r="E129" s="62">
        <f t="shared" si="54"/>
        <v>0</v>
      </c>
      <c r="F129" s="129"/>
      <c r="G129" s="129"/>
      <c r="H129" s="129"/>
      <c r="I129" s="129"/>
      <c r="J129" s="129"/>
      <c r="K129" s="129"/>
      <c r="L129" s="129"/>
      <c r="M129" s="129"/>
      <c r="N129" s="129"/>
      <c r="O129" s="129"/>
      <c r="P129" s="129"/>
      <c r="Q129" s="62">
        <f t="shared" si="55"/>
        <v>0</v>
      </c>
      <c r="R129" s="62">
        <f t="shared" si="56"/>
        <v>0</v>
      </c>
      <c r="S129" s="62">
        <f t="shared" si="57"/>
        <v>0</v>
      </c>
      <c r="T129" s="62"/>
      <c r="U129" s="116"/>
      <c r="V129" s="116">
        <f t="shared" si="30"/>
        <v>122</v>
      </c>
      <c r="W129" s="116"/>
      <c r="X129" s="62"/>
      <c r="Y129" s="62"/>
      <c r="Z129" s="62"/>
      <c r="AA129" s="62"/>
      <c r="AB129" s="62"/>
      <c r="AC129" s="62"/>
      <c r="AD129" s="62"/>
      <c r="AE129" s="62"/>
      <c r="AF129" s="62"/>
      <c r="AG129" s="62"/>
      <c r="AH129" s="62"/>
      <c r="AI129" s="62"/>
      <c r="AJ129" s="62"/>
      <c r="AK129" s="62"/>
    </row>
    <row r="130" spans="1:37" s="46" customFormat="1" x14ac:dyDescent="0.3">
      <c r="A130" s="489"/>
      <c r="B130" s="61" t="s">
        <v>49</v>
      </c>
      <c r="C130" s="62">
        <f t="shared" si="52"/>
        <v>0</v>
      </c>
      <c r="D130" s="62">
        <f t="shared" si="53"/>
        <v>0</v>
      </c>
      <c r="E130" s="62">
        <f t="shared" si="54"/>
        <v>0</v>
      </c>
      <c r="F130" s="129"/>
      <c r="G130" s="129"/>
      <c r="H130" s="129"/>
      <c r="I130" s="129"/>
      <c r="J130" s="129"/>
      <c r="K130" s="129"/>
      <c r="L130" s="129"/>
      <c r="M130" s="129"/>
      <c r="N130" s="129"/>
      <c r="O130" s="129"/>
      <c r="P130" s="129"/>
      <c r="Q130" s="62">
        <f t="shared" si="55"/>
        <v>0</v>
      </c>
      <c r="R130" s="62">
        <f t="shared" si="56"/>
        <v>0</v>
      </c>
      <c r="S130" s="62">
        <f t="shared" si="57"/>
        <v>0</v>
      </c>
      <c r="T130" s="62"/>
      <c r="U130" s="116"/>
      <c r="V130" s="116">
        <f t="shared" si="30"/>
        <v>123</v>
      </c>
      <c r="W130" s="116"/>
      <c r="X130" s="62"/>
      <c r="Y130" s="62"/>
      <c r="Z130" s="62"/>
      <c r="AA130" s="62"/>
      <c r="AB130" s="62"/>
      <c r="AC130" s="62"/>
      <c r="AD130" s="62"/>
      <c r="AE130" s="62"/>
      <c r="AF130" s="62"/>
      <c r="AG130" s="62"/>
      <c r="AH130" s="62"/>
      <c r="AI130" s="62"/>
      <c r="AJ130" s="62"/>
      <c r="AK130" s="62"/>
    </row>
    <row r="131" spans="1:37" s="46" customFormat="1" x14ac:dyDescent="0.3">
      <c r="A131" s="489"/>
      <c r="B131" s="61" t="s">
        <v>50</v>
      </c>
      <c r="C131" s="62">
        <f t="shared" si="52"/>
        <v>0</v>
      </c>
      <c r="D131" s="62">
        <f t="shared" si="53"/>
        <v>0</v>
      </c>
      <c r="E131" s="62">
        <f t="shared" si="54"/>
        <v>0</v>
      </c>
      <c r="F131" s="129"/>
      <c r="G131" s="129"/>
      <c r="H131" s="129"/>
      <c r="I131" s="129"/>
      <c r="J131" s="129"/>
      <c r="K131" s="129"/>
      <c r="L131" s="129"/>
      <c r="M131" s="129"/>
      <c r="N131" s="129"/>
      <c r="O131" s="129"/>
      <c r="P131" s="129"/>
      <c r="Q131" s="62">
        <f t="shared" si="55"/>
        <v>0</v>
      </c>
      <c r="R131" s="62">
        <f t="shared" si="56"/>
        <v>0</v>
      </c>
      <c r="S131" s="62">
        <f t="shared" si="57"/>
        <v>0</v>
      </c>
      <c r="T131" s="62"/>
      <c r="U131" s="116"/>
      <c r="V131" s="116">
        <f t="shared" si="30"/>
        <v>124</v>
      </c>
      <c r="W131" s="116"/>
      <c r="X131" s="62"/>
      <c r="Y131" s="62"/>
      <c r="Z131" s="62"/>
      <c r="AA131" s="62"/>
      <c r="AB131" s="62"/>
      <c r="AC131" s="62"/>
      <c r="AD131" s="62"/>
      <c r="AE131" s="62"/>
      <c r="AF131" s="62"/>
      <c r="AG131" s="62"/>
      <c r="AH131" s="62"/>
      <c r="AI131" s="62"/>
      <c r="AJ131" s="62"/>
      <c r="AK131" s="62"/>
    </row>
    <row r="132" spans="1:37" s="46" customFormat="1" x14ac:dyDescent="0.3">
      <c r="A132" s="489"/>
      <c r="B132" s="61" t="s">
        <v>45</v>
      </c>
      <c r="C132" s="62">
        <f t="shared" si="52"/>
        <v>0</v>
      </c>
      <c r="D132" s="62">
        <f t="shared" si="53"/>
        <v>0</v>
      </c>
      <c r="E132" s="62">
        <f t="shared" si="54"/>
        <v>0</v>
      </c>
      <c r="F132" s="129"/>
      <c r="G132" s="129"/>
      <c r="H132" s="129"/>
      <c r="I132" s="129"/>
      <c r="J132" s="129"/>
      <c r="K132" s="129"/>
      <c r="L132" s="129"/>
      <c r="M132" s="129"/>
      <c r="N132" s="129"/>
      <c r="O132" s="129"/>
      <c r="P132" s="129"/>
      <c r="Q132" s="62">
        <f t="shared" si="55"/>
        <v>0</v>
      </c>
      <c r="R132" s="62">
        <f t="shared" si="56"/>
        <v>0</v>
      </c>
      <c r="S132" s="62">
        <f t="shared" si="57"/>
        <v>0</v>
      </c>
      <c r="T132" s="62"/>
      <c r="U132" s="116"/>
      <c r="V132" s="116">
        <f t="shared" si="30"/>
        <v>125</v>
      </c>
      <c r="W132" s="116"/>
      <c r="X132" s="62"/>
      <c r="Y132" s="62"/>
      <c r="Z132" s="62"/>
      <c r="AA132" s="62"/>
      <c r="AB132" s="62"/>
      <c r="AC132" s="62"/>
      <c r="AD132" s="62"/>
      <c r="AE132" s="62"/>
      <c r="AF132" s="62"/>
      <c r="AG132" s="62"/>
      <c r="AH132" s="62"/>
      <c r="AI132" s="62"/>
      <c r="AJ132" s="62"/>
      <c r="AK132" s="62"/>
    </row>
    <row r="133" spans="1:37" s="46" customFormat="1" x14ac:dyDescent="0.3">
      <c r="A133" s="489"/>
      <c r="B133" s="61" t="str">
        <f>B100</f>
        <v>Intitulé libre 1</v>
      </c>
      <c r="C133" s="62">
        <f t="shared" si="52"/>
        <v>0</v>
      </c>
      <c r="D133" s="62">
        <f t="shared" si="53"/>
        <v>0</v>
      </c>
      <c r="E133" s="62">
        <f t="shared" si="54"/>
        <v>0</v>
      </c>
      <c r="F133" s="129"/>
      <c r="G133" s="129"/>
      <c r="H133" s="129"/>
      <c r="I133" s="129"/>
      <c r="J133" s="129"/>
      <c r="K133" s="129"/>
      <c r="L133" s="129"/>
      <c r="M133" s="129"/>
      <c r="N133" s="129"/>
      <c r="O133" s="129"/>
      <c r="P133" s="129"/>
      <c r="Q133" s="62">
        <f t="shared" si="55"/>
        <v>0</v>
      </c>
      <c r="R133" s="62">
        <f t="shared" si="56"/>
        <v>0</v>
      </c>
      <c r="S133" s="62">
        <f t="shared" si="57"/>
        <v>0</v>
      </c>
      <c r="T133" s="62"/>
      <c r="U133" s="116"/>
      <c r="V133" s="116">
        <f t="shared" si="30"/>
        <v>126</v>
      </c>
      <c r="W133" s="116"/>
      <c r="X133" s="62"/>
      <c r="Y133" s="62"/>
      <c r="Z133" s="62"/>
      <c r="AA133" s="62"/>
      <c r="AB133" s="62"/>
      <c r="AC133" s="62"/>
      <c r="AD133" s="62"/>
      <c r="AE133" s="62"/>
      <c r="AF133" s="62"/>
      <c r="AG133" s="62"/>
      <c r="AH133" s="62"/>
      <c r="AI133" s="62"/>
      <c r="AJ133" s="62"/>
      <c r="AK133" s="62"/>
    </row>
    <row r="134" spans="1:37" s="46" customFormat="1" x14ac:dyDescent="0.3">
      <c r="A134" s="489"/>
      <c r="B134" s="61" t="str">
        <f>B101</f>
        <v>Intitulé libre 2</v>
      </c>
      <c r="C134" s="62">
        <f t="shared" si="52"/>
        <v>0</v>
      </c>
      <c r="D134" s="62">
        <f t="shared" si="53"/>
        <v>0</v>
      </c>
      <c r="E134" s="62">
        <f t="shared" si="54"/>
        <v>0</v>
      </c>
      <c r="F134" s="129"/>
      <c r="G134" s="129"/>
      <c r="H134" s="129"/>
      <c r="I134" s="129"/>
      <c r="J134" s="129"/>
      <c r="K134" s="129"/>
      <c r="L134" s="129"/>
      <c r="M134" s="129"/>
      <c r="N134" s="129"/>
      <c r="O134" s="129"/>
      <c r="P134" s="129"/>
      <c r="Q134" s="62">
        <f t="shared" si="55"/>
        <v>0</v>
      </c>
      <c r="R134" s="62">
        <f t="shared" si="56"/>
        <v>0</v>
      </c>
      <c r="S134" s="62">
        <f t="shared" si="57"/>
        <v>0</v>
      </c>
      <c r="T134" s="62"/>
      <c r="U134" s="116"/>
      <c r="V134" s="116">
        <f t="shared" si="30"/>
        <v>127</v>
      </c>
      <c r="W134" s="116"/>
      <c r="X134" s="62"/>
      <c r="Y134" s="62"/>
      <c r="Z134" s="62"/>
      <c r="AA134" s="62"/>
      <c r="AB134" s="62"/>
      <c r="AC134" s="62"/>
      <c r="AD134" s="62"/>
      <c r="AE134" s="62"/>
      <c r="AF134" s="62"/>
      <c r="AG134" s="62"/>
      <c r="AH134" s="62"/>
      <c r="AI134" s="62"/>
      <c r="AJ134" s="62"/>
      <c r="AK134" s="62"/>
    </row>
    <row r="135" spans="1:37" s="46" customFormat="1" x14ac:dyDescent="0.3">
      <c r="A135" s="489"/>
      <c r="B135" s="61" t="str">
        <f>B102</f>
        <v>Intitulé libre 3</v>
      </c>
      <c r="C135" s="62">
        <f t="shared" si="52"/>
        <v>0</v>
      </c>
      <c r="D135" s="62">
        <f t="shared" si="53"/>
        <v>0</v>
      </c>
      <c r="E135" s="62">
        <f t="shared" si="54"/>
        <v>0</v>
      </c>
      <c r="F135" s="129"/>
      <c r="G135" s="129"/>
      <c r="H135" s="129"/>
      <c r="I135" s="129"/>
      <c r="J135" s="129"/>
      <c r="K135" s="129"/>
      <c r="L135" s="129"/>
      <c r="M135" s="129"/>
      <c r="N135" s="129"/>
      <c r="O135" s="129"/>
      <c r="P135" s="129"/>
      <c r="Q135" s="62">
        <f t="shared" si="55"/>
        <v>0</v>
      </c>
      <c r="R135" s="62">
        <f t="shared" si="56"/>
        <v>0</v>
      </c>
      <c r="S135" s="62">
        <f t="shared" si="57"/>
        <v>0</v>
      </c>
      <c r="T135" s="62"/>
      <c r="U135" s="116"/>
      <c r="V135" s="116">
        <f t="shared" si="30"/>
        <v>128</v>
      </c>
      <c r="W135" s="116"/>
      <c r="X135" s="62"/>
      <c r="Y135" s="62"/>
      <c r="Z135" s="62"/>
      <c r="AA135" s="62"/>
      <c r="AB135" s="62"/>
      <c r="AC135" s="62"/>
      <c r="AD135" s="62"/>
      <c r="AE135" s="62"/>
      <c r="AF135" s="62"/>
      <c r="AG135" s="62"/>
      <c r="AH135" s="62"/>
      <c r="AI135" s="62"/>
      <c r="AJ135" s="62"/>
      <c r="AK135" s="62"/>
    </row>
    <row r="136" spans="1:37" s="46" customFormat="1" x14ac:dyDescent="0.3">
      <c r="A136" s="489"/>
      <c r="B136" s="61" t="str">
        <f>B103</f>
        <v>Intitulé libre 4</v>
      </c>
      <c r="C136" s="62">
        <f t="shared" si="52"/>
        <v>0</v>
      </c>
      <c r="D136" s="62">
        <f t="shared" si="53"/>
        <v>0</v>
      </c>
      <c r="E136" s="62">
        <f t="shared" si="54"/>
        <v>0</v>
      </c>
      <c r="F136" s="129"/>
      <c r="G136" s="129"/>
      <c r="H136" s="129"/>
      <c r="I136" s="129"/>
      <c r="J136" s="129"/>
      <c r="K136" s="129"/>
      <c r="L136" s="129"/>
      <c r="M136" s="129"/>
      <c r="N136" s="129"/>
      <c r="O136" s="129"/>
      <c r="P136" s="129"/>
      <c r="Q136" s="62">
        <f t="shared" si="55"/>
        <v>0</v>
      </c>
      <c r="R136" s="62">
        <f t="shared" si="56"/>
        <v>0</v>
      </c>
      <c r="S136" s="62">
        <f t="shared" si="57"/>
        <v>0</v>
      </c>
      <c r="T136" s="62"/>
      <c r="U136" s="116"/>
      <c r="V136" s="116">
        <f t="shared" si="30"/>
        <v>129</v>
      </c>
      <c r="W136" s="116"/>
      <c r="X136" s="62"/>
      <c r="Y136" s="62"/>
      <c r="Z136" s="62"/>
      <c r="AA136" s="62"/>
      <c r="AB136" s="62"/>
      <c r="AC136" s="62"/>
      <c r="AD136" s="62"/>
      <c r="AE136" s="62"/>
      <c r="AF136" s="62"/>
      <c r="AG136" s="62"/>
      <c r="AH136" s="62"/>
      <c r="AI136" s="62"/>
      <c r="AJ136" s="62"/>
      <c r="AK136" s="62"/>
    </row>
    <row r="137" spans="1:37" s="46" customFormat="1" x14ac:dyDescent="0.3">
      <c r="A137" s="489"/>
      <c r="B137" s="61" t="str">
        <f>B104</f>
        <v>Intitulé libre 5</v>
      </c>
      <c r="C137" s="62">
        <f t="shared" si="52"/>
        <v>0</v>
      </c>
      <c r="D137" s="62">
        <f t="shared" si="53"/>
        <v>0</v>
      </c>
      <c r="E137" s="62">
        <f t="shared" si="54"/>
        <v>0</v>
      </c>
      <c r="F137" s="129"/>
      <c r="G137" s="129"/>
      <c r="H137" s="129"/>
      <c r="I137" s="129"/>
      <c r="J137" s="129"/>
      <c r="K137" s="129"/>
      <c r="L137" s="129"/>
      <c r="M137" s="129"/>
      <c r="N137" s="129"/>
      <c r="O137" s="129"/>
      <c r="P137" s="129"/>
      <c r="Q137" s="62">
        <f t="shared" si="55"/>
        <v>0</v>
      </c>
      <c r="R137" s="62">
        <f t="shared" si="56"/>
        <v>0</v>
      </c>
      <c r="S137" s="62">
        <f t="shared" si="57"/>
        <v>0</v>
      </c>
      <c r="T137" s="62"/>
      <c r="U137" s="116"/>
      <c r="V137" s="116">
        <f t="shared" si="30"/>
        <v>130</v>
      </c>
      <c r="W137" s="116"/>
      <c r="X137" s="62"/>
      <c r="Y137" s="62"/>
      <c r="Z137" s="62"/>
      <c r="AA137" s="62"/>
      <c r="AB137" s="62"/>
      <c r="AC137" s="62"/>
      <c r="AD137" s="62"/>
      <c r="AE137" s="62"/>
      <c r="AF137" s="62"/>
      <c r="AG137" s="62"/>
      <c r="AH137" s="62"/>
      <c r="AI137" s="62"/>
      <c r="AJ137" s="62"/>
      <c r="AK137" s="62"/>
    </row>
    <row r="138" spans="1:37" s="46" customFormat="1" ht="14.25" thickBot="1" x14ac:dyDescent="0.35">
      <c r="A138" s="489"/>
      <c r="B138" s="63" t="s">
        <v>51</v>
      </c>
      <c r="C138" s="64">
        <f>SUM(C126:C137)</f>
        <v>0</v>
      </c>
      <c r="D138" s="64">
        <f>SUM(D126:D137)</f>
        <v>0</v>
      </c>
      <c r="E138" s="64">
        <f>SUM(E126:E137)</f>
        <v>0</v>
      </c>
      <c r="F138" s="64">
        <f t="shared" ref="F138:S138" si="58">SUM(F126:F137)</f>
        <v>0</v>
      </c>
      <c r="G138" s="64">
        <f t="shared" si="58"/>
        <v>0</v>
      </c>
      <c r="H138" s="64">
        <f t="shared" si="58"/>
        <v>0</v>
      </c>
      <c r="I138" s="64">
        <f t="shared" si="58"/>
        <v>0</v>
      </c>
      <c r="J138" s="64">
        <f t="shared" si="58"/>
        <v>0</v>
      </c>
      <c r="K138" s="64">
        <f t="shared" si="58"/>
        <v>0</v>
      </c>
      <c r="L138" s="64">
        <f t="shared" si="58"/>
        <v>0</v>
      </c>
      <c r="M138" s="64">
        <f t="shared" si="58"/>
        <v>0</v>
      </c>
      <c r="N138" s="64">
        <f t="shared" si="58"/>
        <v>0</v>
      </c>
      <c r="O138" s="64">
        <f t="shared" si="58"/>
        <v>0</v>
      </c>
      <c r="P138" s="64">
        <f t="shared" si="58"/>
        <v>0</v>
      </c>
      <c r="Q138" s="64">
        <f t="shared" si="58"/>
        <v>0</v>
      </c>
      <c r="R138" s="64">
        <f t="shared" si="58"/>
        <v>0</v>
      </c>
      <c r="S138" s="64">
        <f t="shared" si="58"/>
        <v>0</v>
      </c>
      <c r="T138" s="62"/>
      <c r="U138" s="116" t="str">
        <f>RIGHT(A107,4)&amp;"hors reseau"</f>
        <v>2023hors reseau</v>
      </c>
      <c r="V138" s="116">
        <f t="shared" ref="V138:V171" si="59">V137+1</f>
        <v>131</v>
      </c>
      <c r="W138" s="116"/>
      <c r="X138" s="62"/>
      <c r="Y138" s="62"/>
      <c r="Z138" s="62"/>
      <c r="AA138" s="62"/>
      <c r="AB138" s="62"/>
      <c r="AC138" s="62"/>
      <c r="AD138" s="62"/>
      <c r="AE138" s="62"/>
      <c r="AF138" s="62"/>
      <c r="AG138" s="62"/>
      <c r="AH138" s="62"/>
      <c r="AI138" s="62"/>
      <c r="AJ138" s="62"/>
      <c r="AK138" s="62"/>
    </row>
    <row r="139" spans="1:37" s="46" customFormat="1" x14ac:dyDescent="0.3">
      <c r="C139" s="62"/>
      <c r="D139" s="62"/>
      <c r="E139" s="62"/>
      <c r="F139" s="62"/>
      <c r="G139" s="62"/>
      <c r="H139" s="62"/>
      <c r="I139" s="62"/>
      <c r="J139" s="62"/>
      <c r="K139" s="62"/>
      <c r="L139" s="62"/>
      <c r="M139" s="62"/>
      <c r="N139" s="66"/>
      <c r="O139" s="62"/>
      <c r="P139" s="62"/>
      <c r="Q139" s="62"/>
      <c r="R139" s="62"/>
      <c r="S139" s="62"/>
      <c r="T139" s="62"/>
      <c r="U139" s="116"/>
      <c r="V139" s="116">
        <f t="shared" si="59"/>
        <v>132</v>
      </c>
      <c r="W139" s="116"/>
      <c r="X139" s="62"/>
      <c r="Y139" s="62"/>
      <c r="Z139" s="62"/>
      <c r="AA139" s="62"/>
      <c r="AB139" s="62"/>
      <c r="AC139" s="62"/>
      <c r="AD139" s="62"/>
      <c r="AE139" s="62"/>
      <c r="AF139" s="62"/>
      <c r="AG139" s="62"/>
      <c r="AH139" s="62"/>
      <c r="AI139" s="62"/>
      <c r="AJ139" s="62"/>
      <c r="AK139" s="62"/>
    </row>
    <row r="140" spans="1:37" s="46" customFormat="1" x14ac:dyDescent="0.3">
      <c r="A140" s="489" t="s">
        <v>426</v>
      </c>
      <c r="B140" s="61" t="s">
        <v>227</v>
      </c>
      <c r="C140" s="62">
        <f t="shared" ref="C140:C156" si="60">Q107</f>
        <v>0</v>
      </c>
      <c r="D140" s="62">
        <f t="shared" ref="D140:D156" si="61">R107</f>
        <v>0</v>
      </c>
      <c r="E140" s="62">
        <f t="shared" ref="E140:E156" si="62">S107</f>
        <v>0</v>
      </c>
      <c r="F140" s="129"/>
      <c r="G140" s="129"/>
      <c r="H140" s="129"/>
      <c r="I140" s="129"/>
      <c r="J140" s="129"/>
      <c r="K140" s="129"/>
      <c r="L140" s="129"/>
      <c r="M140" s="129"/>
      <c r="N140" s="129"/>
      <c r="O140" s="129"/>
      <c r="P140" s="129"/>
      <c r="Q140" s="62">
        <f t="shared" ref="Q140:Q156" si="63">SUM(C140,F140:J140,M140:N140)</f>
        <v>0</v>
      </c>
      <c r="R140" s="62">
        <f t="shared" ref="R140:R156" si="64">SUM(D140,K140,O140)</f>
        <v>0</v>
      </c>
      <c r="S140" s="62">
        <f t="shared" ref="S140:S156" si="65">SUM(E140,L140,P140)</f>
        <v>0</v>
      </c>
      <c r="T140" s="62"/>
      <c r="U140" s="116"/>
      <c r="V140" s="116">
        <f t="shared" si="59"/>
        <v>133</v>
      </c>
      <c r="W140" s="116"/>
      <c r="X140" s="62"/>
      <c r="Y140" s="62"/>
      <c r="Z140" s="62"/>
      <c r="AA140" s="62"/>
      <c r="AB140" s="62"/>
      <c r="AC140" s="62"/>
      <c r="AD140" s="62"/>
      <c r="AE140" s="62"/>
      <c r="AF140" s="62"/>
      <c r="AG140" s="62"/>
      <c r="AH140" s="62"/>
      <c r="AI140" s="62"/>
      <c r="AJ140" s="62"/>
      <c r="AK140" s="62"/>
    </row>
    <row r="141" spans="1:37" s="46" customFormat="1" x14ac:dyDescent="0.3">
      <c r="A141" s="489"/>
      <c r="B141" s="61" t="s">
        <v>228</v>
      </c>
      <c r="C141" s="62">
        <f t="shared" si="60"/>
        <v>0</v>
      </c>
      <c r="D141" s="62">
        <f t="shared" si="61"/>
        <v>0</v>
      </c>
      <c r="E141" s="62">
        <f t="shared" si="62"/>
        <v>0</v>
      </c>
      <c r="F141" s="129"/>
      <c r="G141" s="129"/>
      <c r="H141" s="129"/>
      <c r="I141" s="129"/>
      <c r="J141" s="129"/>
      <c r="K141" s="129"/>
      <c r="L141" s="129"/>
      <c r="M141" s="129"/>
      <c r="N141" s="129"/>
      <c r="O141" s="129"/>
      <c r="P141" s="129"/>
      <c r="Q141" s="62">
        <f t="shared" si="63"/>
        <v>0</v>
      </c>
      <c r="R141" s="62">
        <f t="shared" si="64"/>
        <v>0</v>
      </c>
      <c r="S141" s="62">
        <f t="shared" si="65"/>
        <v>0</v>
      </c>
      <c r="T141" s="62"/>
      <c r="U141" s="116"/>
      <c r="V141" s="116">
        <f t="shared" si="59"/>
        <v>134</v>
      </c>
      <c r="W141" s="116"/>
      <c r="X141" s="62"/>
      <c r="Y141" s="62"/>
      <c r="Z141" s="62"/>
      <c r="AA141" s="62"/>
      <c r="AB141" s="62"/>
      <c r="AC141" s="62"/>
      <c r="AD141" s="62"/>
      <c r="AE141" s="62"/>
      <c r="AF141" s="62"/>
      <c r="AG141" s="62"/>
      <c r="AH141" s="62"/>
      <c r="AI141" s="62"/>
      <c r="AJ141" s="62"/>
      <c r="AK141" s="62"/>
    </row>
    <row r="142" spans="1:37" s="46" customFormat="1" x14ac:dyDescent="0.3">
      <c r="A142" s="489"/>
      <c r="B142" s="61" t="s">
        <v>229</v>
      </c>
      <c r="C142" s="62">
        <f t="shared" si="60"/>
        <v>0</v>
      </c>
      <c r="D142" s="62">
        <f t="shared" si="61"/>
        <v>0</v>
      </c>
      <c r="E142" s="62">
        <f t="shared" si="62"/>
        <v>0</v>
      </c>
      <c r="F142" s="129"/>
      <c r="G142" s="129"/>
      <c r="H142" s="129"/>
      <c r="I142" s="129"/>
      <c r="J142" s="129"/>
      <c r="K142" s="129"/>
      <c r="L142" s="129"/>
      <c r="M142" s="129"/>
      <c r="N142" s="129"/>
      <c r="O142" s="129"/>
      <c r="P142" s="129"/>
      <c r="Q142" s="62">
        <f t="shared" si="63"/>
        <v>0</v>
      </c>
      <c r="R142" s="62">
        <f t="shared" si="64"/>
        <v>0</v>
      </c>
      <c r="S142" s="62">
        <f t="shared" si="65"/>
        <v>0</v>
      </c>
      <c r="T142" s="62"/>
      <c r="U142" s="116"/>
      <c r="V142" s="116">
        <f t="shared" si="59"/>
        <v>135</v>
      </c>
      <c r="W142" s="116"/>
      <c r="X142" s="62"/>
      <c r="Y142" s="62"/>
      <c r="Z142" s="62"/>
      <c r="AA142" s="62"/>
      <c r="AB142" s="62"/>
      <c r="AC142" s="62"/>
      <c r="AD142" s="62"/>
      <c r="AE142" s="62"/>
      <c r="AF142" s="62"/>
      <c r="AG142" s="62"/>
      <c r="AH142" s="62"/>
      <c r="AI142" s="62"/>
      <c r="AJ142" s="62"/>
      <c r="AK142" s="62"/>
    </row>
    <row r="143" spans="1:37" s="46" customFormat="1" x14ac:dyDescent="0.3">
      <c r="A143" s="489"/>
      <c r="B143" s="61" t="s">
        <v>230</v>
      </c>
      <c r="C143" s="62">
        <f t="shared" si="60"/>
        <v>0</v>
      </c>
      <c r="D143" s="62">
        <f t="shared" si="61"/>
        <v>0</v>
      </c>
      <c r="E143" s="62">
        <f t="shared" si="62"/>
        <v>0</v>
      </c>
      <c r="F143" s="129"/>
      <c r="G143" s="129"/>
      <c r="H143" s="129"/>
      <c r="I143" s="129"/>
      <c r="J143" s="129"/>
      <c r="K143" s="129"/>
      <c r="L143" s="129"/>
      <c r="M143" s="129"/>
      <c r="N143" s="129"/>
      <c r="O143" s="129"/>
      <c r="P143" s="129"/>
      <c r="Q143" s="62">
        <f t="shared" si="63"/>
        <v>0</v>
      </c>
      <c r="R143" s="62">
        <f t="shared" si="64"/>
        <v>0</v>
      </c>
      <c r="S143" s="62">
        <f t="shared" si="65"/>
        <v>0</v>
      </c>
      <c r="T143" s="62"/>
      <c r="U143" s="116"/>
      <c r="V143" s="116">
        <f t="shared" si="59"/>
        <v>136</v>
      </c>
      <c r="W143" s="116"/>
      <c r="X143" s="62"/>
      <c r="Y143" s="62"/>
      <c r="Z143" s="62"/>
      <c r="AA143" s="62"/>
      <c r="AB143" s="62"/>
      <c r="AC143" s="62"/>
      <c r="AD143" s="62"/>
      <c r="AE143" s="62"/>
      <c r="AF143" s="62"/>
      <c r="AG143" s="62"/>
      <c r="AH143" s="62"/>
      <c r="AI143" s="62"/>
      <c r="AJ143" s="62"/>
      <c r="AK143" s="62"/>
    </row>
    <row r="144" spans="1:37" s="46" customFormat="1" x14ac:dyDescent="0.3">
      <c r="A144" s="489"/>
      <c r="B144" s="61" t="s">
        <v>231</v>
      </c>
      <c r="C144" s="62">
        <f t="shared" si="60"/>
        <v>0</v>
      </c>
      <c r="D144" s="62">
        <f t="shared" si="61"/>
        <v>0</v>
      </c>
      <c r="E144" s="62">
        <f t="shared" si="62"/>
        <v>0</v>
      </c>
      <c r="F144" s="129"/>
      <c r="G144" s="129"/>
      <c r="H144" s="129"/>
      <c r="I144" s="129"/>
      <c r="J144" s="129"/>
      <c r="K144" s="129"/>
      <c r="L144" s="129"/>
      <c r="M144" s="129"/>
      <c r="N144" s="129"/>
      <c r="O144" s="129"/>
      <c r="P144" s="129"/>
      <c r="Q144" s="62">
        <f t="shared" si="63"/>
        <v>0</v>
      </c>
      <c r="R144" s="62">
        <f t="shared" si="64"/>
        <v>0</v>
      </c>
      <c r="S144" s="62">
        <f t="shared" si="65"/>
        <v>0</v>
      </c>
      <c r="T144" s="62"/>
      <c r="U144" s="116"/>
      <c r="V144" s="116">
        <f t="shared" si="59"/>
        <v>137</v>
      </c>
      <c r="W144" s="116"/>
      <c r="X144" s="62"/>
      <c r="Y144" s="62"/>
      <c r="Z144" s="62"/>
      <c r="AA144" s="62"/>
      <c r="AB144" s="62"/>
      <c r="AC144" s="62"/>
      <c r="AD144" s="62"/>
      <c r="AE144" s="62"/>
      <c r="AF144" s="62"/>
      <c r="AG144" s="62"/>
      <c r="AH144" s="62"/>
      <c r="AI144" s="62"/>
      <c r="AJ144" s="62"/>
      <c r="AK144" s="62"/>
    </row>
    <row r="145" spans="1:37" s="46" customFormat="1" x14ac:dyDescent="0.3">
      <c r="A145" s="489"/>
      <c r="B145" s="61" t="s">
        <v>232</v>
      </c>
      <c r="C145" s="62">
        <f t="shared" si="60"/>
        <v>0</v>
      </c>
      <c r="D145" s="62">
        <f t="shared" si="61"/>
        <v>0</v>
      </c>
      <c r="E145" s="62">
        <f t="shared" si="62"/>
        <v>0</v>
      </c>
      <c r="F145" s="129"/>
      <c r="G145" s="129"/>
      <c r="H145" s="129"/>
      <c r="I145" s="129"/>
      <c r="J145" s="129"/>
      <c r="K145" s="129"/>
      <c r="L145" s="129"/>
      <c r="M145" s="129"/>
      <c r="N145" s="129"/>
      <c r="O145" s="129"/>
      <c r="P145" s="129"/>
      <c r="Q145" s="62">
        <f t="shared" si="63"/>
        <v>0</v>
      </c>
      <c r="R145" s="62">
        <f t="shared" si="64"/>
        <v>0</v>
      </c>
      <c r="S145" s="62">
        <f t="shared" si="65"/>
        <v>0</v>
      </c>
      <c r="T145" s="62"/>
      <c r="U145" s="116"/>
      <c r="V145" s="116">
        <f t="shared" si="59"/>
        <v>138</v>
      </c>
      <c r="W145" s="116"/>
      <c r="X145" s="62"/>
      <c r="Y145" s="62"/>
      <c r="Z145" s="62"/>
      <c r="AA145" s="62"/>
      <c r="AB145" s="62"/>
      <c r="AC145" s="62"/>
      <c r="AD145" s="62"/>
      <c r="AE145" s="62"/>
      <c r="AF145" s="62"/>
      <c r="AG145" s="62"/>
      <c r="AH145" s="62"/>
      <c r="AI145" s="62"/>
      <c r="AJ145" s="62"/>
      <c r="AK145" s="62"/>
    </row>
    <row r="146" spans="1:37" s="46" customFormat="1" x14ac:dyDescent="0.3">
      <c r="A146" s="489"/>
      <c r="B146" s="61" t="s">
        <v>233</v>
      </c>
      <c r="C146" s="62">
        <f t="shared" si="60"/>
        <v>0</v>
      </c>
      <c r="D146" s="62">
        <f t="shared" si="61"/>
        <v>0</v>
      </c>
      <c r="E146" s="62">
        <f t="shared" si="62"/>
        <v>0</v>
      </c>
      <c r="F146" s="129"/>
      <c r="G146" s="129"/>
      <c r="H146" s="129"/>
      <c r="I146" s="129"/>
      <c r="J146" s="129"/>
      <c r="K146" s="129"/>
      <c r="L146" s="129"/>
      <c r="M146" s="129"/>
      <c r="N146" s="129"/>
      <c r="O146" s="129"/>
      <c r="P146" s="129"/>
      <c r="Q146" s="62">
        <f t="shared" si="63"/>
        <v>0</v>
      </c>
      <c r="R146" s="62">
        <f t="shared" si="64"/>
        <v>0</v>
      </c>
      <c r="S146" s="62">
        <f t="shared" si="65"/>
        <v>0</v>
      </c>
      <c r="T146" s="62"/>
      <c r="U146" s="116"/>
      <c r="V146" s="116">
        <f t="shared" si="59"/>
        <v>139</v>
      </c>
      <c r="W146" s="116"/>
      <c r="X146" s="62"/>
      <c r="Y146" s="62"/>
      <c r="Z146" s="62"/>
      <c r="AA146" s="62"/>
      <c r="AB146" s="62"/>
      <c r="AC146" s="62"/>
      <c r="AD146" s="62"/>
      <c r="AE146" s="62"/>
      <c r="AF146" s="62"/>
      <c r="AG146" s="62"/>
      <c r="AH146" s="62"/>
      <c r="AI146" s="62"/>
      <c r="AJ146" s="62"/>
      <c r="AK146" s="62"/>
    </row>
    <row r="147" spans="1:37" s="46" customFormat="1" x14ac:dyDescent="0.3">
      <c r="A147" s="489"/>
      <c r="B147" s="61" t="s">
        <v>234</v>
      </c>
      <c r="C147" s="62">
        <f t="shared" si="60"/>
        <v>0</v>
      </c>
      <c r="D147" s="62">
        <f t="shared" si="61"/>
        <v>0</v>
      </c>
      <c r="E147" s="62">
        <f t="shared" si="62"/>
        <v>0</v>
      </c>
      <c r="F147" s="129"/>
      <c r="G147" s="129"/>
      <c r="H147" s="129"/>
      <c r="I147" s="129"/>
      <c r="J147" s="129"/>
      <c r="K147" s="129"/>
      <c r="L147" s="129"/>
      <c r="M147" s="129"/>
      <c r="N147" s="129"/>
      <c r="O147" s="129"/>
      <c r="P147" s="129"/>
      <c r="Q147" s="62">
        <f t="shared" si="63"/>
        <v>0</v>
      </c>
      <c r="R147" s="62">
        <f t="shared" si="64"/>
        <v>0</v>
      </c>
      <c r="S147" s="62">
        <f t="shared" si="65"/>
        <v>0</v>
      </c>
      <c r="T147" s="62"/>
      <c r="U147" s="116"/>
      <c r="V147" s="116">
        <f t="shared" si="59"/>
        <v>140</v>
      </c>
      <c r="W147" s="116"/>
      <c r="X147" s="62"/>
      <c r="Y147" s="62"/>
      <c r="Z147" s="62"/>
      <c r="AA147" s="62"/>
      <c r="AB147" s="62"/>
      <c r="AC147" s="62"/>
      <c r="AD147" s="62"/>
      <c r="AE147" s="62"/>
      <c r="AF147" s="62"/>
      <c r="AG147" s="62"/>
      <c r="AH147" s="62"/>
      <c r="AI147" s="62"/>
      <c r="AJ147" s="62"/>
      <c r="AK147" s="62"/>
    </row>
    <row r="148" spans="1:37" s="46" customFormat="1" x14ac:dyDescent="0.3">
      <c r="A148" s="489"/>
      <c r="B148" s="61" t="s">
        <v>236</v>
      </c>
      <c r="C148" s="62">
        <f t="shared" si="60"/>
        <v>0</v>
      </c>
      <c r="D148" s="62">
        <f t="shared" si="61"/>
        <v>0</v>
      </c>
      <c r="E148" s="62">
        <f t="shared" si="62"/>
        <v>0</v>
      </c>
      <c r="F148" s="129"/>
      <c r="G148" s="129"/>
      <c r="H148" s="129"/>
      <c r="I148" s="129"/>
      <c r="J148" s="129"/>
      <c r="K148" s="129"/>
      <c r="L148" s="129"/>
      <c r="M148" s="129"/>
      <c r="N148" s="129"/>
      <c r="O148" s="129"/>
      <c r="P148" s="129"/>
      <c r="Q148" s="62">
        <f t="shared" si="63"/>
        <v>0</v>
      </c>
      <c r="R148" s="62">
        <f t="shared" si="64"/>
        <v>0</v>
      </c>
      <c r="S148" s="62">
        <f t="shared" si="65"/>
        <v>0</v>
      </c>
      <c r="T148" s="62"/>
      <c r="U148" s="116"/>
      <c r="V148" s="116">
        <f t="shared" si="59"/>
        <v>141</v>
      </c>
      <c r="W148" s="116"/>
      <c r="X148" s="62"/>
      <c r="Y148" s="62"/>
      <c r="Z148" s="62"/>
      <c r="AA148" s="62"/>
      <c r="AB148" s="62"/>
      <c r="AC148" s="62"/>
      <c r="AD148" s="62"/>
      <c r="AE148" s="62"/>
      <c r="AF148" s="62"/>
      <c r="AG148" s="62"/>
      <c r="AH148" s="62"/>
      <c r="AI148" s="62"/>
      <c r="AJ148" s="62"/>
      <c r="AK148" s="62"/>
    </row>
    <row r="149" spans="1:37" s="46" customFormat="1" x14ac:dyDescent="0.3">
      <c r="A149" s="489"/>
      <c r="B149" s="61" t="s">
        <v>235</v>
      </c>
      <c r="C149" s="62">
        <f t="shared" si="60"/>
        <v>0</v>
      </c>
      <c r="D149" s="62">
        <f t="shared" si="61"/>
        <v>0</v>
      </c>
      <c r="E149" s="62">
        <f t="shared" si="62"/>
        <v>0</v>
      </c>
      <c r="F149" s="129"/>
      <c r="G149" s="129"/>
      <c r="H149" s="129"/>
      <c r="I149" s="129"/>
      <c r="J149" s="129"/>
      <c r="K149" s="129"/>
      <c r="L149" s="129"/>
      <c r="M149" s="129"/>
      <c r="N149" s="129"/>
      <c r="O149" s="129"/>
      <c r="P149" s="129"/>
      <c r="Q149" s="62">
        <f t="shared" si="63"/>
        <v>0</v>
      </c>
      <c r="R149" s="62">
        <f t="shared" si="64"/>
        <v>0</v>
      </c>
      <c r="S149" s="62">
        <f t="shared" si="65"/>
        <v>0</v>
      </c>
      <c r="T149" s="62"/>
      <c r="U149" s="116"/>
      <c r="V149" s="116">
        <f t="shared" si="59"/>
        <v>142</v>
      </c>
      <c r="W149" s="116"/>
      <c r="X149" s="62"/>
      <c r="Y149" s="62"/>
      <c r="Z149" s="62"/>
      <c r="AA149" s="62"/>
      <c r="AB149" s="62"/>
      <c r="AC149" s="62"/>
      <c r="AD149" s="62"/>
      <c r="AE149" s="62"/>
      <c r="AF149" s="62"/>
      <c r="AG149" s="62"/>
      <c r="AH149" s="62"/>
      <c r="AI149" s="62"/>
      <c r="AJ149" s="62"/>
      <c r="AK149" s="62"/>
    </row>
    <row r="150" spans="1:37" s="46" customFormat="1" x14ac:dyDescent="0.3">
      <c r="A150" s="489"/>
      <c r="B150" s="61" t="s">
        <v>237</v>
      </c>
      <c r="C150" s="62">
        <f t="shared" si="60"/>
        <v>0</v>
      </c>
      <c r="D150" s="62">
        <f t="shared" si="61"/>
        <v>0</v>
      </c>
      <c r="E150" s="62">
        <f t="shared" si="62"/>
        <v>0</v>
      </c>
      <c r="F150" s="129"/>
      <c r="G150" s="129"/>
      <c r="H150" s="129"/>
      <c r="I150" s="129"/>
      <c r="J150" s="129"/>
      <c r="K150" s="129"/>
      <c r="L150" s="129"/>
      <c r="M150" s="129"/>
      <c r="N150" s="129"/>
      <c r="O150" s="129"/>
      <c r="P150" s="129"/>
      <c r="Q150" s="62">
        <f t="shared" si="63"/>
        <v>0</v>
      </c>
      <c r="R150" s="62">
        <f t="shared" si="64"/>
        <v>0</v>
      </c>
      <c r="S150" s="62">
        <f t="shared" si="65"/>
        <v>0</v>
      </c>
      <c r="T150" s="62"/>
      <c r="U150" s="116"/>
      <c r="V150" s="116">
        <f t="shared" si="59"/>
        <v>143</v>
      </c>
      <c r="W150" s="116"/>
      <c r="X150" s="62"/>
      <c r="Y150" s="62"/>
      <c r="Z150" s="62"/>
      <c r="AA150" s="62"/>
      <c r="AB150" s="62"/>
      <c r="AC150" s="62"/>
      <c r="AD150" s="62"/>
      <c r="AE150" s="62"/>
      <c r="AF150" s="62"/>
      <c r="AG150" s="62"/>
      <c r="AH150" s="62"/>
      <c r="AI150" s="62"/>
      <c r="AJ150" s="62"/>
      <c r="AK150" s="62"/>
    </row>
    <row r="151" spans="1:37" s="46" customFormat="1" x14ac:dyDescent="0.3">
      <c r="A151" s="489"/>
      <c r="B151" s="61" t="s">
        <v>13</v>
      </c>
      <c r="C151" s="62">
        <f t="shared" si="60"/>
        <v>0</v>
      </c>
      <c r="D151" s="62">
        <f t="shared" si="61"/>
        <v>0</v>
      </c>
      <c r="E151" s="62">
        <f t="shared" si="62"/>
        <v>0</v>
      </c>
      <c r="F151" s="129"/>
      <c r="G151" s="129"/>
      <c r="H151" s="129"/>
      <c r="I151" s="129"/>
      <c r="J151" s="129"/>
      <c r="K151" s="129"/>
      <c r="L151" s="129"/>
      <c r="M151" s="129"/>
      <c r="N151" s="129"/>
      <c r="O151" s="129"/>
      <c r="P151" s="129"/>
      <c r="Q151" s="62">
        <f t="shared" si="63"/>
        <v>0</v>
      </c>
      <c r="R151" s="62">
        <f t="shared" si="64"/>
        <v>0</v>
      </c>
      <c r="S151" s="62">
        <f t="shared" si="65"/>
        <v>0</v>
      </c>
      <c r="T151" s="62"/>
      <c r="U151" s="116"/>
      <c r="V151" s="116">
        <f t="shared" si="59"/>
        <v>144</v>
      </c>
      <c r="W151" s="116"/>
      <c r="X151" s="62"/>
      <c r="Y151" s="62"/>
      <c r="Z151" s="62"/>
      <c r="AA151" s="62"/>
      <c r="AB151" s="62"/>
      <c r="AC151" s="62"/>
      <c r="AD151" s="62"/>
      <c r="AE151" s="62"/>
      <c r="AF151" s="62"/>
      <c r="AG151" s="62"/>
      <c r="AH151" s="62"/>
      <c r="AI151" s="62"/>
      <c r="AJ151" s="62"/>
      <c r="AK151" s="62"/>
    </row>
    <row r="152" spans="1:37" s="46" customFormat="1" x14ac:dyDescent="0.3">
      <c r="A152" s="489"/>
      <c r="B152" s="61" t="str">
        <f>B119</f>
        <v>Intitulé libre 1</v>
      </c>
      <c r="C152" s="62">
        <f t="shared" si="60"/>
        <v>0</v>
      </c>
      <c r="D152" s="62">
        <f t="shared" si="61"/>
        <v>0</v>
      </c>
      <c r="E152" s="62">
        <f t="shared" si="62"/>
        <v>0</v>
      </c>
      <c r="F152" s="129"/>
      <c r="G152" s="129"/>
      <c r="H152" s="129"/>
      <c r="I152" s="129"/>
      <c r="J152" s="129"/>
      <c r="K152" s="129"/>
      <c r="L152" s="129"/>
      <c r="M152" s="129"/>
      <c r="N152" s="129"/>
      <c r="O152" s="129"/>
      <c r="P152" s="129"/>
      <c r="Q152" s="62">
        <f t="shared" si="63"/>
        <v>0</v>
      </c>
      <c r="R152" s="62">
        <f t="shared" si="64"/>
        <v>0</v>
      </c>
      <c r="S152" s="62">
        <f t="shared" si="65"/>
        <v>0</v>
      </c>
      <c r="T152" s="62"/>
      <c r="U152" s="116"/>
      <c r="V152" s="116">
        <f t="shared" si="59"/>
        <v>145</v>
      </c>
      <c r="W152" s="116"/>
      <c r="X152" s="62"/>
      <c r="Y152" s="62"/>
      <c r="Z152" s="62"/>
      <c r="AA152" s="62"/>
      <c r="AB152" s="62"/>
      <c r="AC152" s="62"/>
      <c r="AD152" s="62"/>
      <c r="AE152" s="62"/>
      <c r="AF152" s="62"/>
      <c r="AG152" s="62"/>
      <c r="AH152" s="62"/>
      <c r="AI152" s="62"/>
      <c r="AJ152" s="62"/>
      <c r="AK152" s="62"/>
    </row>
    <row r="153" spans="1:37" s="46" customFormat="1" x14ac:dyDescent="0.3">
      <c r="A153" s="489"/>
      <c r="B153" s="61" t="str">
        <f>B120</f>
        <v>Intitulé libre 2</v>
      </c>
      <c r="C153" s="62">
        <f t="shared" si="60"/>
        <v>0</v>
      </c>
      <c r="D153" s="62">
        <f t="shared" si="61"/>
        <v>0</v>
      </c>
      <c r="E153" s="62">
        <f t="shared" si="62"/>
        <v>0</v>
      </c>
      <c r="F153" s="129"/>
      <c r="G153" s="129"/>
      <c r="H153" s="129"/>
      <c r="I153" s="129"/>
      <c r="J153" s="129"/>
      <c r="K153" s="129"/>
      <c r="L153" s="129"/>
      <c r="M153" s="129"/>
      <c r="N153" s="129"/>
      <c r="O153" s="129"/>
      <c r="P153" s="129"/>
      <c r="Q153" s="62">
        <f t="shared" si="63"/>
        <v>0</v>
      </c>
      <c r="R153" s="62">
        <f t="shared" si="64"/>
        <v>0</v>
      </c>
      <c r="S153" s="62">
        <f t="shared" si="65"/>
        <v>0</v>
      </c>
      <c r="T153" s="62"/>
      <c r="U153" s="116"/>
      <c r="V153" s="116">
        <f t="shared" si="59"/>
        <v>146</v>
      </c>
      <c r="W153" s="116"/>
      <c r="X153" s="62"/>
      <c r="Y153" s="62"/>
      <c r="Z153" s="62"/>
      <c r="AA153" s="62"/>
      <c r="AB153" s="62"/>
      <c r="AC153" s="62"/>
      <c r="AD153" s="62"/>
      <c r="AE153" s="62"/>
      <c r="AF153" s="62"/>
      <c r="AG153" s="62"/>
      <c r="AH153" s="62"/>
      <c r="AI153" s="62"/>
      <c r="AJ153" s="62"/>
      <c r="AK153" s="62"/>
    </row>
    <row r="154" spans="1:37" s="46" customFormat="1" x14ac:dyDescent="0.3">
      <c r="A154" s="489"/>
      <c r="B154" s="61" t="str">
        <f>B121</f>
        <v>Intitulé libre 3</v>
      </c>
      <c r="C154" s="62">
        <f t="shared" si="60"/>
        <v>0</v>
      </c>
      <c r="D154" s="62">
        <f t="shared" si="61"/>
        <v>0</v>
      </c>
      <c r="E154" s="62">
        <f t="shared" si="62"/>
        <v>0</v>
      </c>
      <c r="F154" s="129"/>
      <c r="G154" s="129"/>
      <c r="H154" s="129"/>
      <c r="I154" s="129"/>
      <c r="J154" s="129"/>
      <c r="K154" s="129"/>
      <c r="L154" s="129"/>
      <c r="M154" s="129"/>
      <c r="N154" s="129"/>
      <c r="O154" s="129"/>
      <c r="P154" s="129"/>
      <c r="Q154" s="62">
        <f t="shared" si="63"/>
        <v>0</v>
      </c>
      <c r="R154" s="62">
        <f t="shared" si="64"/>
        <v>0</v>
      </c>
      <c r="S154" s="62">
        <f t="shared" si="65"/>
        <v>0</v>
      </c>
      <c r="T154" s="62"/>
      <c r="U154" s="116"/>
      <c r="V154" s="116">
        <f t="shared" si="59"/>
        <v>147</v>
      </c>
      <c r="W154" s="116"/>
      <c r="X154" s="62"/>
      <c r="Y154" s="62"/>
      <c r="Z154" s="62"/>
      <c r="AA154" s="62"/>
      <c r="AB154" s="62"/>
      <c r="AC154" s="62"/>
      <c r="AD154" s="62"/>
      <c r="AE154" s="62"/>
      <c r="AF154" s="62"/>
      <c r="AG154" s="62"/>
      <c r="AH154" s="62"/>
      <c r="AI154" s="62"/>
      <c r="AJ154" s="62"/>
      <c r="AK154" s="62"/>
    </row>
    <row r="155" spans="1:37" s="46" customFormat="1" x14ac:dyDescent="0.3">
      <c r="A155" s="489"/>
      <c r="B155" s="61" t="str">
        <f>B122</f>
        <v>Intitulé libre 4</v>
      </c>
      <c r="C155" s="62">
        <f t="shared" si="60"/>
        <v>0</v>
      </c>
      <c r="D155" s="62">
        <f t="shared" si="61"/>
        <v>0</v>
      </c>
      <c r="E155" s="62">
        <f t="shared" si="62"/>
        <v>0</v>
      </c>
      <c r="F155" s="129"/>
      <c r="G155" s="129"/>
      <c r="H155" s="129"/>
      <c r="I155" s="129"/>
      <c r="J155" s="129"/>
      <c r="K155" s="129"/>
      <c r="L155" s="129"/>
      <c r="M155" s="129"/>
      <c r="N155" s="129"/>
      <c r="O155" s="129"/>
      <c r="P155" s="129"/>
      <c r="Q155" s="62">
        <f t="shared" si="63"/>
        <v>0</v>
      </c>
      <c r="R155" s="62">
        <f t="shared" si="64"/>
        <v>0</v>
      </c>
      <c r="S155" s="62">
        <f t="shared" si="65"/>
        <v>0</v>
      </c>
      <c r="T155" s="62"/>
      <c r="U155" s="116"/>
      <c r="V155" s="116">
        <f t="shared" si="59"/>
        <v>148</v>
      </c>
      <c r="W155" s="116"/>
      <c r="X155" s="62"/>
      <c r="Y155" s="62"/>
      <c r="Z155" s="62"/>
      <c r="AA155" s="62"/>
      <c r="AB155" s="62"/>
      <c r="AC155" s="62"/>
      <c r="AD155" s="62"/>
      <c r="AE155" s="62"/>
      <c r="AF155" s="62"/>
      <c r="AG155" s="62"/>
      <c r="AH155" s="62"/>
      <c r="AI155" s="62"/>
      <c r="AJ155" s="62"/>
      <c r="AK155" s="62"/>
    </row>
    <row r="156" spans="1:37" s="46" customFormat="1" x14ac:dyDescent="0.3">
      <c r="A156" s="489"/>
      <c r="B156" s="61" t="str">
        <f>B123</f>
        <v>Intitulé libre 5</v>
      </c>
      <c r="C156" s="62">
        <f t="shared" si="60"/>
        <v>0</v>
      </c>
      <c r="D156" s="62">
        <f t="shared" si="61"/>
        <v>0</v>
      </c>
      <c r="E156" s="62">
        <f t="shared" si="62"/>
        <v>0</v>
      </c>
      <c r="F156" s="129"/>
      <c r="G156" s="129"/>
      <c r="H156" s="129"/>
      <c r="I156" s="129"/>
      <c r="J156" s="129"/>
      <c r="K156" s="129"/>
      <c r="L156" s="129"/>
      <c r="M156" s="129"/>
      <c r="N156" s="129"/>
      <c r="O156" s="129"/>
      <c r="P156" s="129"/>
      <c r="Q156" s="62">
        <f t="shared" si="63"/>
        <v>0</v>
      </c>
      <c r="R156" s="62">
        <f t="shared" si="64"/>
        <v>0</v>
      </c>
      <c r="S156" s="62">
        <f t="shared" si="65"/>
        <v>0</v>
      </c>
      <c r="T156" s="62"/>
      <c r="U156" s="116"/>
      <c r="V156" s="116">
        <f t="shared" si="59"/>
        <v>149</v>
      </c>
      <c r="W156" s="116"/>
      <c r="X156" s="62"/>
      <c r="Y156" s="62"/>
      <c r="Z156" s="62"/>
      <c r="AA156" s="62"/>
      <c r="AB156" s="62"/>
      <c r="AC156" s="62"/>
      <c r="AD156" s="62"/>
      <c r="AE156" s="62"/>
      <c r="AF156" s="62"/>
      <c r="AG156" s="62"/>
      <c r="AH156" s="62"/>
      <c r="AI156" s="62"/>
      <c r="AJ156" s="62"/>
      <c r="AK156" s="62"/>
    </row>
    <row r="157" spans="1:37" s="46" customFormat="1" ht="14.25" thickBot="1" x14ac:dyDescent="0.35">
      <c r="A157" s="489"/>
      <c r="B157" s="63" t="s">
        <v>46</v>
      </c>
      <c r="C157" s="64">
        <f t="shared" ref="C157:S157" si="66">SUM(C140:C156)</f>
        <v>0</v>
      </c>
      <c r="D157" s="64">
        <f t="shared" si="66"/>
        <v>0</v>
      </c>
      <c r="E157" s="64">
        <f t="shared" si="66"/>
        <v>0</v>
      </c>
      <c r="F157" s="64">
        <f t="shared" si="66"/>
        <v>0</v>
      </c>
      <c r="G157" s="64">
        <f t="shared" si="66"/>
        <v>0</v>
      </c>
      <c r="H157" s="64">
        <f t="shared" si="66"/>
        <v>0</v>
      </c>
      <c r="I157" s="64">
        <f t="shared" si="66"/>
        <v>0</v>
      </c>
      <c r="J157" s="64">
        <f t="shared" si="66"/>
        <v>0</v>
      </c>
      <c r="K157" s="64">
        <f t="shared" si="66"/>
        <v>0</v>
      </c>
      <c r="L157" s="64">
        <f t="shared" si="66"/>
        <v>0</v>
      </c>
      <c r="M157" s="64">
        <f t="shared" si="66"/>
        <v>0</v>
      </c>
      <c r="N157" s="64">
        <f t="shared" si="66"/>
        <v>0</v>
      </c>
      <c r="O157" s="64">
        <f t="shared" si="66"/>
        <v>0</v>
      </c>
      <c r="P157" s="64">
        <f t="shared" si="66"/>
        <v>0</v>
      </c>
      <c r="Q157" s="64">
        <f t="shared" si="66"/>
        <v>0</v>
      </c>
      <c r="R157" s="64">
        <f t="shared" si="66"/>
        <v>0</v>
      </c>
      <c r="S157" s="64">
        <f t="shared" si="66"/>
        <v>0</v>
      </c>
      <c r="T157" s="62"/>
      <c r="U157" s="116" t="str">
        <f>RIGHT(A140,4)&amp;"reseau"</f>
        <v>2024reseau</v>
      </c>
      <c r="V157" s="116">
        <f t="shared" si="59"/>
        <v>150</v>
      </c>
      <c r="W157" s="116"/>
      <c r="X157" s="62"/>
      <c r="Y157" s="62"/>
      <c r="Z157" s="62"/>
      <c r="AA157" s="62"/>
      <c r="AB157" s="62"/>
      <c r="AC157" s="62"/>
      <c r="AD157" s="62"/>
      <c r="AE157" s="62"/>
      <c r="AF157" s="62"/>
      <c r="AG157" s="62"/>
      <c r="AH157" s="62"/>
      <c r="AI157" s="62"/>
      <c r="AJ157" s="62"/>
      <c r="AK157" s="62"/>
    </row>
    <row r="158" spans="1:37" s="46" customFormat="1" x14ac:dyDescent="0.3">
      <c r="A158" s="489"/>
      <c r="B158" s="65"/>
      <c r="C158" s="62"/>
      <c r="D158" s="62"/>
      <c r="E158" s="62"/>
      <c r="F158" s="62"/>
      <c r="G158" s="62"/>
      <c r="H158" s="62"/>
      <c r="I158" s="62"/>
      <c r="J158" s="62"/>
      <c r="K158" s="62"/>
      <c r="L158" s="62"/>
      <c r="M158" s="62"/>
      <c r="N158" s="62"/>
      <c r="O158" s="62"/>
      <c r="P158" s="62"/>
      <c r="Q158" s="62"/>
      <c r="R158" s="62"/>
      <c r="S158" s="62"/>
      <c r="T158" s="62"/>
      <c r="U158" s="116"/>
      <c r="V158" s="116">
        <f t="shared" si="59"/>
        <v>151</v>
      </c>
      <c r="W158" s="116"/>
      <c r="X158" s="62"/>
      <c r="Y158" s="62"/>
      <c r="Z158" s="62"/>
      <c r="AA158" s="62"/>
      <c r="AB158" s="62"/>
      <c r="AC158" s="62"/>
      <c r="AD158" s="62"/>
      <c r="AE158" s="62"/>
      <c r="AF158" s="62"/>
      <c r="AG158" s="62"/>
      <c r="AH158" s="62"/>
      <c r="AI158" s="62"/>
      <c r="AJ158" s="62"/>
      <c r="AK158" s="62"/>
    </row>
    <row r="159" spans="1:37" s="46" customFormat="1" x14ac:dyDescent="0.3">
      <c r="A159" s="489"/>
      <c r="B159" s="61" t="s">
        <v>227</v>
      </c>
      <c r="C159" s="62">
        <f t="shared" ref="C159:C170" si="67">Q126</f>
        <v>0</v>
      </c>
      <c r="D159" s="62">
        <f t="shared" ref="D159:D170" si="68">R126</f>
        <v>0</v>
      </c>
      <c r="E159" s="62">
        <f t="shared" ref="E159:E170" si="69">S126</f>
        <v>0</v>
      </c>
      <c r="F159" s="129"/>
      <c r="G159" s="129"/>
      <c r="H159" s="129"/>
      <c r="I159" s="129"/>
      <c r="J159" s="129"/>
      <c r="K159" s="129"/>
      <c r="L159" s="129"/>
      <c r="M159" s="129"/>
      <c r="N159" s="129"/>
      <c r="O159" s="129"/>
      <c r="P159" s="129"/>
      <c r="Q159" s="62">
        <f t="shared" ref="Q159:Q170" si="70">SUM(C159,F159:J159,M159:N159)</f>
        <v>0</v>
      </c>
      <c r="R159" s="62">
        <f t="shared" ref="R159:R170" si="71">SUM(D159,K159,O159)</f>
        <v>0</v>
      </c>
      <c r="S159" s="62">
        <f t="shared" ref="S159:S170" si="72">SUM(E159,L159,P159)</f>
        <v>0</v>
      </c>
      <c r="T159" s="62"/>
      <c r="U159" s="116"/>
      <c r="V159" s="116">
        <f t="shared" si="59"/>
        <v>152</v>
      </c>
      <c r="W159" s="116"/>
      <c r="X159" s="62"/>
      <c r="Y159" s="62"/>
      <c r="Z159" s="62"/>
      <c r="AA159" s="62"/>
      <c r="AB159" s="62"/>
      <c r="AC159" s="62"/>
      <c r="AD159" s="62"/>
      <c r="AE159" s="62"/>
      <c r="AF159" s="62"/>
      <c r="AG159" s="62"/>
      <c r="AH159" s="62"/>
      <c r="AI159" s="62"/>
      <c r="AJ159" s="62"/>
      <c r="AK159" s="62"/>
    </row>
    <row r="160" spans="1:37" s="46" customFormat="1" x14ac:dyDescent="0.3">
      <c r="A160" s="489"/>
      <c r="B160" s="61" t="s">
        <v>47</v>
      </c>
      <c r="C160" s="62">
        <f t="shared" si="67"/>
        <v>0</v>
      </c>
      <c r="D160" s="62">
        <f t="shared" si="68"/>
        <v>0</v>
      </c>
      <c r="E160" s="62">
        <f t="shared" si="69"/>
        <v>0</v>
      </c>
      <c r="F160" s="129"/>
      <c r="G160" s="129"/>
      <c r="H160" s="129"/>
      <c r="I160" s="129"/>
      <c r="J160" s="129"/>
      <c r="K160" s="129"/>
      <c r="L160" s="129"/>
      <c r="M160" s="129"/>
      <c r="N160" s="129"/>
      <c r="O160" s="129"/>
      <c r="P160" s="129"/>
      <c r="Q160" s="62">
        <f t="shared" si="70"/>
        <v>0</v>
      </c>
      <c r="R160" s="62">
        <f t="shared" si="71"/>
        <v>0</v>
      </c>
      <c r="S160" s="62">
        <f t="shared" si="72"/>
        <v>0</v>
      </c>
      <c r="T160" s="62"/>
      <c r="U160" s="116"/>
      <c r="V160" s="116">
        <f t="shared" si="59"/>
        <v>153</v>
      </c>
      <c r="W160" s="116"/>
      <c r="X160" s="62"/>
      <c r="Y160" s="62"/>
      <c r="Z160" s="62"/>
      <c r="AA160" s="62"/>
      <c r="AB160" s="62"/>
      <c r="AC160" s="62"/>
      <c r="AD160" s="62"/>
      <c r="AE160" s="62"/>
      <c r="AF160" s="62"/>
      <c r="AG160" s="62"/>
      <c r="AH160" s="62"/>
      <c r="AI160" s="62"/>
      <c r="AJ160" s="62"/>
      <c r="AK160" s="62"/>
    </row>
    <row r="161" spans="1:37" s="46" customFormat="1" x14ac:dyDescent="0.3">
      <c r="A161" s="489"/>
      <c r="B161" s="61" t="s">
        <v>48</v>
      </c>
      <c r="C161" s="62">
        <f t="shared" si="67"/>
        <v>0</v>
      </c>
      <c r="D161" s="62">
        <f t="shared" si="68"/>
        <v>0</v>
      </c>
      <c r="E161" s="62">
        <f t="shared" si="69"/>
        <v>0</v>
      </c>
      <c r="F161" s="129"/>
      <c r="G161" s="129"/>
      <c r="H161" s="129"/>
      <c r="I161" s="129"/>
      <c r="J161" s="129"/>
      <c r="K161" s="129"/>
      <c r="L161" s="129"/>
      <c r="M161" s="129"/>
      <c r="N161" s="129"/>
      <c r="O161" s="129"/>
      <c r="P161" s="129"/>
      <c r="Q161" s="62">
        <f t="shared" si="70"/>
        <v>0</v>
      </c>
      <c r="R161" s="62">
        <f t="shared" si="71"/>
        <v>0</v>
      </c>
      <c r="S161" s="62">
        <f t="shared" si="72"/>
        <v>0</v>
      </c>
      <c r="T161" s="62"/>
      <c r="U161" s="116"/>
      <c r="V161" s="116">
        <f t="shared" si="59"/>
        <v>154</v>
      </c>
      <c r="W161" s="116"/>
      <c r="X161" s="62"/>
      <c r="Y161" s="62"/>
      <c r="Z161" s="62"/>
      <c r="AA161" s="62"/>
      <c r="AB161" s="62"/>
      <c r="AC161" s="62"/>
      <c r="AD161" s="62"/>
      <c r="AE161" s="62"/>
      <c r="AF161" s="62"/>
      <c r="AG161" s="62"/>
      <c r="AH161" s="62"/>
      <c r="AI161" s="62"/>
      <c r="AJ161" s="62"/>
      <c r="AK161" s="62"/>
    </row>
    <row r="162" spans="1:37" s="46" customFormat="1" x14ac:dyDescent="0.3">
      <c r="A162" s="489"/>
      <c r="B162" s="61" t="s">
        <v>44</v>
      </c>
      <c r="C162" s="62">
        <f t="shared" si="67"/>
        <v>0</v>
      </c>
      <c r="D162" s="62">
        <f t="shared" si="68"/>
        <v>0</v>
      </c>
      <c r="E162" s="62">
        <f t="shared" si="69"/>
        <v>0</v>
      </c>
      <c r="F162" s="129"/>
      <c r="G162" s="129"/>
      <c r="H162" s="129"/>
      <c r="I162" s="129"/>
      <c r="J162" s="129"/>
      <c r="K162" s="129"/>
      <c r="L162" s="129"/>
      <c r="M162" s="129"/>
      <c r="N162" s="129"/>
      <c r="O162" s="129"/>
      <c r="P162" s="129"/>
      <c r="Q162" s="62">
        <f t="shared" si="70"/>
        <v>0</v>
      </c>
      <c r="R162" s="62">
        <f t="shared" si="71"/>
        <v>0</v>
      </c>
      <c r="S162" s="62">
        <f t="shared" si="72"/>
        <v>0</v>
      </c>
      <c r="T162" s="62"/>
      <c r="U162" s="116"/>
      <c r="V162" s="116">
        <f t="shared" si="59"/>
        <v>155</v>
      </c>
      <c r="W162" s="116"/>
      <c r="X162" s="62"/>
      <c r="Y162" s="62"/>
      <c r="Z162" s="62"/>
      <c r="AA162" s="62"/>
      <c r="AB162" s="62"/>
      <c r="AC162" s="62"/>
      <c r="AD162" s="62"/>
      <c r="AE162" s="62"/>
      <c r="AF162" s="62"/>
      <c r="AG162" s="62"/>
      <c r="AH162" s="62"/>
      <c r="AI162" s="62"/>
      <c r="AJ162" s="62"/>
      <c r="AK162" s="62"/>
    </row>
    <row r="163" spans="1:37" s="46" customFormat="1" x14ac:dyDescent="0.3">
      <c r="A163" s="489"/>
      <c r="B163" s="61" t="s">
        <v>49</v>
      </c>
      <c r="C163" s="62">
        <f t="shared" si="67"/>
        <v>0</v>
      </c>
      <c r="D163" s="62">
        <f t="shared" si="68"/>
        <v>0</v>
      </c>
      <c r="E163" s="62">
        <f t="shared" si="69"/>
        <v>0</v>
      </c>
      <c r="F163" s="129"/>
      <c r="G163" s="129"/>
      <c r="H163" s="129"/>
      <c r="I163" s="129"/>
      <c r="J163" s="129"/>
      <c r="K163" s="129"/>
      <c r="L163" s="129"/>
      <c r="M163" s="129"/>
      <c r="N163" s="129"/>
      <c r="O163" s="129"/>
      <c r="P163" s="129"/>
      <c r="Q163" s="62">
        <f t="shared" si="70"/>
        <v>0</v>
      </c>
      <c r="R163" s="62">
        <f t="shared" si="71"/>
        <v>0</v>
      </c>
      <c r="S163" s="62">
        <f t="shared" si="72"/>
        <v>0</v>
      </c>
      <c r="T163" s="62"/>
      <c r="U163" s="116"/>
      <c r="V163" s="116">
        <f t="shared" si="59"/>
        <v>156</v>
      </c>
      <c r="W163" s="116"/>
      <c r="X163" s="62"/>
      <c r="Y163" s="62"/>
      <c r="Z163" s="62"/>
      <c r="AA163" s="62"/>
      <c r="AB163" s="62"/>
      <c r="AC163" s="62"/>
      <c r="AD163" s="62"/>
      <c r="AE163" s="62"/>
      <c r="AF163" s="62"/>
      <c r="AG163" s="62"/>
      <c r="AH163" s="62"/>
      <c r="AI163" s="62"/>
      <c r="AJ163" s="62"/>
      <c r="AK163" s="62"/>
    </row>
    <row r="164" spans="1:37" s="46" customFormat="1" x14ac:dyDescent="0.3">
      <c r="A164" s="489"/>
      <c r="B164" s="61" t="s">
        <v>50</v>
      </c>
      <c r="C164" s="62">
        <f t="shared" si="67"/>
        <v>0</v>
      </c>
      <c r="D164" s="62">
        <f t="shared" si="68"/>
        <v>0</v>
      </c>
      <c r="E164" s="62">
        <f t="shared" si="69"/>
        <v>0</v>
      </c>
      <c r="F164" s="129"/>
      <c r="G164" s="129"/>
      <c r="H164" s="129"/>
      <c r="I164" s="129"/>
      <c r="J164" s="129"/>
      <c r="K164" s="129"/>
      <c r="L164" s="129"/>
      <c r="M164" s="129"/>
      <c r="N164" s="129"/>
      <c r="O164" s="129"/>
      <c r="P164" s="129"/>
      <c r="Q164" s="62">
        <f t="shared" si="70"/>
        <v>0</v>
      </c>
      <c r="R164" s="62">
        <f t="shared" si="71"/>
        <v>0</v>
      </c>
      <c r="S164" s="62">
        <f t="shared" si="72"/>
        <v>0</v>
      </c>
      <c r="T164" s="62"/>
      <c r="U164" s="116"/>
      <c r="V164" s="116">
        <f t="shared" si="59"/>
        <v>157</v>
      </c>
      <c r="W164" s="116"/>
      <c r="X164" s="62"/>
      <c r="Y164" s="62"/>
      <c r="Z164" s="62"/>
      <c r="AA164" s="62"/>
      <c r="AB164" s="62"/>
      <c r="AC164" s="62"/>
      <c r="AD164" s="62"/>
      <c r="AE164" s="62"/>
      <c r="AF164" s="62"/>
      <c r="AG164" s="62"/>
      <c r="AH164" s="62"/>
      <c r="AI164" s="62"/>
      <c r="AJ164" s="62"/>
      <c r="AK164" s="62"/>
    </row>
    <row r="165" spans="1:37" s="46" customFormat="1" x14ac:dyDescent="0.3">
      <c r="A165" s="489"/>
      <c r="B165" s="61" t="s">
        <v>45</v>
      </c>
      <c r="C165" s="62">
        <f t="shared" si="67"/>
        <v>0</v>
      </c>
      <c r="D165" s="62">
        <f t="shared" si="68"/>
        <v>0</v>
      </c>
      <c r="E165" s="62">
        <f t="shared" si="69"/>
        <v>0</v>
      </c>
      <c r="F165" s="129"/>
      <c r="G165" s="129"/>
      <c r="H165" s="129"/>
      <c r="I165" s="129"/>
      <c r="J165" s="129"/>
      <c r="K165" s="129"/>
      <c r="L165" s="129"/>
      <c r="M165" s="129"/>
      <c r="N165" s="129"/>
      <c r="O165" s="129"/>
      <c r="P165" s="129"/>
      <c r="Q165" s="62">
        <f t="shared" si="70"/>
        <v>0</v>
      </c>
      <c r="R165" s="62">
        <f t="shared" si="71"/>
        <v>0</v>
      </c>
      <c r="S165" s="62">
        <f t="shared" si="72"/>
        <v>0</v>
      </c>
      <c r="T165" s="62"/>
      <c r="U165" s="116"/>
      <c r="V165" s="116">
        <f t="shared" si="59"/>
        <v>158</v>
      </c>
      <c r="W165" s="116"/>
      <c r="X165" s="62"/>
      <c r="Y165" s="62"/>
      <c r="Z165" s="62"/>
      <c r="AA165" s="62"/>
      <c r="AB165" s="62"/>
      <c r="AC165" s="62"/>
      <c r="AD165" s="62"/>
      <c r="AE165" s="62"/>
      <c r="AF165" s="62"/>
      <c r="AG165" s="62"/>
      <c r="AH165" s="62"/>
      <c r="AI165" s="62"/>
      <c r="AJ165" s="62"/>
      <c r="AK165" s="62"/>
    </row>
    <row r="166" spans="1:37" s="46" customFormat="1" x14ac:dyDescent="0.3">
      <c r="A166" s="489"/>
      <c r="B166" s="61" t="str">
        <f>B133</f>
        <v>Intitulé libre 1</v>
      </c>
      <c r="C166" s="62">
        <f t="shared" si="67"/>
        <v>0</v>
      </c>
      <c r="D166" s="62">
        <f t="shared" si="68"/>
        <v>0</v>
      </c>
      <c r="E166" s="62">
        <f t="shared" si="69"/>
        <v>0</v>
      </c>
      <c r="F166" s="129"/>
      <c r="G166" s="129"/>
      <c r="H166" s="129"/>
      <c r="I166" s="129"/>
      <c r="J166" s="129"/>
      <c r="K166" s="129"/>
      <c r="L166" s="129"/>
      <c r="M166" s="129"/>
      <c r="N166" s="129"/>
      <c r="O166" s="129"/>
      <c r="P166" s="129"/>
      <c r="Q166" s="62">
        <f t="shared" si="70"/>
        <v>0</v>
      </c>
      <c r="R166" s="62">
        <f t="shared" si="71"/>
        <v>0</v>
      </c>
      <c r="S166" s="62">
        <f t="shared" si="72"/>
        <v>0</v>
      </c>
      <c r="T166" s="62"/>
      <c r="U166" s="116"/>
      <c r="V166" s="116">
        <f t="shared" si="59"/>
        <v>159</v>
      </c>
      <c r="W166" s="116"/>
      <c r="X166" s="62"/>
      <c r="Y166" s="62"/>
      <c r="Z166" s="62"/>
      <c r="AA166" s="62"/>
      <c r="AB166" s="62"/>
      <c r="AC166" s="62"/>
      <c r="AD166" s="62"/>
      <c r="AE166" s="62"/>
      <c r="AF166" s="62"/>
      <c r="AG166" s="62"/>
      <c r="AH166" s="62"/>
      <c r="AI166" s="62"/>
      <c r="AJ166" s="62"/>
      <c r="AK166" s="62"/>
    </row>
    <row r="167" spans="1:37" s="46" customFormat="1" x14ac:dyDescent="0.3">
      <c r="A167" s="489"/>
      <c r="B167" s="61" t="str">
        <f>B134</f>
        <v>Intitulé libre 2</v>
      </c>
      <c r="C167" s="62">
        <f t="shared" si="67"/>
        <v>0</v>
      </c>
      <c r="D167" s="62">
        <f t="shared" si="68"/>
        <v>0</v>
      </c>
      <c r="E167" s="62">
        <f t="shared" si="69"/>
        <v>0</v>
      </c>
      <c r="F167" s="129"/>
      <c r="G167" s="129"/>
      <c r="H167" s="129"/>
      <c r="I167" s="129"/>
      <c r="J167" s="129"/>
      <c r="K167" s="129"/>
      <c r="L167" s="129"/>
      <c r="M167" s="129"/>
      <c r="N167" s="129"/>
      <c r="O167" s="129"/>
      <c r="P167" s="129"/>
      <c r="Q167" s="62">
        <f t="shared" si="70"/>
        <v>0</v>
      </c>
      <c r="R167" s="62">
        <f t="shared" si="71"/>
        <v>0</v>
      </c>
      <c r="S167" s="62">
        <f t="shared" si="72"/>
        <v>0</v>
      </c>
      <c r="T167" s="62"/>
      <c r="U167" s="116"/>
      <c r="V167" s="116">
        <f t="shared" si="59"/>
        <v>160</v>
      </c>
      <c r="W167" s="116"/>
      <c r="X167" s="62"/>
      <c r="Y167" s="62"/>
      <c r="Z167" s="62"/>
      <c r="AA167" s="62"/>
      <c r="AB167" s="62"/>
      <c r="AC167" s="62"/>
      <c r="AD167" s="62"/>
      <c r="AE167" s="62"/>
      <c r="AF167" s="62"/>
      <c r="AG167" s="62"/>
      <c r="AH167" s="62"/>
      <c r="AI167" s="62"/>
      <c r="AJ167" s="62"/>
      <c r="AK167" s="62"/>
    </row>
    <row r="168" spans="1:37" s="46" customFormat="1" x14ac:dyDescent="0.3">
      <c r="A168" s="489"/>
      <c r="B168" s="61" t="str">
        <f>B135</f>
        <v>Intitulé libre 3</v>
      </c>
      <c r="C168" s="62">
        <f t="shared" si="67"/>
        <v>0</v>
      </c>
      <c r="D168" s="62">
        <f t="shared" si="68"/>
        <v>0</v>
      </c>
      <c r="E168" s="62">
        <f t="shared" si="69"/>
        <v>0</v>
      </c>
      <c r="F168" s="129"/>
      <c r="G168" s="129"/>
      <c r="H168" s="129"/>
      <c r="I168" s="129"/>
      <c r="J168" s="129"/>
      <c r="K168" s="129"/>
      <c r="L168" s="129"/>
      <c r="M168" s="129"/>
      <c r="N168" s="129"/>
      <c r="O168" s="129"/>
      <c r="P168" s="129"/>
      <c r="Q168" s="62">
        <f t="shared" si="70"/>
        <v>0</v>
      </c>
      <c r="R168" s="62">
        <f t="shared" si="71"/>
        <v>0</v>
      </c>
      <c r="S168" s="62">
        <f t="shared" si="72"/>
        <v>0</v>
      </c>
      <c r="T168" s="62"/>
      <c r="U168" s="116"/>
      <c r="V168" s="116">
        <f t="shared" si="59"/>
        <v>161</v>
      </c>
      <c r="W168" s="116"/>
      <c r="X168" s="62"/>
      <c r="Y168" s="62"/>
      <c r="Z168" s="62"/>
      <c r="AA168" s="62"/>
      <c r="AB168" s="62"/>
      <c r="AC168" s="62"/>
      <c r="AD168" s="62"/>
      <c r="AE168" s="62"/>
      <c r="AF168" s="62"/>
      <c r="AG168" s="62"/>
      <c r="AH168" s="62"/>
      <c r="AI168" s="62"/>
      <c r="AJ168" s="62"/>
      <c r="AK168" s="62"/>
    </row>
    <row r="169" spans="1:37" s="46" customFormat="1" x14ac:dyDescent="0.3">
      <c r="A169" s="489"/>
      <c r="B169" s="61" t="str">
        <f>B136</f>
        <v>Intitulé libre 4</v>
      </c>
      <c r="C169" s="62">
        <f t="shared" si="67"/>
        <v>0</v>
      </c>
      <c r="D169" s="62">
        <f t="shared" si="68"/>
        <v>0</v>
      </c>
      <c r="E169" s="62">
        <f t="shared" si="69"/>
        <v>0</v>
      </c>
      <c r="F169" s="129"/>
      <c r="G169" s="129"/>
      <c r="H169" s="129"/>
      <c r="I169" s="129"/>
      <c r="J169" s="129"/>
      <c r="K169" s="129"/>
      <c r="L169" s="129"/>
      <c r="M169" s="129"/>
      <c r="N169" s="129"/>
      <c r="O169" s="129"/>
      <c r="P169" s="129"/>
      <c r="Q169" s="62">
        <f t="shared" si="70"/>
        <v>0</v>
      </c>
      <c r="R169" s="62">
        <f t="shared" si="71"/>
        <v>0</v>
      </c>
      <c r="S169" s="62">
        <f t="shared" si="72"/>
        <v>0</v>
      </c>
      <c r="T169" s="62"/>
      <c r="U169" s="116"/>
      <c r="V169" s="116">
        <f t="shared" si="59"/>
        <v>162</v>
      </c>
      <c r="W169" s="116"/>
      <c r="X169" s="62"/>
      <c r="Y169" s="62"/>
      <c r="Z169" s="62"/>
      <c r="AA169" s="62"/>
      <c r="AB169" s="62"/>
      <c r="AC169" s="62"/>
      <c r="AD169" s="62"/>
      <c r="AE169" s="62"/>
      <c r="AF169" s="62"/>
      <c r="AG169" s="62"/>
      <c r="AH169" s="62"/>
      <c r="AI169" s="62"/>
      <c r="AJ169" s="62"/>
      <c r="AK169" s="62"/>
    </row>
    <row r="170" spans="1:37" s="46" customFormat="1" x14ac:dyDescent="0.3">
      <c r="A170" s="489"/>
      <c r="B170" s="61" t="str">
        <f>B137</f>
        <v>Intitulé libre 5</v>
      </c>
      <c r="C170" s="62">
        <f t="shared" si="67"/>
        <v>0</v>
      </c>
      <c r="D170" s="62">
        <f t="shared" si="68"/>
        <v>0</v>
      </c>
      <c r="E170" s="62">
        <f t="shared" si="69"/>
        <v>0</v>
      </c>
      <c r="F170" s="129"/>
      <c r="G170" s="129"/>
      <c r="H170" s="129"/>
      <c r="I170" s="129"/>
      <c r="J170" s="129"/>
      <c r="K170" s="129"/>
      <c r="L170" s="129"/>
      <c r="M170" s="129"/>
      <c r="N170" s="129"/>
      <c r="O170" s="129"/>
      <c r="P170" s="129"/>
      <c r="Q170" s="62">
        <f t="shared" si="70"/>
        <v>0</v>
      </c>
      <c r="R170" s="62">
        <f t="shared" si="71"/>
        <v>0</v>
      </c>
      <c r="S170" s="62">
        <f t="shared" si="72"/>
        <v>0</v>
      </c>
      <c r="T170" s="62"/>
      <c r="U170" s="116"/>
      <c r="V170" s="116">
        <f t="shared" si="59"/>
        <v>163</v>
      </c>
      <c r="W170" s="116"/>
      <c r="X170" s="62"/>
      <c r="Y170" s="62"/>
      <c r="Z170" s="62"/>
      <c r="AA170" s="62"/>
      <c r="AB170" s="62"/>
      <c r="AC170" s="62"/>
      <c r="AD170" s="62"/>
      <c r="AE170" s="62"/>
      <c r="AF170" s="62"/>
      <c r="AG170" s="62"/>
      <c r="AH170" s="62"/>
      <c r="AI170" s="62"/>
      <c r="AJ170" s="62"/>
      <c r="AK170" s="62"/>
    </row>
    <row r="171" spans="1:37" s="46" customFormat="1" ht="14.25" thickBot="1" x14ac:dyDescent="0.35">
      <c r="A171" s="489"/>
      <c r="B171" s="63" t="s">
        <v>51</v>
      </c>
      <c r="C171" s="64">
        <f>SUM(C159:C170)</f>
        <v>0</v>
      </c>
      <c r="D171" s="64">
        <f>SUM(D159:D170)</f>
        <v>0</v>
      </c>
      <c r="E171" s="64">
        <f>SUM(E159:E170)</f>
        <v>0</v>
      </c>
      <c r="F171" s="64">
        <f t="shared" ref="F171:S171" si="73">SUM(F159:F170)</f>
        <v>0</v>
      </c>
      <c r="G171" s="64">
        <f t="shared" si="73"/>
        <v>0</v>
      </c>
      <c r="H171" s="64">
        <f t="shared" si="73"/>
        <v>0</v>
      </c>
      <c r="I171" s="64">
        <f t="shared" si="73"/>
        <v>0</v>
      </c>
      <c r="J171" s="64">
        <f t="shared" si="73"/>
        <v>0</v>
      </c>
      <c r="K171" s="64">
        <f t="shared" si="73"/>
        <v>0</v>
      </c>
      <c r="L171" s="64">
        <f t="shared" si="73"/>
        <v>0</v>
      </c>
      <c r="M171" s="64">
        <f t="shared" si="73"/>
        <v>0</v>
      </c>
      <c r="N171" s="64">
        <f t="shared" si="73"/>
        <v>0</v>
      </c>
      <c r="O171" s="64">
        <f t="shared" si="73"/>
        <v>0</v>
      </c>
      <c r="P171" s="64">
        <f t="shared" si="73"/>
        <v>0</v>
      </c>
      <c r="Q171" s="64">
        <f t="shared" si="73"/>
        <v>0</v>
      </c>
      <c r="R171" s="64">
        <f t="shared" si="73"/>
        <v>0</v>
      </c>
      <c r="S171" s="64">
        <f t="shared" si="73"/>
        <v>0</v>
      </c>
      <c r="T171" s="62"/>
      <c r="U171" s="116" t="str">
        <f>RIGHT(A140,4)&amp;"hors reseau"</f>
        <v>2024hors reseau</v>
      </c>
      <c r="V171" s="116">
        <f t="shared" si="59"/>
        <v>164</v>
      </c>
      <c r="W171" s="116"/>
      <c r="X171" s="62"/>
      <c r="Y171" s="62"/>
      <c r="Z171" s="62"/>
      <c r="AA171" s="62"/>
      <c r="AB171" s="62"/>
      <c r="AC171" s="62"/>
      <c r="AD171" s="62"/>
      <c r="AE171" s="62"/>
      <c r="AF171" s="62"/>
      <c r="AG171" s="62"/>
      <c r="AH171" s="62"/>
      <c r="AI171" s="62"/>
      <c r="AJ171" s="62"/>
      <c r="AK171" s="62"/>
    </row>
    <row r="172" spans="1:37" s="46" customFormat="1" x14ac:dyDescent="0.3">
      <c r="C172" s="62"/>
      <c r="D172" s="62"/>
      <c r="E172" s="62"/>
      <c r="F172" s="62"/>
      <c r="G172" s="62"/>
      <c r="H172" s="62"/>
      <c r="I172" s="62"/>
      <c r="J172" s="62"/>
      <c r="K172" s="62"/>
      <c r="L172" s="62"/>
      <c r="M172" s="62"/>
      <c r="N172" s="62"/>
      <c r="O172" s="62"/>
      <c r="P172" s="62"/>
      <c r="Q172" s="62"/>
      <c r="R172" s="62"/>
      <c r="S172" s="62"/>
      <c r="T172" s="62"/>
      <c r="U172" s="116"/>
      <c r="V172" s="116"/>
      <c r="W172" s="116"/>
      <c r="X172" s="62"/>
      <c r="Y172" s="62"/>
      <c r="Z172" s="62"/>
      <c r="AA172" s="62"/>
      <c r="AB172" s="62"/>
      <c r="AC172" s="62"/>
      <c r="AD172" s="62"/>
      <c r="AE172" s="62"/>
      <c r="AF172" s="62"/>
      <c r="AG172" s="62"/>
      <c r="AH172" s="62"/>
      <c r="AI172" s="62"/>
      <c r="AJ172" s="62"/>
      <c r="AK172" s="62"/>
    </row>
    <row r="173" spans="1:37" s="46" customFormat="1" x14ac:dyDescent="0.3">
      <c r="C173" s="62"/>
      <c r="D173" s="62"/>
      <c r="E173" s="62"/>
      <c r="F173" s="62"/>
      <c r="G173" s="62"/>
      <c r="H173" s="62"/>
      <c r="I173" s="62"/>
      <c r="J173" s="62"/>
      <c r="K173" s="62"/>
      <c r="L173" s="62"/>
      <c r="M173" s="62"/>
      <c r="N173" s="62"/>
      <c r="O173" s="62"/>
      <c r="P173" s="62"/>
      <c r="Q173" s="62"/>
      <c r="R173" s="62"/>
      <c r="S173" s="62"/>
      <c r="T173" s="62"/>
      <c r="U173" s="116"/>
      <c r="V173" s="116"/>
      <c r="W173" s="116"/>
      <c r="X173" s="62"/>
      <c r="Y173" s="62"/>
      <c r="Z173" s="62"/>
      <c r="AA173" s="62"/>
      <c r="AB173" s="62"/>
      <c r="AC173" s="62"/>
      <c r="AD173" s="62"/>
      <c r="AE173" s="62"/>
      <c r="AF173" s="62"/>
      <c r="AG173" s="62"/>
      <c r="AH173" s="62"/>
      <c r="AI173" s="62"/>
      <c r="AJ173" s="62"/>
      <c r="AK173" s="62"/>
    </row>
    <row r="174" spans="1:37" s="46" customFormat="1" x14ac:dyDescent="0.3">
      <c r="C174" s="62"/>
      <c r="D174" s="62"/>
      <c r="E174" s="62"/>
      <c r="F174" s="62"/>
      <c r="G174" s="62"/>
      <c r="H174" s="62"/>
      <c r="I174" s="62"/>
      <c r="J174" s="62"/>
      <c r="K174" s="62"/>
      <c r="L174" s="62"/>
      <c r="M174" s="62"/>
      <c r="N174" s="62"/>
      <c r="O174" s="62"/>
      <c r="P174" s="62"/>
      <c r="Q174" s="62"/>
      <c r="R174" s="62"/>
      <c r="S174" s="62"/>
      <c r="T174" s="62"/>
      <c r="U174" s="116"/>
      <c r="V174" s="116"/>
      <c r="W174" s="116"/>
      <c r="X174" s="62"/>
      <c r="Y174" s="62"/>
      <c r="Z174" s="62"/>
      <c r="AA174" s="62"/>
      <c r="AB174" s="62"/>
      <c r="AC174" s="62"/>
      <c r="AD174" s="62"/>
      <c r="AE174" s="62"/>
      <c r="AF174" s="62"/>
      <c r="AG174" s="62"/>
      <c r="AH174" s="62"/>
      <c r="AI174" s="62"/>
      <c r="AJ174" s="62"/>
      <c r="AK174" s="62"/>
    </row>
  </sheetData>
  <mergeCells count="10">
    <mergeCell ref="A107:A138"/>
    <mergeCell ref="A140:A171"/>
    <mergeCell ref="C5:E5"/>
    <mergeCell ref="Q5:S5"/>
    <mergeCell ref="A41:A72"/>
    <mergeCell ref="A74:A105"/>
    <mergeCell ref="A8:A39"/>
    <mergeCell ref="J5:L5"/>
    <mergeCell ref="M5:P5"/>
    <mergeCell ref="F5:I5"/>
  </mergeCells>
  <conditionalFormatting sqref="C8:P24">
    <cfRule type="containsText" dxfId="462" priority="55" operator="containsText" text="ntitulé">
      <formula>NOT(ISERROR(SEARCH("ntitulé",C8)))</formula>
    </cfRule>
    <cfRule type="containsBlanks" dxfId="461" priority="56">
      <formula>LEN(TRIM(C8))=0</formula>
    </cfRule>
  </conditionalFormatting>
  <conditionalFormatting sqref="C8:P24">
    <cfRule type="containsText" dxfId="460" priority="54" operator="containsText" text="libre">
      <formula>NOT(ISERROR(SEARCH("libre",C8)))</formula>
    </cfRule>
  </conditionalFormatting>
  <conditionalFormatting sqref="B20">
    <cfRule type="containsText" dxfId="459" priority="52" operator="containsText" text="ntitulé">
      <formula>NOT(ISERROR(SEARCH("ntitulé",B20)))</formula>
    </cfRule>
    <cfRule type="containsBlanks" dxfId="458" priority="53">
      <formula>LEN(TRIM(B20))=0</formula>
    </cfRule>
  </conditionalFormatting>
  <conditionalFormatting sqref="B21:B24">
    <cfRule type="containsText" dxfId="457" priority="50" operator="containsText" text="ntitulé">
      <formula>NOT(ISERROR(SEARCH("ntitulé",B21)))</formula>
    </cfRule>
    <cfRule type="containsBlanks" dxfId="456" priority="51">
      <formula>LEN(TRIM(B21))=0</formula>
    </cfRule>
  </conditionalFormatting>
  <conditionalFormatting sqref="C27:P27">
    <cfRule type="containsText" dxfId="455" priority="48" operator="containsText" text="ntitulé">
      <formula>NOT(ISERROR(SEARCH("ntitulé",C27)))</formula>
    </cfRule>
    <cfRule type="containsBlanks" dxfId="454" priority="49">
      <formula>LEN(TRIM(C27))=0</formula>
    </cfRule>
  </conditionalFormatting>
  <conditionalFormatting sqref="C27:P27">
    <cfRule type="containsText" dxfId="453" priority="47" operator="containsText" text="libre">
      <formula>NOT(ISERROR(SEARCH("libre",C27)))</formula>
    </cfRule>
  </conditionalFormatting>
  <conditionalFormatting sqref="C28:P28">
    <cfRule type="containsText" dxfId="452" priority="45" operator="containsText" text="ntitulé">
      <formula>NOT(ISERROR(SEARCH("ntitulé",C28)))</formula>
    </cfRule>
    <cfRule type="containsBlanks" dxfId="451" priority="46">
      <formula>LEN(TRIM(C28))=0</formula>
    </cfRule>
  </conditionalFormatting>
  <conditionalFormatting sqref="C28:P28">
    <cfRule type="containsText" dxfId="450" priority="44" operator="containsText" text="libre">
      <formula>NOT(ISERROR(SEARCH("libre",C28)))</formula>
    </cfRule>
  </conditionalFormatting>
  <conditionalFormatting sqref="C29:P29">
    <cfRule type="containsText" dxfId="449" priority="42" operator="containsText" text="ntitulé">
      <formula>NOT(ISERROR(SEARCH("ntitulé",C29)))</formula>
    </cfRule>
    <cfRule type="containsBlanks" dxfId="448" priority="43">
      <formula>LEN(TRIM(C29))=0</formula>
    </cfRule>
  </conditionalFormatting>
  <conditionalFormatting sqref="C29:P29">
    <cfRule type="containsText" dxfId="447" priority="41" operator="containsText" text="libre">
      <formula>NOT(ISERROR(SEARCH("libre",C29)))</formula>
    </cfRule>
  </conditionalFormatting>
  <conditionalFormatting sqref="C30:P30">
    <cfRule type="containsText" dxfId="446" priority="39" operator="containsText" text="ntitulé">
      <formula>NOT(ISERROR(SEARCH("ntitulé",C30)))</formula>
    </cfRule>
    <cfRule type="containsBlanks" dxfId="445" priority="40">
      <formula>LEN(TRIM(C30))=0</formula>
    </cfRule>
  </conditionalFormatting>
  <conditionalFormatting sqref="C30:P30">
    <cfRule type="containsText" dxfId="444" priority="38" operator="containsText" text="libre">
      <formula>NOT(ISERROR(SEARCH("libre",C30)))</formula>
    </cfRule>
  </conditionalFormatting>
  <conditionalFormatting sqref="C31:P31">
    <cfRule type="containsText" dxfId="443" priority="36" operator="containsText" text="ntitulé">
      <formula>NOT(ISERROR(SEARCH("ntitulé",C31)))</formula>
    </cfRule>
    <cfRule type="containsBlanks" dxfId="442" priority="37">
      <formula>LEN(TRIM(C31))=0</formula>
    </cfRule>
  </conditionalFormatting>
  <conditionalFormatting sqref="C31:P31">
    <cfRule type="containsText" dxfId="441" priority="35" operator="containsText" text="libre">
      <formula>NOT(ISERROR(SEARCH("libre",C31)))</formula>
    </cfRule>
  </conditionalFormatting>
  <conditionalFormatting sqref="C32:P32">
    <cfRule type="containsText" dxfId="440" priority="33" operator="containsText" text="ntitulé">
      <formula>NOT(ISERROR(SEARCH("ntitulé",C32)))</formula>
    </cfRule>
    <cfRule type="containsBlanks" dxfId="439" priority="34">
      <formula>LEN(TRIM(C32))=0</formula>
    </cfRule>
  </conditionalFormatting>
  <conditionalFormatting sqref="C32:P32">
    <cfRule type="containsText" dxfId="438" priority="32" operator="containsText" text="libre">
      <formula>NOT(ISERROR(SEARCH("libre",C32)))</formula>
    </cfRule>
  </conditionalFormatting>
  <conditionalFormatting sqref="C33:P33">
    <cfRule type="containsText" dxfId="437" priority="30" operator="containsText" text="ntitulé">
      <formula>NOT(ISERROR(SEARCH("ntitulé",C33)))</formula>
    </cfRule>
    <cfRule type="containsBlanks" dxfId="436" priority="31">
      <formula>LEN(TRIM(C33))=0</formula>
    </cfRule>
  </conditionalFormatting>
  <conditionalFormatting sqref="C33:P33">
    <cfRule type="containsText" dxfId="435" priority="29" operator="containsText" text="libre">
      <formula>NOT(ISERROR(SEARCH("libre",C33)))</formula>
    </cfRule>
  </conditionalFormatting>
  <conditionalFormatting sqref="F159:P170 F140:P156 F126:P137">
    <cfRule type="containsText" dxfId="434" priority="2" operator="containsText" text="ntitulé">
      <formula>NOT(ISERROR(SEARCH("ntitulé",F126)))</formula>
    </cfRule>
    <cfRule type="containsBlanks" dxfId="433" priority="3">
      <formula>LEN(TRIM(F126))=0</formula>
    </cfRule>
  </conditionalFormatting>
  <conditionalFormatting sqref="F159:P170 F140:P156 F126:P137">
    <cfRule type="containsText" dxfId="432" priority="1" operator="containsText" text="libre">
      <formula>NOT(ISERROR(SEARCH("libre",F126)))</formula>
    </cfRule>
  </conditionalFormatting>
  <conditionalFormatting sqref="C34:P38">
    <cfRule type="containsText" dxfId="431" priority="24" operator="containsText" text="ntitulé">
      <formula>NOT(ISERROR(SEARCH("ntitulé",C34)))</formula>
    </cfRule>
    <cfRule type="containsBlanks" dxfId="430" priority="25">
      <formula>LEN(TRIM(C34))=0</formula>
    </cfRule>
  </conditionalFormatting>
  <conditionalFormatting sqref="C34:P38">
    <cfRule type="containsText" dxfId="429" priority="23" operator="containsText" text="libre">
      <formula>NOT(ISERROR(SEARCH("libre",C34)))</formula>
    </cfRule>
  </conditionalFormatting>
  <conditionalFormatting sqref="B34">
    <cfRule type="containsText" dxfId="428" priority="21" operator="containsText" text="ntitulé">
      <formula>NOT(ISERROR(SEARCH("ntitulé",B34)))</formula>
    </cfRule>
    <cfRule type="containsBlanks" dxfId="427" priority="22">
      <formula>LEN(TRIM(B34))=0</formula>
    </cfRule>
  </conditionalFormatting>
  <conditionalFormatting sqref="B35:B38">
    <cfRule type="containsText" dxfId="426" priority="19" operator="containsText" text="ntitulé">
      <formula>NOT(ISERROR(SEARCH("ntitulé",B35)))</formula>
    </cfRule>
    <cfRule type="containsBlanks" dxfId="425" priority="20">
      <formula>LEN(TRIM(B35))=0</formula>
    </cfRule>
  </conditionalFormatting>
  <conditionalFormatting sqref="F41:P57">
    <cfRule type="containsText" dxfId="424" priority="17" operator="containsText" text="ntitulé">
      <formula>NOT(ISERROR(SEARCH("ntitulé",F41)))</formula>
    </cfRule>
    <cfRule type="containsBlanks" dxfId="423" priority="18">
      <formula>LEN(TRIM(F41))=0</formula>
    </cfRule>
  </conditionalFormatting>
  <conditionalFormatting sqref="F41:P57">
    <cfRule type="containsText" dxfId="422" priority="16" operator="containsText" text="libre">
      <formula>NOT(ISERROR(SEARCH("libre",F41)))</formula>
    </cfRule>
  </conditionalFormatting>
  <conditionalFormatting sqref="F60:P71">
    <cfRule type="containsText" dxfId="421" priority="14" operator="containsText" text="ntitulé">
      <formula>NOT(ISERROR(SEARCH("ntitulé",F60)))</formula>
    </cfRule>
    <cfRule type="containsBlanks" dxfId="420" priority="15">
      <formula>LEN(TRIM(F60))=0</formula>
    </cfRule>
  </conditionalFormatting>
  <conditionalFormatting sqref="F60:P71">
    <cfRule type="containsText" dxfId="419" priority="13" operator="containsText" text="libre">
      <formula>NOT(ISERROR(SEARCH("libre",F60)))</formula>
    </cfRule>
  </conditionalFormatting>
  <conditionalFormatting sqref="F74:P90">
    <cfRule type="containsText" dxfId="418" priority="11" operator="containsText" text="ntitulé">
      <formula>NOT(ISERROR(SEARCH("ntitulé",F74)))</formula>
    </cfRule>
    <cfRule type="containsBlanks" dxfId="417" priority="12">
      <formula>LEN(TRIM(F74))=0</formula>
    </cfRule>
  </conditionalFormatting>
  <conditionalFormatting sqref="F74:P90">
    <cfRule type="containsText" dxfId="416" priority="10" operator="containsText" text="libre">
      <formula>NOT(ISERROR(SEARCH("libre",F74)))</formula>
    </cfRule>
  </conditionalFormatting>
  <conditionalFormatting sqref="F93:P104">
    <cfRule type="containsText" dxfId="415" priority="8" operator="containsText" text="ntitulé">
      <formula>NOT(ISERROR(SEARCH("ntitulé",F93)))</formula>
    </cfRule>
    <cfRule type="containsBlanks" dxfId="414" priority="9">
      <formula>LEN(TRIM(F93))=0</formula>
    </cfRule>
  </conditionalFormatting>
  <conditionalFormatting sqref="F93:P104">
    <cfRule type="containsText" dxfId="413" priority="7" operator="containsText" text="libre">
      <formula>NOT(ISERROR(SEARCH("libre",F93)))</formula>
    </cfRule>
  </conditionalFormatting>
  <conditionalFormatting sqref="F107:P123">
    <cfRule type="containsText" dxfId="412" priority="5" operator="containsText" text="ntitulé">
      <formula>NOT(ISERROR(SEARCH("ntitulé",F107)))</formula>
    </cfRule>
    <cfRule type="containsBlanks" dxfId="411" priority="6">
      <formula>LEN(TRIM(F107))=0</formula>
    </cfRule>
  </conditionalFormatting>
  <conditionalFormatting sqref="F107:P123">
    <cfRule type="containsText" dxfId="410" priority="4" operator="containsText" text="libre">
      <formula>NOT(ISERROR(SEARCH("libre",F107)))</formula>
    </cfRule>
  </conditionalFormatting>
  <hyperlinks>
    <hyperlink ref="A1" location="TAB00!A1" display="Retour page de garde" xr:uid="{00000000-0004-0000-1D00-000000000000}"/>
    <hyperlink ref="A2" location="'TAB5'!A1" display="Retour TAB5" xr:uid="{00000000-0004-0000-1D00-000001000000}"/>
  </hyperlinks>
  <pageMargins left="0.7" right="0.7" top="0.75" bottom="0.75" header="0.3" footer="0.3"/>
  <pageSetup paperSize="8" scale="76" orientation="landscape" verticalDpi="300" r:id="rId1"/>
  <rowBreaks count="2" manualBreakCount="2">
    <brk id="73" max="18" man="1"/>
    <brk id="139"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9"/>
  <sheetViews>
    <sheetView zoomScaleNormal="100" workbookViewId="0">
      <selection activeCell="A3" sqref="A3"/>
    </sheetView>
  </sheetViews>
  <sheetFormatPr baseColWidth="10" defaultColWidth="9.1640625" defaultRowHeight="13.5" x14ac:dyDescent="0.3"/>
  <cols>
    <col min="1" max="1" width="20.6640625" style="3" customWidth="1"/>
    <col min="2" max="2" width="21.1640625" style="3" customWidth="1"/>
    <col min="3" max="3" width="139" style="3" customWidth="1"/>
    <col min="4" max="16384" width="9.1640625" style="3"/>
  </cols>
  <sheetData>
    <row r="1" spans="1:3" ht="15" x14ac:dyDescent="0.3">
      <c r="A1" s="9" t="s">
        <v>58</v>
      </c>
      <c r="C1" s="5"/>
    </row>
    <row r="2" spans="1:3" x14ac:dyDescent="0.3">
      <c r="A2" s="5"/>
      <c r="C2" s="5"/>
    </row>
    <row r="3" spans="1:3" ht="22.15" customHeight="1" x14ac:dyDescent="0.35">
      <c r="A3" s="131" t="str">
        <f>TAB00!B46&amp;" : "&amp;TAB00!C46</f>
        <v>TAB A : Liste des annexes à fournir</v>
      </c>
      <c r="B3" s="131"/>
      <c r="C3" s="131"/>
    </row>
    <row r="4" spans="1:3" x14ac:dyDescent="0.3">
      <c r="A4" s="120"/>
      <c r="B4" s="121"/>
      <c r="C4" s="122"/>
    </row>
    <row r="5" spans="1:3" x14ac:dyDescent="0.3">
      <c r="A5" s="123" t="s">
        <v>295</v>
      </c>
      <c r="B5" s="258" t="s">
        <v>341</v>
      </c>
      <c r="C5" s="124" t="s">
        <v>291</v>
      </c>
    </row>
    <row r="7" spans="1:3" ht="42.75" customHeight="1" x14ac:dyDescent="0.3">
      <c r="A7" s="431" t="s">
        <v>342</v>
      </c>
      <c r="B7" s="431" t="s">
        <v>343</v>
      </c>
      <c r="C7" s="432" t="s">
        <v>543</v>
      </c>
    </row>
    <row r="8" spans="1:3" ht="42.75" customHeight="1" x14ac:dyDescent="0.3">
      <c r="A8" s="431" t="s">
        <v>344</v>
      </c>
      <c r="B8" s="431" t="s">
        <v>343</v>
      </c>
      <c r="C8" s="432" t="s">
        <v>544</v>
      </c>
    </row>
    <row r="9" spans="1:3" ht="42.75" customHeight="1" x14ac:dyDescent="0.3">
      <c r="A9" s="431" t="s">
        <v>345</v>
      </c>
      <c r="B9" s="431"/>
      <c r="C9" s="432" t="s">
        <v>299</v>
      </c>
    </row>
    <row r="10" spans="1:3" ht="42.75" customHeight="1" x14ac:dyDescent="0.3">
      <c r="A10" s="431" t="s">
        <v>346</v>
      </c>
      <c r="B10" s="431"/>
      <c r="C10" s="432" t="s">
        <v>299</v>
      </c>
    </row>
    <row r="11" spans="1:3" ht="42.75" customHeight="1" x14ac:dyDescent="0.3">
      <c r="A11" s="431" t="s">
        <v>347</v>
      </c>
      <c r="B11" s="431" t="s">
        <v>545</v>
      </c>
      <c r="C11" s="432" t="s">
        <v>353</v>
      </c>
    </row>
    <row r="12" spans="1:3" ht="42.75" customHeight="1" x14ac:dyDescent="0.3">
      <c r="A12" s="431" t="s">
        <v>348</v>
      </c>
      <c r="B12" s="431" t="s">
        <v>546</v>
      </c>
      <c r="C12" s="432" t="s">
        <v>588</v>
      </c>
    </row>
    <row r="13" spans="1:3" ht="42.75" customHeight="1" x14ac:dyDescent="0.3">
      <c r="A13" s="431" t="s">
        <v>349</v>
      </c>
      <c r="B13" s="431" t="s">
        <v>547</v>
      </c>
      <c r="C13" s="432" t="s">
        <v>356</v>
      </c>
    </row>
    <row r="14" spans="1:3" ht="42.75" customHeight="1" x14ac:dyDescent="0.3">
      <c r="A14" s="431" t="s">
        <v>350</v>
      </c>
      <c r="B14" s="431" t="s">
        <v>548</v>
      </c>
      <c r="C14" s="432" t="s">
        <v>549</v>
      </c>
    </row>
    <row r="15" spans="1:3" ht="42.75" customHeight="1" x14ac:dyDescent="0.3">
      <c r="A15" s="431" t="s">
        <v>351</v>
      </c>
      <c r="B15" s="431" t="s">
        <v>550</v>
      </c>
      <c r="C15" s="262" t="s">
        <v>358</v>
      </c>
    </row>
    <row r="16" spans="1:3" ht="42.75" customHeight="1" x14ac:dyDescent="0.3">
      <c r="A16" s="431" t="s">
        <v>352</v>
      </c>
      <c r="B16" s="431" t="s">
        <v>551</v>
      </c>
      <c r="C16" s="262" t="s">
        <v>359</v>
      </c>
    </row>
    <row r="17" spans="1:3" ht="42.75" customHeight="1" x14ac:dyDescent="0.3">
      <c r="A17" s="431" t="s">
        <v>354</v>
      </c>
      <c r="B17" s="431" t="s">
        <v>551</v>
      </c>
      <c r="C17" s="262" t="s">
        <v>360</v>
      </c>
    </row>
    <row r="18" spans="1:3" s="256" customFormat="1" ht="42" customHeight="1" x14ac:dyDescent="0.3">
      <c r="A18" s="431" t="s">
        <v>355</v>
      </c>
      <c r="B18" s="431" t="s">
        <v>372</v>
      </c>
      <c r="C18" s="432" t="s">
        <v>552</v>
      </c>
    </row>
    <row r="19" spans="1:3" ht="42.75" customHeight="1" x14ac:dyDescent="0.3">
      <c r="A19" s="433" t="s">
        <v>357</v>
      </c>
      <c r="B19" s="433" t="s">
        <v>387</v>
      </c>
      <c r="C19" s="434" t="s">
        <v>553</v>
      </c>
    </row>
  </sheetData>
  <hyperlinks>
    <hyperlink ref="A1" location="TAB00!A1" display="Retour page de garde" xr:uid="{00000000-0004-0000-0100-000000000000}"/>
  </hyperlinks>
  <pageMargins left="0.7" right="0.7" top="0.75" bottom="0.75" header="0.3" footer="0.3"/>
  <pageSetup paperSize="9" scale="95" orientation="landscape" r:id="rId1"/>
  <rowBreaks count="1" manualBreakCount="1">
    <brk id="20" max="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J577"/>
  <sheetViews>
    <sheetView zoomScaleNormal="100" workbookViewId="0">
      <selection activeCell="A3" sqref="A3"/>
    </sheetView>
  </sheetViews>
  <sheetFormatPr baseColWidth="10" defaultColWidth="9.1640625" defaultRowHeight="13.5" x14ac:dyDescent="0.3"/>
  <cols>
    <col min="1" max="1" width="9.1640625" style="3"/>
    <col min="2" max="2" width="53.5" style="5" customWidth="1"/>
    <col min="3" max="19" width="16.6640625" style="10" customWidth="1"/>
    <col min="20" max="20" width="9.1640625" style="10"/>
    <col min="21" max="22" width="9.1640625" style="116"/>
    <col min="23" max="36" width="9.1640625" style="10"/>
    <col min="37" max="16384" width="9.1640625" style="3"/>
  </cols>
  <sheetData>
    <row r="1" spans="1:36" ht="15" x14ac:dyDescent="0.3">
      <c r="A1" s="9" t="s">
        <v>58</v>
      </c>
    </row>
    <row r="2" spans="1:36" ht="15" x14ac:dyDescent="0.3">
      <c r="A2" s="2" t="s">
        <v>215</v>
      </c>
    </row>
    <row r="3" spans="1:36" ht="21" x14ac:dyDescent="0.35">
      <c r="A3" s="131" t="str">
        <f>TAB00!B68&amp;" : "&amp;TAB00!C68</f>
        <v>TAB5.2 : Evolution des actifs régulés sur la période 2024-2028</v>
      </c>
      <c r="B3" s="325"/>
      <c r="C3" s="131"/>
      <c r="D3" s="131"/>
      <c r="E3" s="131"/>
      <c r="F3" s="131"/>
      <c r="G3" s="131"/>
      <c r="H3" s="131"/>
      <c r="I3" s="131"/>
      <c r="J3" s="131"/>
      <c r="K3" s="131"/>
      <c r="L3" s="131"/>
      <c r="M3" s="131"/>
      <c r="N3" s="131"/>
      <c r="O3" s="131"/>
      <c r="P3" s="131"/>
      <c r="Q3" s="131"/>
      <c r="R3" s="131"/>
      <c r="S3" s="131"/>
    </row>
    <row r="4" spans="1:36" ht="15" x14ac:dyDescent="0.3">
      <c r="A4" s="2"/>
    </row>
    <row r="5" spans="1:36" s="57" customFormat="1" x14ac:dyDescent="0.3">
      <c r="C5" s="490" t="str">
        <f>'TAB5.1'!C5</f>
        <v>Valeur des actifs régulés au 01/01/N</v>
      </c>
      <c r="D5" s="490"/>
      <c r="E5" s="490"/>
      <c r="F5" s="491" t="str">
        <f>'TAB5.1'!F5</f>
        <v>Investissements de l'année</v>
      </c>
      <c r="G5" s="492"/>
      <c r="H5" s="492"/>
      <c r="I5" s="493"/>
      <c r="J5" s="490" t="str">
        <f>'TAB5.1'!J5</f>
        <v>Désinvestissements de l'année</v>
      </c>
      <c r="K5" s="490"/>
      <c r="L5" s="490"/>
      <c r="M5" s="490" t="str">
        <f>'TAB5.1'!M5</f>
        <v>Amortissements et réductions de valeur de l'année</v>
      </c>
      <c r="N5" s="490"/>
      <c r="O5" s="490"/>
      <c r="P5" s="490"/>
      <c r="Q5" s="490" t="str">
        <f>'TAB5.1'!Q5</f>
        <v>Valeur des actifs régulés au 31/12/N</v>
      </c>
      <c r="R5" s="490"/>
      <c r="S5" s="490"/>
      <c r="T5" s="58"/>
      <c r="U5" s="242"/>
      <c r="V5" s="242"/>
      <c r="W5" s="58"/>
      <c r="X5" s="58"/>
      <c r="Y5" s="58"/>
      <c r="Z5" s="58"/>
      <c r="AA5" s="58"/>
      <c r="AB5" s="58"/>
      <c r="AC5" s="58"/>
      <c r="AD5" s="58"/>
      <c r="AE5" s="58"/>
      <c r="AF5" s="58"/>
      <c r="AG5" s="58"/>
      <c r="AH5" s="58"/>
      <c r="AI5" s="58"/>
      <c r="AJ5" s="58"/>
    </row>
    <row r="6" spans="1:36" s="57" customFormat="1" ht="54" x14ac:dyDescent="0.3">
      <c r="C6" s="164" t="str">
        <f>'TAB5.1'!C6</f>
        <v>Actifs nets des subsides et intervention URD</v>
      </c>
      <c r="D6" s="164" t="str">
        <f>'TAB5.1'!D6</f>
        <v>Plus-value indexation historique</v>
      </c>
      <c r="E6" s="164" t="str">
        <f>'TAB5.1'!E6</f>
        <v>Plus-value iRAB</v>
      </c>
      <c r="F6" s="164" t="str">
        <f>'TAB5.1'!F6</f>
        <v>Investissements de remplacement
(signe positif)</v>
      </c>
      <c r="G6" s="164" t="str">
        <f>'TAB5.1'!G6</f>
        <v>Investissements d'extension
(signe positif)</v>
      </c>
      <c r="H6" s="164" t="str">
        <f>'TAB5.1'!H6</f>
        <v>Interventions d'utilisateurs du réseau (signe négatif)</v>
      </c>
      <c r="I6" s="164" t="str">
        <f>'TAB5.1'!I6</f>
        <v>Subsides 
(signe négatif)</v>
      </c>
      <c r="J6" s="164" t="str">
        <f>'TAB5.1'!J6</f>
        <v>Actifs (signe négatif)</v>
      </c>
      <c r="K6" s="164" t="str">
        <f>'TAB5.1'!K6</f>
        <v>Plus-value indexation historique (signe négatif)</v>
      </c>
      <c r="L6" s="164" t="str">
        <f>'TAB5.1'!L6</f>
        <v>Plus-value iRAB (signe négatif)</v>
      </c>
      <c r="M6" s="164" t="str">
        <f>'TAB5.1'!M6</f>
        <v>Actifs (signe négatif)</v>
      </c>
      <c r="N6" s="164" t="str">
        <f>'TAB5.1'!N6</f>
        <v>Subsides (prise en résultat)</v>
      </c>
      <c r="O6" s="164" t="str">
        <f>'TAB5.1'!O6</f>
        <v>Plus-value indexation historique (signe négatif)</v>
      </c>
      <c r="P6" s="164" t="str">
        <f>'TAB5.1'!P6</f>
        <v>Plus-value iRAB (signe négatif)</v>
      </c>
      <c r="Q6" s="164" t="str">
        <f>'TAB5.1'!Q6</f>
        <v>Actifs nets des subsides et intervention URD</v>
      </c>
      <c r="R6" s="164" t="str">
        <f>'TAB5.1'!R6</f>
        <v>Plus-value indexation historique</v>
      </c>
      <c r="S6" s="164" t="str">
        <f>'TAB5.1'!S6</f>
        <v>Plus-value iRAB</v>
      </c>
      <c r="T6" s="58"/>
      <c r="U6" s="242"/>
      <c r="V6" s="242"/>
      <c r="W6" s="58"/>
      <c r="X6" s="58"/>
      <c r="Y6" s="58"/>
      <c r="Z6" s="58"/>
      <c r="AA6" s="58"/>
      <c r="AB6" s="58"/>
      <c r="AC6" s="58"/>
      <c r="AD6" s="58"/>
      <c r="AE6" s="58"/>
      <c r="AF6" s="58"/>
      <c r="AG6" s="58"/>
      <c r="AH6" s="58"/>
      <c r="AI6" s="58"/>
      <c r="AJ6" s="58"/>
    </row>
    <row r="7" spans="1:36" s="59" customFormat="1" x14ac:dyDescent="0.3">
      <c r="C7" s="60"/>
      <c r="D7" s="60"/>
      <c r="E7" s="60"/>
      <c r="F7" s="60"/>
      <c r="G7" s="60"/>
      <c r="H7" s="60"/>
      <c r="I7" s="60"/>
      <c r="J7" s="60"/>
      <c r="K7" s="60"/>
      <c r="L7" s="60"/>
      <c r="M7" s="60"/>
      <c r="N7" s="60"/>
      <c r="O7" s="60"/>
      <c r="P7" s="60"/>
      <c r="Q7" s="60"/>
      <c r="R7" s="60"/>
      <c r="S7" s="60"/>
      <c r="T7" s="60"/>
      <c r="U7" s="243"/>
      <c r="V7" s="243"/>
      <c r="W7" s="60"/>
      <c r="X7" s="60"/>
      <c r="Y7" s="60"/>
      <c r="Z7" s="60"/>
      <c r="AA7" s="60"/>
      <c r="AB7" s="60"/>
      <c r="AC7" s="60"/>
      <c r="AD7" s="60"/>
      <c r="AE7" s="60"/>
      <c r="AF7" s="60"/>
      <c r="AG7" s="60"/>
      <c r="AH7" s="60"/>
      <c r="AI7" s="60"/>
      <c r="AJ7" s="60"/>
    </row>
    <row r="8" spans="1:36" x14ac:dyDescent="0.3">
      <c r="A8" s="494" t="s">
        <v>433</v>
      </c>
      <c r="B8" s="327" t="s">
        <v>227</v>
      </c>
      <c r="C8" s="62">
        <f>'TAB5.1'!C140</f>
        <v>0</v>
      </c>
      <c r="D8" s="62">
        <f>'TAB5.1'!D140</f>
        <v>0</v>
      </c>
      <c r="E8" s="62">
        <f>'TAB5.1'!E140</f>
        <v>0</v>
      </c>
      <c r="F8" s="62">
        <f>'TAB5.1'!F140</f>
        <v>0</v>
      </c>
      <c r="G8" s="62">
        <f>'TAB5.1'!G140</f>
        <v>0</v>
      </c>
      <c r="H8" s="62">
        <f>'TAB5.1'!H140</f>
        <v>0</v>
      </c>
      <c r="I8" s="62">
        <f>'TAB5.1'!I140</f>
        <v>0</v>
      </c>
      <c r="J8" s="62">
        <f>'TAB5.1'!J140</f>
        <v>0</v>
      </c>
      <c r="K8" s="62">
        <f>'TAB5.1'!K140</f>
        <v>0</v>
      </c>
      <c r="L8" s="62">
        <f>'TAB5.1'!L140</f>
        <v>0</v>
      </c>
      <c r="M8" s="62">
        <f>'TAB5.1'!M140</f>
        <v>0</v>
      </c>
      <c r="N8" s="62">
        <f>'TAB5.1'!N140</f>
        <v>0</v>
      </c>
      <c r="O8" s="62">
        <f>'TAB5.1'!O140</f>
        <v>0</v>
      </c>
      <c r="P8" s="62">
        <f>'TAB5.1'!P140</f>
        <v>0</v>
      </c>
      <c r="Q8" s="62">
        <f>'TAB5.1'!Q140</f>
        <v>0</v>
      </c>
      <c r="R8" s="62">
        <f>'TAB5.1'!R140</f>
        <v>0</v>
      </c>
      <c r="S8" s="62">
        <f>'TAB5.1'!S140</f>
        <v>0</v>
      </c>
      <c r="V8" s="116">
        <v>1</v>
      </c>
    </row>
    <row r="9" spans="1:36" x14ac:dyDescent="0.3">
      <c r="A9" s="494"/>
      <c r="B9" s="327" t="s">
        <v>228</v>
      </c>
      <c r="C9" s="62">
        <f>'TAB5.1'!C141</f>
        <v>0</v>
      </c>
      <c r="D9" s="62">
        <f>'TAB5.1'!D141</f>
        <v>0</v>
      </c>
      <c r="E9" s="62">
        <f>'TAB5.1'!E141</f>
        <v>0</v>
      </c>
      <c r="F9" s="62">
        <f>'TAB5.1'!F141</f>
        <v>0</v>
      </c>
      <c r="G9" s="62">
        <f>'TAB5.1'!G141</f>
        <v>0</v>
      </c>
      <c r="H9" s="62">
        <f>'TAB5.1'!H141</f>
        <v>0</v>
      </c>
      <c r="I9" s="62">
        <f>'TAB5.1'!I141</f>
        <v>0</v>
      </c>
      <c r="J9" s="62">
        <f>'TAB5.1'!J141</f>
        <v>0</v>
      </c>
      <c r="K9" s="62">
        <f>'TAB5.1'!K141</f>
        <v>0</v>
      </c>
      <c r="L9" s="62">
        <f>'TAB5.1'!L141</f>
        <v>0</v>
      </c>
      <c r="M9" s="62">
        <f>'TAB5.1'!M141</f>
        <v>0</v>
      </c>
      <c r="N9" s="62">
        <f>'TAB5.1'!N141</f>
        <v>0</v>
      </c>
      <c r="O9" s="62">
        <f>'TAB5.1'!O141</f>
        <v>0</v>
      </c>
      <c r="P9" s="62">
        <f>'TAB5.1'!P141</f>
        <v>0</v>
      </c>
      <c r="Q9" s="62">
        <f>'TAB5.1'!Q141</f>
        <v>0</v>
      </c>
      <c r="R9" s="62">
        <f>'TAB5.1'!R141</f>
        <v>0</v>
      </c>
      <c r="S9" s="62">
        <f>'TAB5.1'!S141</f>
        <v>0</v>
      </c>
      <c r="V9" s="116">
        <f>V8+1</f>
        <v>2</v>
      </c>
    </row>
    <row r="10" spans="1:36" x14ac:dyDescent="0.3">
      <c r="A10" s="494"/>
      <c r="B10" s="327" t="s">
        <v>229</v>
      </c>
      <c r="C10" s="62">
        <f>'TAB5.1'!C142</f>
        <v>0</v>
      </c>
      <c r="D10" s="62">
        <f>'TAB5.1'!D142</f>
        <v>0</v>
      </c>
      <c r="E10" s="62">
        <f>'TAB5.1'!E142</f>
        <v>0</v>
      </c>
      <c r="F10" s="62">
        <f>'TAB5.1'!F142</f>
        <v>0</v>
      </c>
      <c r="G10" s="62">
        <f>'TAB5.1'!G142</f>
        <v>0</v>
      </c>
      <c r="H10" s="62">
        <f>'TAB5.1'!H142</f>
        <v>0</v>
      </c>
      <c r="I10" s="62">
        <f>'TAB5.1'!I142</f>
        <v>0</v>
      </c>
      <c r="J10" s="62">
        <f>'TAB5.1'!J142</f>
        <v>0</v>
      </c>
      <c r="K10" s="62">
        <f>'TAB5.1'!K142</f>
        <v>0</v>
      </c>
      <c r="L10" s="62">
        <f>'TAB5.1'!L142</f>
        <v>0</v>
      </c>
      <c r="M10" s="62">
        <f>'TAB5.1'!M142</f>
        <v>0</v>
      </c>
      <c r="N10" s="62">
        <f>'TAB5.1'!N142</f>
        <v>0</v>
      </c>
      <c r="O10" s="62">
        <f>'TAB5.1'!O142</f>
        <v>0</v>
      </c>
      <c r="P10" s="62">
        <f>'TAB5.1'!P142</f>
        <v>0</v>
      </c>
      <c r="Q10" s="62">
        <f>'TAB5.1'!Q142</f>
        <v>0</v>
      </c>
      <c r="R10" s="62">
        <f>'TAB5.1'!R142</f>
        <v>0</v>
      </c>
      <c r="S10" s="62">
        <f>'TAB5.1'!S142</f>
        <v>0</v>
      </c>
      <c r="V10" s="116">
        <f t="shared" ref="V10:V73" si="0">V9+1</f>
        <v>3</v>
      </c>
    </row>
    <row r="11" spans="1:36" x14ac:dyDescent="0.3">
      <c r="A11" s="494"/>
      <c r="B11" s="327" t="s">
        <v>230</v>
      </c>
      <c r="C11" s="62">
        <f>'TAB5.1'!C143</f>
        <v>0</v>
      </c>
      <c r="D11" s="62">
        <f>'TAB5.1'!D143</f>
        <v>0</v>
      </c>
      <c r="E11" s="62">
        <f>'TAB5.1'!E143</f>
        <v>0</v>
      </c>
      <c r="F11" s="62">
        <f>'TAB5.1'!F143</f>
        <v>0</v>
      </c>
      <c r="G11" s="62">
        <f>'TAB5.1'!G143</f>
        <v>0</v>
      </c>
      <c r="H11" s="62">
        <f>'TAB5.1'!H143</f>
        <v>0</v>
      </c>
      <c r="I11" s="62">
        <f>'TAB5.1'!I143</f>
        <v>0</v>
      </c>
      <c r="J11" s="62">
        <f>'TAB5.1'!J143</f>
        <v>0</v>
      </c>
      <c r="K11" s="62">
        <f>'TAB5.1'!K143</f>
        <v>0</v>
      </c>
      <c r="L11" s="62">
        <f>'TAB5.1'!L143</f>
        <v>0</v>
      </c>
      <c r="M11" s="62">
        <f>'TAB5.1'!M143</f>
        <v>0</v>
      </c>
      <c r="N11" s="62">
        <f>'TAB5.1'!N143</f>
        <v>0</v>
      </c>
      <c r="O11" s="62">
        <f>'TAB5.1'!O143</f>
        <v>0</v>
      </c>
      <c r="P11" s="62">
        <f>'TAB5.1'!P143</f>
        <v>0</v>
      </c>
      <c r="Q11" s="62">
        <f>'TAB5.1'!Q143</f>
        <v>0</v>
      </c>
      <c r="R11" s="62">
        <f>'TAB5.1'!R143</f>
        <v>0</v>
      </c>
      <c r="S11" s="62">
        <f>'TAB5.1'!S143</f>
        <v>0</v>
      </c>
      <c r="V11" s="116">
        <f t="shared" si="0"/>
        <v>4</v>
      </c>
    </row>
    <row r="12" spans="1:36" x14ac:dyDescent="0.3">
      <c r="A12" s="494"/>
      <c r="B12" s="327" t="s">
        <v>231</v>
      </c>
      <c r="C12" s="62">
        <f>'TAB5.1'!C144</f>
        <v>0</v>
      </c>
      <c r="D12" s="62">
        <f>'TAB5.1'!D144</f>
        <v>0</v>
      </c>
      <c r="E12" s="62">
        <f>'TAB5.1'!E144</f>
        <v>0</v>
      </c>
      <c r="F12" s="62">
        <f>'TAB5.1'!F144</f>
        <v>0</v>
      </c>
      <c r="G12" s="62">
        <f>'TAB5.1'!G144</f>
        <v>0</v>
      </c>
      <c r="H12" s="62">
        <f>'TAB5.1'!H144</f>
        <v>0</v>
      </c>
      <c r="I12" s="62">
        <f>'TAB5.1'!I144</f>
        <v>0</v>
      </c>
      <c r="J12" s="62">
        <f>'TAB5.1'!J144</f>
        <v>0</v>
      </c>
      <c r="K12" s="62">
        <f>'TAB5.1'!K144</f>
        <v>0</v>
      </c>
      <c r="L12" s="62">
        <f>'TAB5.1'!L144</f>
        <v>0</v>
      </c>
      <c r="M12" s="62">
        <f>'TAB5.1'!M144</f>
        <v>0</v>
      </c>
      <c r="N12" s="62">
        <f>'TAB5.1'!N144</f>
        <v>0</v>
      </c>
      <c r="O12" s="62">
        <f>'TAB5.1'!O144</f>
        <v>0</v>
      </c>
      <c r="P12" s="62">
        <f>'TAB5.1'!P144</f>
        <v>0</v>
      </c>
      <c r="Q12" s="62">
        <f>'TAB5.1'!Q144</f>
        <v>0</v>
      </c>
      <c r="R12" s="62">
        <f>'TAB5.1'!R144</f>
        <v>0</v>
      </c>
      <c r="S12" s="62">
        <f>'TAB5.1'!S144</f>
        <v>0</v>
      </c>
      <c r="V12" s="116">
        <f t="shared" si="0"/>
        <v>5</v>
      </c>
    </row>
    <row r="13" spans="1:36" x14ac:dyDescent="0.3">
      <c r="A13" s="494"/>
      <c r="B13" s="327" t="s">
        <v>232</v>
      </c>
      <c r="C13" s="62">
        <f>'TAB5.1'!C145</f>
        <v>0</v>
      </c>
      <c r="D13" s="62">
        <f>'TAB5.1'!D145</f>
        <v>0</v>
      </c>
      <c r="E13" s="62">
        <f>'TAB5.1'!E145</f>
        <v>0</v>
      </c>
      <c r="F13" s="62">
        <f>'TAB5.1'!F145</f>
        <v>0</v>
      </c>
      <c r="G13" s="62">
        <f>'TAB5.1'!G145</f>
        <v>0</v>
      </c>
      <c r="H13" s="62">
        <f>'TAB5.1'!H145</f>
        <v>0</v>
      </c>
      <c r="I13" s="62">
        <f>'TAB5.1'!I145</f>
        <v>0</v>
      </c>
      <c r="J13" s="62">
        <f>'TAB5.1'!J145</f>
        <v>0</v>
      </c>
      <c r="K13" s="62">
        <f>'TAB5.1'!K145</f>
        <v>0</v>
      </c>
      <c r="L13" s="62">
        <f>'TAB5.1'!L145</f>
        <v>0</v>
      </c>
      <c r="M13" s="62">
        <f>'TAB5.1'!M145</f>
        <v>0</v>
      </c>
      <c r="N13" s="62">
        <f>'TAB5.1'!N145</f>
        <v>0</v>
      </c>
      <c r="O13" s="62">
        <f>'TAB5.1'!O145</f>
        <v>0</v>
      </c>
      <c r="P13" s="62">
        <f>'TAB5.1'!P145</f>
        <v>0</v>
      </c>
      <c r="Q13" s="62">
        <f>'TAB5.1'!Q145</f>
        <v>0</v>
      </c>
      <c r="R13" s="62">
        <f>'TAB5.1'!R145</f>
        <v>0</v>
      </c>
      <c r="S13" s="62">
        <f>'TAB5.1'!S145</f>
        <v>0</v>
      </c>
      <c r="V13" s="116">
        <f t="shared" si="0"/>
        <v>6</v>
      </c>
    </row>
    <row r="14" spans="1:36" x14ac:dyDescent="0.3">
      <c r="A14" s="494"/>
      <c r="B14" s="327" t="s">
        <v>233</v>
      </c>
      <c r="C14" s="62">
        <f>'TAB5.1'!C146</f>
        <v>0</v>
      </c>
      <c r="D14" s="62">
        <f>'TAB5.1'!D146</f>
        <v>0</v>
      </c>
      <c r="E14" s="62">
        <f>'TAB5.1'!E146</f>
        <v>0</v>
      </c>
      <c r="F14" s="62">
        <f>'TAB5.1'!F146</f>
        <v>0</v>
      </c>
      <c r="G14" s="62">
        <f>'TAB5.1'!G146</f>
        <v>0</v>
      </c>
      <c r="H14" s="62">
        <f>'TAB5.1'!H146</f>
        <v>0</v>
      </c>
      <c r="I14" s="62">
        <f>'TAB5.1'!I146</f>
        <v>0</v>
      </c>
      <c r="J14" s="62">
        <f>'TAB5.1'!J146</f>
        <v>0</v>
      </c>
      <c r="K14" s="62">
        <f>'TAB5.1'!K146</f>
        <v>0</v>
      </c>
      <c r="L14" s="62">
        <f>'TAB5.1'!L146</f>
        <v>0</v>
      </c>
      <c r="M14" s="62">
        <f>'TAB5.1'!M146</f>
        <v>0</v>
      </c>
      <c r="N14" s="62">
        <f>'TAB5.1'!N146</f>
        <v>0</v>
      </c>
      <c r="O14" s="62">
        <f>'TAB5.1'!O146</f>
        <v>0</v>
      </c>
      <c r="P14" s="62">
        <f>'TAB5.1'!P146</f>
        <v>0</v>
      </c>
      <c r="Q14" s="62">
        <f>'TAB5.1'!Q146</f>
        <v>0</v>
      </c>
      <c r="R14" s="62">
        <f>'TAB5.1'!R146</f>
        <v>0</v>
      </c>
      <c r="S14" s="62">
        <f>'TAB5.1'!S146</f>
        <v>0</v>
      </c>
      <c r="V14" s="116">
        <f t="shared" si="0"/>
        <v>7</v>
      </c>
    </row>
    <row r="15" spans="1:36" x14ac:dyDescent="0.3">
      <c r="A15" s="494"/>
      <c r="B15" s="327" t="s">
        <v>234</v>
      </c>
      <c r="C15" s="62">
        <f>'TAB5.1'!C147</f>
        <v>0</v>
      </c>
      <c r="D15" s="62">
        <f>'TAB5.1'!D147</f>
        <v>0</v>
      </c>
      <c r="E15" s="62">
        <f>'TAB5.1'!E147</f>
        <v>0</v>
      </c>
      <c r="F15" s="62">
        <f>'TAB5.1'!F147</f>
        <v>0</v>
      </c>
      <c r="G15" s="62">
        <f>'TAB5.1'!G147</f>
        <v>0</v>
      </c>
      <c r="H15" s="62">
        <f>'TAB5.1'!H147</f>
        <v>0</v>
      </c>
      <c r="I15" s="62">
        <f>'TAB5.1'!I147</f>
        <v>0</v>
      </c>
      <c r="J15" s="62">
        <f>'TAB5.1'!J147</f>
        <v>0</v>
      </c>
      <c r="K15" s="62">
        <f>'TAB5.1'!K147</f>
        <v>0</v>
      </c>
      <c r="L15" s="62">
        <f>'TAB5.1'!L147</f>
        <v>0</v>
      </c>
      <c r="M15" s="62">
        <f>'TAB5.1'!M147</f>
        <v>0</v>
      </c>
      <c r="N15" s="62">
        <f>'TAB5.1'!N147</f>
        <v>0</v>
      </c>
      <c r="O15" s="62">
        <f>'TAB5.1'!O147</f>
        <v>0</v>
      </c>
      <c r="P15" s="62">
        <f>'TAB5.1'!P147</f>
        <v>0</v>
      </c>
      <c r="Q15" s="62">
        <f>'TAB5.1'!Q147</f>
        <v>0</v>
      </c>
      <c r="R15" s="62">
        <f>'TAB5.1'!R147</f>
        <v>0</v>
      </c>
      <c r="S15" s="62">
        <f>'TAB5.1'!S147</f>
        <v>0</v>
      </c>
      <c r="V15" s="116">
        <f t="shared" si="0"/>
        <v>8</v>
      </c>
    </row>
    <row r="16" spans="1:36" x14ac:dyDescent="0.3">
      <c r="A16" s="494"/>
      <c r="B16" s="327" t="s">
        <v>236</v>
      </c>
      <c r="C16" s="62">
        <f>'TAB5.1'!C148</f>
        <v>0</v>
      </c>
      <c r="D16" s="62">
        <f>'TAB5.1'!D148</f>
        <v>0</v>
      </c>
      <c r="E16" s="62">
        <f>'TAB5.1'!E148</f>
        <v>0</v>
      </c>
      <c r="F16" s="62">
        <f>'TAB5.1'!F148</f>
        <v>0</v>
      </c>
      <c r="G16" s="62">
        <f>'TAB5.1'!G148</f>
        <v>0</v>
      </c>
      <c r="H16" s="62">
        <f>'TAB5.1'!H148</f>
        <v>0</v>
      </c>
      <c r="I16" s="62">
        <f>'TAB5.1'!I148</f>
        <v>0</v>
      </c>
      <c r="J16" s="62">
        <f>'TAB5.1'!J148</f>
        <v>0</v>
      </c>
      <c r="K16" s="62">
        <f>'TAB5.1'!K148</f>
        <v>0</v>
      </c>
      <c r="L16" s="62">
        <f>'TAB5.1'!L148</f>
        <v>0</v>
      </c>
      <c r="M16" s="62">
        <f>'TAB5.1'!M148</f>
        <v>0</v>
      </c>
      <c r="N16" s="62">
        <f>'TAB5.1'!N148</f>
        <v>0</v>
      </c>
      <c r="O16" s="62">
        <f>'TAB5.1'!O148</f>
        <v>0</v>
      </c>
      <c r="P16" s="62">
        <f>'TAB5.1'!P148</f>
        <v>0</v>
      </c>
      <c r="Q16" s="62">
        <f>'TAB5.1'!Q148</f>
        <v>0</v>
      </c>
      <c r="R16" s="62">
        <f>'TAB5.1'!R148</f>
        <v>0</v>
      </c>
      <c r="S16" s="62">
        <f>'TAB5.1'!S148</f>
        <v>0</v>
      </c>
      <c r="V16" s="116">
        <f t="shared" si="0"/>
        <v>9</v>
      </c>
    </row>
    <row r="17" spans="1:22" x14ac:dyDescent="0.3">
      <c r="A17" s="494"/>
      <c r="B17" s="327" t="s">
        <v>235</v>
      </c>
      <c r="C17" s="62">
        <f>'TAB5.1'!C149</f>
        <v>0</v>
      </c>
      <c r="D17" s="62">
        <f>'TAB5.1'!D149</f>
        <v>0</v>
      </c>
      <c r="E17" s="62">
        <f>'TAB5.1'!E149</f>
        <v>0</v>
      </c>
      <c r="F17" s="62">
        <f>'TAB5.1'!F149</f>
        <v>0</v>
      </c>
      <c r="G17" s="62">
        <f>'TAB5.1'!G149</f>
        <v>0</v>
      </c>
      <c r="H17" s="62">
        <f>'TAB5.1'!H149</f>
        <v>0</v>
      </c>
      <c r="I17" s="62">
        <f>'TAB5.1'!I149</f>
        <v>0</v>
      </c>
      <c r="J17" s="62">
        <f>'TAB5.1'!J149</f>
        <v>0</v>
      </c>
      <c r="K17" s="62">
        <f>'TAB5.1'!K149</f>
        <v>0</v>
      </c>
      <c r="L17" s="62">
        <f>'TAB5.1'!L149</f>
        <v>0</v>
      </c>
      <c r="M17" s="62">
        <f>'TAB5.1'!M149</f>
        <v>0</v>
      </c>
      <c r="N17" s="62">
        <f>'TAB5.1'!N149</f>
        <v>0</v>
      </c>
      <c r="O17" s="62">
        <f>'TAB5.1'!O149</f>
        <v>0</v>
      </c>
      <c r="P17" s="62">
        <f>'TAB5.1'!P149</f>
        <v>0</v>
      </c>
      <c r="Q17" s="62">
        <f>'TAB5.1'!Q149</f>
        <v>0</v>
      </c>
      <c r="R17" s="62">
        <f>'TAB5.1'!R149</f>
        <v>0</v>
      </c>
      <c r="S17" s="62">
        <f>'TAB5.1'!S149</f>
        <v>0</v>
      </c>
      <c r="V17" s="116">
        <f t="shared" si="0"/>
        <v>10</v>
      </c>
    </row>
    <row r="18" spans="1:22" x14ac:dyDescent="0.3">
      <c r="A18" s="494"/>
      <c r="B18" s="327" t="s">
        <v>237</v>
      </c>
      <c r="C18" s="62">
        <f>'TAB5.1'!C150</f>
        <v>0</v>
      </c>
      <c r="D18" s="62">
        <f>'TAB5.1'!D150</f>
        <v>0</v>
      </c>
      <c r="E18" s="62">
        <f>'TAB5.1'!E150</f>
        <v>0</v>
      </c>
      <c r="F18" s="62">
        <f>'TAB5.1'!F150</f>
        <v>0</v>
      </c>
      <c r="G18" s="62">
        <f>'TAB5.1'!G150</f>
        <v>0</v>
      </c>
      <c r="H18" s="62">
        <f>'TAB5.1'!H150</f>
        <v>0</v>
      </c>
      <c r="I18" s="62">
        <f>'TAB5.1'!I150</f>
        <v>0</v>
      </c>
      <c r="J18" s="62">
        <f>'TAB5.1'!J150</f>
        <v>0</v>
      </c>
      <c r="K18" s="62">
        <f>'TAB5.1'!K150</f>
        <v>0</v>
      </c>
      <c r="L18" s="62">
        <f>'TAB5.1'!L150</f>
        <v>0</v>
      </c>
      <c r="M18" s="62">
        <f>'TAB5.1'!M150</f>
        <v>0</v>
      </c>
      <c r="N18" s="62">
        <f>'TAB5.1'!N150</f>
        <v>0</v>
      </c>
      <c r="O18" s="62">
        <f>'TAB5.1'!O150</f>
        <v>0</v>
      </c>
      <c r="P18" s="62">
        <f>'TAB5.1'!P150</f>
        <v>0</v>
      </c>
      <c r="Q18" s="62">
        <f>'TAB5.1'!Q150</f>
        <v>0</v>
      </c>
      <c r="R18" s="62">
        <f>'TAB5.1'!R150</f>
        <v>0</v>
      </c>
      <c r="S18" s="62">
        <f>'TAB5.1'!S150</f>
        <v>0</v>
      </c>
      <c r="V18" s="116">
        <f t="shared" si="0"/>
        <v>11</v>
      </c>
    </row>
    <row r="19" spans="1:22" x14ac:dyDescent="0.3">
      <c r="A19" s="494"/>
      <c r="B19" s="327" t="s">
        <v>13</v>
      </c>
      <c r="C19" s="62">
        <f>'TAB5.1'!C151</f>
        <v>0</v>
      </c>
      <c r="D19" s="62">
        <f>'TAB5.1'!D151</f>
        <v>0</v>
      </c>
      <c r="E19" s="62">
        <f>'TAB5.1'!E151</f>
        <v>0</v>
      </c>
      <c r="F19" s="62">
        <f>'TAB5.1'!F151</f>
        <v>0</v>
      </c>
      <c r="G19" s="62">
        <f>'TAB5.1'!G151</f>
        <v>0</v>
      </c>
      <c r="H19" s="62">
        <f>'TAB5.1'!H151</f>
        <v>0</v>
      </c>
      <c r="I19" s="62">
        <f>'TAB5.1'!I151</f>
        <v>0</v>
      </c>
      <c r="J19" s="62">
        <f>'TAB5.1'!J151</f>
        <v>0</v>
      </c>
      <c r="K19" s="62">
        <f>'TAB5.1'!K151</f>
        <v>0</v>
      </c>
      <c r="L19" s="62">
        <f>'TAB5.1'!L151</f>
        <v>0</v>
      </c>
      <c r="M19" s="62">
        <f>'TAB5.1'!M151</f>
        <v>0</v>
      </c>
      <c r="N19" s="62">
        <f>'TAB5.1'!N151</f>
        <v>0</v>
      </c>
      <c r="O19" s="62">
        <f>'TAB5.1'!O151</f>
        <v>0</v>
      </c>
      <c r="P19" s="62">
        <f>'TAB5.1'!P151</f>
        <v>0</v>
      </c>
      <c r="Q19" s="62">
        <f>'TAB5.1'!Q151</f>
        <v>0</v>
      </c>
      <c r="R19" s="62">
        <f>'TAB5.1'!R151</f>
        <v>0</v>
      </c>
      <c r="S19" s="62">
        <f>'TAB5.1'!S151</f>
        <v>0</v>
      </c>
      <c r="V19" s="116">
        <f t="shared" si="0"/>
        <v>12</v>
      </c>
    </row>
    <row r="20" spans="1:22" x14ac:dyDescent="0.3">
      <c r="A20" s="494"/>
      <c r="B20" s="327" t="str">
        <f>'TAB5.1'!B20</f>
        <v>Intitulé libre 1</v>
      </c>
      <c r="C20" s="62">
        <f>'TAB5.1'!C152</f>
        <v>0</v>
      </c>
      <c r="D20" s="62">
        <f>'TAB5.1'!D152</f>
        <v>0</v>
      </c>
      <c r="E20" s="62">
        <f>'TAB5.1'!E152</f>
        <v>0</v>
      </c>
      <c r="F20" s="62">
        <f>'TAB5.1'!F152</f>
        <v>0</v>
      </c>
      <c r="G20" s="62">
        <f>'TAB5.1'!G152</f>
        <v>0</v>
      </c>
      <c r="H20" s="62">
        <f>'TAB5.1'!H152</f>
        <v>0</v>
      </c>
      <c r="I20" s="62">
        <f>'TAB5.1'!I152</f>
        <v>0</v>
      </c>
      <c r="J20" s="62">
        <f>'TAB5.1'!J152</f>
        <v>0</v>
      </c>
      <c r="K20" s="62">
        <f>'TAB5.1'!K152</f>
        <v>0</v>
      </c>
      <c r="L20" s="62">
        <f>'TAB5.1'!L152</f>
        <v>0</v>
      </c>
      <c r="M20" s="62">
        <f>'TAB5.1'!M152</f>
        <v>0</v>
      </c>
      <c r="N20" s="62">
        <f>'TAB5.1'!N152</f>
        <v>0</v>
      </c>
      <c r="O20" s="62">
        <f>'TAB5.1'!O152</f>
        <v>0</v>
      </c>
      <c r="P20" s="62">
        <f>'TAB5.1'!P152</f>
        <v>0</v>
      </c>
      <c r="Q20" s="62">
        <f>'TAB5.1'!Q152</f>
        <v>0</v>
      </c>
      <c r="R20" s="62">
        <f>'TAB5.1'!R152</f>
        <v>0</v>
      </c>
      <c r="S20" s="62">
        <f>'TAB5.1'!S152</f>
        <v>0</v>
      </c>
      <c r="V20" s="116">
        <f t="shared" si="0"/>
        <v>13</v>
      </c>
    </row>
    <row r="21" spans="1:22" x14ac:dyDescent="0.3">
      <c r="A21" s="494"/>
      <c r="B21" s="327" t="str">
        <f>'TAB5.1'!B21</f>
        <v>Intitulé libre 2</v>
      </c>
      <c r="C21" s="62">
        <f>'TAB5.1'!C153</f>
        <v>0</v>
      </c>
      <c r="D21" s="62">
        <f>'TAB5.1'!D153</f>
        <v>0</v>
      </c>
      <c r="E21" s="62">
        <f>'TAB5.1'!E153</f>
        <v>0</v>
      </c>
      <c r="F21" s="62">
        <f>'TAB5.1'!F153</f>
        <v>0</v>
      </c>
      <c r="G21" s="62">
        <f>'TAB5.1'!G153</f>
        <v>0</v>
      </c>
      <c r="H21" s="62">
        <f>'TAB5.1'!H153</f>
        <v>0</v>
      </c>
      <c r="I21" s="62">
        <f>'TAB5.1'!I153</f>
        <v>0</v>
      </c>
      <c r="J21" s="62">
        <f>'TAB5.1'!J153</f>
        <v>0</v>
      </c>
      <c r="K21" s="62">
        <f>'TAB5.1'!K153</f>
        <v>0</v>
      </c>
      <c r="L21" s="62">
        <f>'TAB5.1'!L153</f>
        <v>0</v>
      </c>
      <c r="M21" s="62">
        <f>'TAB5.1'!M153</f>
        <v>0</v>
      </c>
      <c r="N21" s="62">
        <f>'TAB5.1'!N153</f>
        <v>0</v>
      </c>
      <c r="O21" s="62">
        <f>'TAB5.1'!O153</f>
        <v>0</v>
      </c>
      <c r="P21" s="62">
        <f>'TAB5.1'!P153</f>
        <v>0</v>
      </c>
      <c r="Q21" s="62">
        <f>'TAB5.1'!Q153</f>
        <v>0</v>
      </c>
      <c r="R21" s="62">
        <f>'TAB5.1'!R153</f>
        <v>0</v>
      </c>
      <c r="S21" s="62">
        <f>'TAB5.1'!S153</f>
        <v>0</v>
      </c>
      <c r="V21" s="116">
        <f t="shared" si="0"/>
        <v>14</v>
      </c>
    </row>
    <row r="22" spans="1:22" x14ac:dyDescent="0.3">
      <c r="A22" s="494"/>
      <c r="B22" s="327" t="str">
        <f>'TAB5.1'!B22</f>
        <v>Intitulé libre 3</v>
      </c>
      <c r="C22" s="62">
        <f>'TAB5.1'!C154</f>
        <v>0</v>
      </c>
      <c r="D22" s="62">
        <f>'TAB5.1'!D154</f>
        <v>0</v>
      </c>
      <c r="E22" s="62">
        <f>'TAB5.1'!E154</f>
        <v>0</v>
      </c>
      <c r="F22" s="62">
        <f>'TAB5.1'!F154</f>
        <v>0</v>
      </c>
      <c r="G22" s="62">
        <f>'TAB5.1'!G154</f>
        <v>0</v>
      </c>
      <c r="H22" s="62">
        <f>'TAB5.1'!H154</f>
        <v>0</v>
      </c>
      <c r="I22" s="62">
        <f>'TAB5.1'!I154</f>
        <v>0</v>
      </c>
      <c r="J22" s="62">
        <f>'TAB5.1'!J154</f>
        <v>0</v>
      </c>
      <c r="K22" s="62">
        <f>'TAB5.1'!K154</f>
        <v>0</v>
      </c>
      <c r="L22" s="62">
        <f>'TAB5.1'!L154</f>
        <v>0</v>
      </c>
      <c r="M22" s="62">
        <f>'TAB5.1'!M154</f>
        <v>0</v>
      </c>
      <c r="N22" s="62">
        <f>'TAB5.1'!N154</f>
        <v>0</v>
      </c>
      <c r="O22" s="62">
        <f>'TAB5.1'!O154</f>
        <v>0</v>
      </c>
      <c r="P22" s="62">
        <f>'TAB5.1'!P154</f>
        <v>0</v>
      </c>
      <c r="Q22" s="62">
        <f>'TAB5.1'!Q154</f>
        <v>0</v>
      </c>
      <c r="R22" s="62">
        <f>'TAB5.1'!R154</f>
        <v>0</v>
      </c>
      <c r="S22" s="62">
        <f>'TAB5.1'!S154</f>
        <v>0</v>
      </c>
      <c r="V22" s="116">
        <f t="shared" si="0"/>
        <v>15</v>
      </c>
    </row>
    <row r="23" spans="1:22" x14ac:dyDescent="0.3">
      <c r="A23" s="494"/>
      <c r="B23" s="327" t="str">
        <f>'TAB5.1'!B23</f>
        <v>Intitulé libre 4</v>
      </c>
      <c r="C23" s="62">
        <f>'TAB5.1'!C155</f>
        <v>0</v>
      </c>
      <c r="D23" s="62">
        <f>'TAB5.1'!D155</f>
        <v>0</v>
      </c>
      <c r="E23" s="62">
        <f>'TAB5.1'!E155</f>
        <v>0</v>
      </c>
      <c r="F23" s="62">
        <f>'TAB5.1'!F155</f>
        <v>0</v>
      </c>
      <c r="G23" s="62">
        <f>'TAB5.1'!G155</f>
        <v>0</v>
      </c>
      <c r="H23" s="62">
        <f>'TAB5.1'!H155</f>
        <v>0</v>
      </c>
      <c r="I23" s="62">
        <f>'TAB5.1'!I155</f>
        <v>0</v>
      </c>
      <c r="J23" s="62">
        <f>'TAB5.1'!J155</f>
        <v>0</v>
      </c>
      <c r="K23" s="62">
        <f>'TAB5.1'!K155</f>
        <v>0</v>
      </c>
      <c r="L23" s="62">
        <f>'TAB5.1'!L155</f>
        <v>0</v>
      </c>
      <c r="M23" s="62">
        <f>'TAB5.1'!M155</f>
        <v>0</v>
      </c>
      <c r="N23" s="62">
        <f>'TAB5.1'!N155</f>
        <v>0</v>
      </c>
      <c r="O23" s="62">
        <f>'TAB5.1'!O155</f>
        <v>0</v>
      </c>
      <c r="P23" s="62">
        <f>'TAB5.1'!P155</f>
        <v>0</v>
      </c>
      <c r="Q23" s="62">
        <f>'TAB5.1'!Q155</f>
        <v>0</v>
      </c>
      <c r="R23" s="62">
        <f>'TAB5.1'!R155</f>
        <v>0</v>
      </c>
      <c r="S23" s="62">
        <f>'TAB5.1'!S155</f>
        <v>0</v>
      </c>
      <c r="V23" s="116">
        <f t="shared" si="0"/>
        <v>16</v>
      </c>
    </row>
    <row r="24" spans="1:22" x14ac:dyDescent="0.3">
      <c r="A24" s="494"/>
      <c r="B24" s="327" t="str">
        <f>'TAB5.1'!B24</f>
        <v>Intitulé libre 5</v>
      </c>
      <c r="C24" s="62">
        <f>'TAB5.1'!C156</f>
        <v>0</v>
      </c>
      <c r="D24" s="62">
        <f>'TAB5.1'!D156</f>
        <v>0</v>
      </c>
      <c r="E24" s="62">
        <f>'TAB5.1'!E156</f>
        <v>0</v>
      </c>
      <c r="F24" s="62">
        <f>'TAB5.1'!F156</f>
        <v>0</v>
      </c>
      <c r="G24" s="62">
        <f>'TAB5.1'!G156</f>
        <v>0</v>
      </c>
      <c r="H24" s="62">
        <f>'TAB5.1'!H156</f>
        <v>0</v>
      </c>
      <c r="I24" s="62">
        <f>'TAB5.1'!I156</f>
        <v>0</v>
      </c>
      <c r="J24" s="62">
        <f>'TAB5.1'!J156</f>
        <v>0</v>
      </c>
      <c r="K24" s="62">
        <f>'TAB5.1'!K156</f>
        <v>0</v>
      </c>
      <c r="L24" s="62">
        <f>'TAB5.1'!L156</f>
        <v>0</v>
      </c>
      <c r="M24" s="62">
        <f>'TAB5.1'!M156</f>
        <v>0</v>
      </c>
      <c r="N24" s="62">
        <f>'TAB5.1'!N156</f>
        <v>0</v>
      </c>
      <c r="O24" s="62">
        <f>'TAB5.1'!O156</f>
        <v>0</v>
      </c>
      <c r="P24" s="62">
        <f>'TAB5.1'!P156</f>
        <v>0</v>
      </c>
      <c r="Q24" s="62">
        <f>'TAB5.1'!Q156</f>
        <v>0</v>
      </c>
      <c r="R24" s="62">
        <f>'TAB5.1'!R156</f>
        <v>0</v>
      </c>
      <c r="S24" s="62">
        <f>'TAB5.1'!S156</f>
        <v>0</v>
      </c>
      <c r="V24" s="116">
        <f t="shared" si="0"/>
        <v>17</v>
      </c>
    </row>
    <row r="25" spans="1:22" ht="14.25" thickBot="1" x14ac:dyDescent="0.35">
      <c r="A25" s="494"/>
      <c r="B25" s="328" t="s">
        <v>46</v>
      </c>
      <c r="C25" s="64">
        <f t="shared" ref="C25:S25" si="1">SUM(C8:C24)</f>
        <v>0</v>
      </c>
      <c r="D25" s="64">
        <f t="shared" si="1"/>
        <v>0</v>
      </c>
      <c r="E25" s="64">
        <f t="shared" si="1"/>
        <v>0</v>
      </c>
      <c r="F25" s="64">
        <f t="shared" si="1"/>
        <v>0</v>
      </c>
      <c r="G25" s="64">
        <f t="shared" si="1"/>
        <v>0</v>
      </c>
      <c r="H25" s="64">
        <f t="shared" si="1"/>
        <v>0</v>
      </c>
      <c r="I25" s="64">
        <f t="shared" si="1"/>
        <v>0</v>
      </c>
      <c r="J25" s="64">
        <f t="shared" si="1"/>
        <v>0</v>
      </c>
      <c r="K25" s="64">
        <f t="shared" si="1"/>
        <v>0</v>
      </c>
      <c r="L25" s="64">
        <f t="shared" si="1"/>
        <v>0</v>
      </c>
      <c r="M25" s="64">
        <f t="shared" si="1"/>
        <v>0</v>
      </c>
      <c r="N25" s="64">
        <f t="shared" si="1"/>
        <v>0</v>
      </c>
      <c r="O25" s="64">
        <f t="shared" si="1"/>
        <v>0</v>
      </c>
      <c r="P25" s="64">
        <f t="shared" si="1"/>
        <v>0</v>
      </c>
      <c r="Q25" s="64">
        <f t="shared" si="1"/>
        <v>0</v>
      </c>
      <c r="R25" s="64">
        <f t="shared" si="1"/>
        <v>0</v>
      </c>
      <c r="S25" s="64">
        <f t="shared" si="1"/>
        <v>0</v>
      </c>
      <c r="U25" s="116" t="str">
        <f>RIGHT(A8,4)&amp;"reseau"</f>
        <v>2024reseau</v>
      </c>
      <c r="V25" s="116">
        <f t="shared" si="0"/>
        <v>18</v>
      </c>
    </row>
    <row r="26" spans="1:22" x14ac:dyDescent="0.3">
      <c r="A26" s="494"/>
      <c r="B26" s="329"/>
      <c r="C26" s="62"/>
      <c r="D26" s="62"/>
      <c r="E26" s="62"/>
      <c r="F26" s="62"/>
      <c r="G26" s="62"/>
      <c r="H26" s="62"/>
      <c r="I26" s="62"/>
      <c r="J26" s="62"/>
      <c r="K26" s="62"/>
      <c r="L26" s="62"/>
      <c r="M26" s="62"/>
      <c r="N26" s="62"/>
      <c r="O26" s="62"/>
      <c r="P26" s="62"/>
      <c r="Q26" s="62"/>
      <c r="R26" s="62"/>
      <c r="S26" s="62"/>
      <c r="V26" s="116">
        <f t="shared" si="0"/>
        <v>19</v>
      </c>
    </row>
    <row r="27" spans="1:22" x14ac:dyDescent="0.3">
      <c r="A27" s="494"/>
      <c r="B27" s="327" t="s">
        <v>227</v>
      </c>
      <c r="C27" s="62">
        <f>'TAB5.1'!C159</f>
        <v>0</v>
      </c>
      <c r="D27" s="62">
        <f>'TAB5.1'!D159</f>
        <v>0</v>
      </c>
      <c r="E27" s="62">
        <f>'TAB5.1'!E159</f>
        <v>0</v>
      </c>
      <c r="F27" s="62">
        <f>'TAB5.1'!F159</f>
        <v>0</v>
      </c>
      <c r="G27" s="62">
        <f>'TAB5.1'!G159</f>
        <v>0</v>
      </c>
      <c r="H27" s="62">
        <f>'TAB5.1'!H159</f>
        <v>0</v>
      </c>
      <c r="I27" s="62">
        <f>'TAB5.1'!I159</f>
        <v>0</v>
      </c>
      <c r="J27" s="62">
        <f>'TAB5.1'!J159</f>
        <v>0</v>
      </c>
      <c r="K27" s="62">
        <f>'TAB5.1'!K159</f>
        <v>0</v>
      </c>
      <c r="L27" s="62">
        <f>'TAB5.1'!L159</f>
        <v>0</v>
      </c>
      <c r="M27" s="62">
        <f>'TAB5.1'!M159</f>
        <v>0</v>
      </c>
      <c r="N27" s="62">
        <f>'TAB5.1'!N159</f>
        <v>0</v>
      </c>
      <c r="O27" s="62">
        <f>'TAB5.1'!O159</f>
        <v>0</v>
      </c>
      <c r="P27" s="62">
        <f>'TAB5.1'!P159</f>
        <v>0</v>
      </c>
      <c r="Q27" s="62">
        <f>'TAB5.1'!Q159</f>
        <v>0</v>
      </c>
      <c r="R27" s="62">
        <f>'TAB5.1'!R159</f>
        <v>0</v>
      </c>
      <c r="S27" s="62">
        <f>'TAB5.1'!S159</f>
        <v>0</v>
      </c>
      <c r="V27" s="116">
        <f t="shared" si="0"/>
        <v>20</v>
      </c>
    </row>
    <row r="28" spans="1:22" x14ac:dyDescent="0.3">
      <c r="A28" s="494"/>
      <c r="B28" s="327" t="s">
        <v>47</v>
      </c>
      <c r="C28" s="62">
        <f>'TAB5.1'!C160</f>
        <v>0</v>
      </c>
      <c r="D28" s="62">
        <f>'TAB5.1'!D160</f>
        <v>0</v>
      </c>
      <c r="E28" s="62">
        <f>'TAB5.1'!E160</f>
        <v>0</v>
      </c>
      <c r="F28" s="62">
        <f>'TAB5.1'!F160</f>
        <v>0</v>
      </c>
      <c r="G28" s="62">
        <f>'TAB5.1'!G160</f>
        <v>0</v>
      </c>
      <c r="H28" s="62">
        <f>'TAB5.1'!H160</f>
        <v>0</v>
      </c>
      <c r="I28" s="62">
        <f>'TAB5.1'!I160</f>
        <v>0</v>
      </c>
      <c r="J28" s="62">
        <f>'TAB5.1'!J160</f>
        <v>0</v>
      </c>
      <c r="K28" s="62">
        <f>'TAB5.1'!K160</f>
        <v>0</v>
      </c>
      <c r="L28" s="62">
        <f>'TAB5.1'!L160</f>
        <v>0</v>
      </c>
      <c r="M28" s="62">
        <f>'TAB5.1'!M160</f>
        <v>0</v>
      </c>
      <c r="N28" s="62">
        <f>'TAB5.1'!N160</f>
        <v>0</v>
      </c>
      <c r="O28" s="62">
        <f>'TAB5.1'!O160</f>
        <v>0</v>
      </c>
      <c r="P28" s="62">
        <f>'TAB5.1'!P160</f>
        <v>0</v>
      </c>
      <c r="Q28" s="62">
        <f>'TAB5.1'!Q160</f>
        <v>0</v>
      </c>
      <c r="R28" s="62">
        <f>'TAB5.1'!R160</f>
        <v>0</v>
      </c>
      <c r="S28" s="62">
        <f>'TAB5.1'!S160</f>
        <v>0</v>
      </c>
      <c r="V28" s="116">
        <f t="shared" si="0"/>
        <v>21</v>
      </c>
    </row>
    <row r="29" spans="1:22" x14ac:dyDescent="0.3">
      <c r="A29" s="494"/>
      <c r="B29" s="327" t="s">
        <v>48</v>
      </c>
      <c r="C29" s="62">
        <f>'TAB5.1'!C161</f>
        <v>0</v>
      </c>
      <c r="D29" s="62">
        <f>'TAB5.1'!D161</f>
        <v>0</v>
      </c>
      <c r="E29" s="62">
        <f>'TAB5.1'!E161</f>
        <v>0</v>
      </c>
      <c r="F29" s="62">
        <f>'TAB5.1'!F161</f>
        <v>0</v>
      </c>
      <c r="G29" s="62">
        <f>'TAB5.1'!G161</f>
        <v>0</v>
      </c>
      <c r="H29" s="62">
        <f>'TAB5.1'!H161</f>
        <v>0</v>
      </c>
      <c r="I29" s="62">
        <f>'TAB5.1'!I161</f>
        <v>0</v>
      </c>
      <c r="J29" s="62">
        <f>'TAB5.1'!J161</f>
        <v>0</v>
      </c>
      <c r="K29" s="62">
        <f>'TAB5.1'!K161</f>
        <v>0</v>
      </c>
      <c r="L29" s="62">
        <f>'TAB5.1'!L161</f>
        <v>0</v>
      </c>
      <c r="M29" s="62">
        <f>'TAB5.1'!M161</f>
        <v>0</v>
      </c>
      <c r="N29" s="62">
        <f>'TAB5.1'!N161</f>
        <v>0</v>
      </c>
      <c r="O29" s="62">
        <f>'TAB5.1'!O161</f>
        <v>0</v>
      </c>
      <c r="P29" s="62">
        <f>'TAB5.1'!P161</f>
        <v>0</v>
      </c>
      <c r="Q29" s="62">
        <f>'TAB5.1'!Q161</f>
        <v>0</v>
      </c>
      <c r="R29" s="62">
        <f>'TAB5.1'!R161</f>
        <v>0</v>
      </c>
      <c r="S29" s="62">
        <f>'TAB5.1'!S161</f>
        <v>0</v>
      </c>
      <c r="V29" s="116">
        <f t="shared" si="0"/>
        <v>22</v>
      </c>
    </row>
    <row r="30" spans="1:22" x14ac:dyDescent="0.3">
      <c r="A30" s="494"/>
      <c r="B30" s="327" t="s">
        <v>44</v>
      </c>
      <c r="C30" s="62">
        <f>'TAB5.1'!C162</f>
        <v>0</v>
      </c>
      <c r="D30" s="62">
        <f>'TAB5.1'!D162</f>
        <v>0</v>
      </c>
      <c r="E30" s="62">
        <f>'TAB5.1'!E162</f>
        <v>0</v>
      </c>
      <c r="F30" s="62">
        <f>'TAB5.1'!F162</f>
        <v>0</v>
      </c>
      <c r="G30" s="62">
        <f>'TAB5.1'!G162</f>
        <v>0</v>
      </c>
      <c r="H30" s="62">
        <f>'TAB5.1'!H162</f>
        <v>0</v>
      </c>
      <c r="I30" s="62">
        <f>'TAB5.1'!I162</f>
        <v>0</v>
      </c>
      <c r="J30" s="62">
        <f>'TAB5.1'!J162</f>
        <v>0</v>
      </c>
      <c r="K30" s="62">
        <f>'TAB5.1'!K162</f>
        <v>0</v>
      </c>
      <c r="L30" s="62">
        <f>'TAB5.1'!L162</f>
        <v>0</v>
      </c>
      <c r="M30" s="62">
        <f>'TAB5.1'!M162</f>
        <v>0</v>
      </c>
      <c r="N30" s="62">
        <f>'TAB5.1'!N162</f>
        <v>0</v>
      </c>
      <c r="O30" s="62">
        <f>'TAB5.1'!O162</f>
        <v>0</v>
      </c>
      <c r="P30" s="62">
        <f>'TAB5.1'!P162</f>
        <v>0</v>
      </c>
      <c r="Q30" s="62">
        <f>'TAB5.1'!Q162</f>
        <v>0</v>
      </c>
      <c r="R30" s="62">
        <f>'TAB5.1'!R162</f>
        <v>0</v>
      </c>
      <c r="S30" s="62">
        <f>'TAB5.1'!S162</f>
        <v>0</v>
      </c>
      <c r="V30" s="116">
        <f t="shared" si="0"/>
        <v>23</v>
      </c>
    </row>
    <row r="31" spans="1:22" x14ac:dyDescent="0.3">
      <c r="A31" s="494"/>
      <c r="B31" s="327" t="s">
        <v>49</v>
      </c>
      <c r="C31" s="62">
        <f>'TAB5.1'!C163</f>
        <v>0</v>
      </c>
      <c r="D31" s="62">
        <f>'TAB5.1'!D163</f>
        <v>0</v>
      </c>
      <c r="E31" s="62">
        <f>'TAB5.1'!E163</f>
        <v>0</v>
      </c>
      <c r="F31" s="62">
        <f>'TAB5.1'!F163</f>
        <v>0</v>
      </c>
      <c r="G31" s="62">
        <f>'TAB5.1'!G163</f>
        <v>0</v>
      </c>
      <c r="H31" s="62">
        <f>'TAB5.1'!H163</f>
        <v>0</v>
      </c>
      <c r="I31" s="62">
        <f>'TAB5.1'!I163</f>
        <v>0</v>
      </c>
      <c r="J31" s="62">
        <f>'TAB5.1'!J163</f>
        <v>0</v>
      </c>
      <c r="K31" s="62">
        <f>'TAB5.1'!K163</f>
        <v>0</v>
      </c>
      <c r="L31" s="62">
        <f>'TAB5.1'!L163</f>
        <v>0</v>
      </c>
      <c r="M31" s="62">
        <f>'TAB5.1'!M163</f>
        <v>0</v>
      </c>
      <c r="N31" s="62">
        <f>'TAB5.1'!N163</f>
        <v>0</v>
      </c>
      <c r="O31" s="62">
        <f>'TAB5.1'!O163</f>
        <v>0</v>
      </c>
      <c r="P31" s="62">
        <f>'TAB5.1'!P163</f>
        <v>0</v>
      </c>
      <c r="Q31" s="62">
        <f>'TAB5.1'!Q163</f>
        <v>0</v>
      </c>
      <c r="R31" s="62">
        <f>'TAB5.1'!R163</f>
        <v>0</v>
      </c>
      <c r="S31" s="62">
        <f>'TAB5.1'!S163</f>
        <v>0</v>
      </c>
      <c r="V31" s="116">
        <f t="shared" si="0"/>
        <v>24</v>
      </c>
    </row>
    <row r="32" spans="1:22" x14ac:dyDescent="0.3">
      <c r="A32" s="494"/>
      <c r="B32" s="327" t="s">
        <v>50</v>
      </c>
      <c r="C32" s="62">
        <f>'TAB5.1'!C164</f>
        <v>0</v>
      </c>
      <c r="D32" s="62">
        <f>'TAB5.1'!D164</f>
        <v>0</v>
      </c>
      <c r="E32" s="62">
        <f>'TAB5.1'!E164</f>
        <v>0</v>
      </c>
      <c r="F32" s="62">
        <f>'TAB5.1'!F164</f>
        <v>0</v>
      </c>
      <c r="G32" s="62">
        <f>'TAB5.1'!G164</f>
        <v>0</v>
      </c>
      <c r="H32" s="62">
        <f>'TAB5.1'!H164</f>
        <v>0</v>
      </c>
      <c r="I32" s="62">
        <f>'TAB5.1'!I164</f>
        <v>0</v>
      </c>
      <c r="J32" s="62">
        <f>'TAB5.1'!J164</f>
        <v>0</v>
      </c>
      <c r="K32" s="62">
        <f>'TAB5.1'!K164</f>
        <v>0</v>
      </c>
      <c r="L32" s="62">
        <f>'TAB5.1'!L164</f>
        <v>0</v>
      </c>
      <c r="M32" s="62">
        <f>'TAB5.1'!M164</f>
        <v>0</v>
      </c>
      <c r="N32" s="62">
        <f>'TAB5.1'!N164</f>
        <v>0</v>
      </c>
      <c r="O32" s="62">
        <f>'TAB5.1'!O164</f>
        <v>0</v>
      </c>
      <c r="P32" s="62">
        <f>'TAB5.1'!P164</f>
        <v>0</v>
      </c>
      <c r="Q32" s="62">
        <f>'TAB5.1'!Q164</f>
        <v>0</v>
      </c>
      <c r="R32" s="62">
        <f>'TAB5.1'!R164</f>
        <v>0</v>
      </c>
      <c r="S32" s="62">
        <f>'TAB5.1'!S164</f>
        <v>0</v>
      </c>
      <c r="V32" s="116">
        <f t="shared" si="0"/>
        <v>25</v>
      </c>
    </row>
    <row r="33" spans="1:22" x14ac:dyDescent="0.3">
      <c r="A33" s="494"/>
      <c r="B33" s="327" t="s">
        <v>45</v>
      </c>
      <c r="C33" s="62">
        <f>'TAB5.1'!C165</f>
        <v>0</v>
      </c>
      <c r="D33" s="62">
        <f>'TAB5.1'!D165</f>
        <v>0</v>
      </c>
      <c r="E33" s="62">
        <f>'TAB5.1'!E165</f>
        <v>0</v>
      </c>
      <c r="F33" s="62">
        <f>'TAB5.1'!F165</f>
        <v>0</v>
      </c>
      <c r="G33" s="62">
        <f>'TAB5.1'!G165</f>
        <v>0</v>
      </c>
      <c r="H33" s="62">
        <f>'TAB5.1'!H165</f>
        <v>0</v>
      </c>
      <c r="I33" s="62">
        <f>'TAB5.1'!I165</f>
        <v>0</v>
      </c>
      <c r="J33" s="62">
        <f>'TAB5.1'!J165</f>
        <v>0</v>
      </c>
      <c r="K33" s="62">
        <f>'TAB5.1'!K165</f>
        <v>0</v>
      </c>
      <c r="L33" s="62">
        <f>'TAB5.1'!L165</f>
        <v>0</v>
      </c>
      <c r="M33" s="62">
        <f>'TAB5.1'!M165</f>
        <v>0</v>
      </c>
      <c r="N33" s="62">
        <f>'TAB5.1'!N165</f>
        <v>0</v>
      </c>
      <c r="O33" s="62">
        <f>'TAB5.1'!O165</f>
        <v>0</v>
      </c>
      <c r="P33" s="62">
        <f>'TAB5.1'!P165</f>
        <v>0</v>
      </c>
      <c r="Q33" s="62">
        <f>'TAB5.1'!Q165</f>
        <v>0</v>
      </c>
      <c r="R33" s="62">
        <f>'TAB5.1'!R165</f>
        <v>0</v>
      </c>
      <c r="S33" s="62">
        <f>'TAB5.1'!S165</f>
        <v>0</v>
      </c>
      <c r="V33" s="116">
        <f t="shared" si="0"/>
        <v>26</v>
      </c>
    </row>
    <row r="34" spans="1:22" x14ac:dyDescent="0.3">
      <c r="A34" s="494"/>
      <c r="B34" s="327" t="str">
        <f>'TAB5.1'!B34</f>
        <v>Intitulé libre 1</v>
      </c>
      <c r="C34" s="62">
        <f>'TAB5.1'!C166</f>
        <v>0</v>
      </c>
      <c r="D34" s="62">
        <f>'TAB5.1'!D166</f>
        <v>0</v>
      </c>
      <c r="E34" s="62">
        <f>'TAB5.1'!E166</f>
        <v>0</v>
      </c>
      <c r="F34" s="62">
        <f>'TAB5.1'!F166</f>
        <v>0</v>
      </c>
      <c r="G34" s="62">
        <f>'TAB5.1'!G166</f>
        <v>0</v>
      </c>
      <c r="H34" s="62">
        <f>'TAB5.1'!H166</f>
        <v>0</v>
      </c>
      <c r="I34" s="62">
        <f>'TAB5.1'!I166</f>
        <v>0</v>
      </c>
      <c r="J34" s="62">
        <f>'TAB5.1'!J166</f>
        <v>0</v>
      </c>
      <c r="K34" s="62">
        <f>'TAB5.1'!K166</f>
        <v>0</v>
      </c>
      <c r="L34" s="62">
        <f>'TAB5.1'!L166</f>
        <v>0</v>
      </c>
      <c r="M34" s="62">
        <f>'TAB5.1'!M166</f>
        <v>0</v>
      </c>
      <c r="N34" s="62">
        <f>'TAB5.1'!N166</f>
        <v>0</v>
      </c>
      <c r="O34" s="62">
        <f>'TAB5.1'!O166</f>
        <v>0</v>
      </c>
      <c r="P34" s="62">
        <f>'TAB5.1'!P166</f>
        <v>0</v>
      </c>
      <c r="Q34" s="62">
        <f>'TAB5.1'!Q166</f>
        <v>0</v>
      </c>
      <c r="R34" s="62">
        <f>'TAB5.1'!R166</f>
        <v>0</v>
      </c>
      <c r="S34" s="62">
        <f>'TAB5.1'!S166</f>
        <v>0</v>
      </c>
      <c r="V34" s="116">
        <f t="shared" si="0"/>
        <v>27</v>
      </c>
    </row>
    <row r="35" spans="1:22" x14ac:dyDescent="0.3">
      <c r="A35" s="494"/>
      <c r="B35" s="327" t="str">
        <f>'TAB5.1'!B35</f>
        <v>Intitulé libre 2</v>
      </c>
      <c r="C35" s="62">
        <f>'TAB5.1'!C167</f>
        <v>0</v>
      </c>
      <c r="D35" s="62">
        <f>'TAB5.1'!D167</f>
        <v>0</v>
      </c>
      <c r="E35" s="62">
        <f>'TAB5.1'!E167</f>
        <v>0</v>
      </c>
      <c r="F35" s="62">
        <f>'TAB5.1'!F167</f>
        <v>0</v>
      </c>
      <c r="G35" s="62">
        <f>'TAB5.1'!G167</f>
        <v>0</v>
      </c>
      <c r="H35" s="62">
        <f>'TAB5.1'!H167</f>
        <v>0</v>
      </c>
      <c r="I35" s="62">
        <f>'TAB5.1'!I167</f>
        <v>0</v>
      </c>
      <c r="J35" s="62">
        <f>'TAB5.1'!J167</f>
        <v>0</v>
      </c>
      <c r="K35" s="62">
        <f>'TAB5.1'!K167</f>
        <v>0</v>
      </c>
      <c r="L35" s="62">
        <f>'TAB5.1'!L167</f>
        <v>0</v>
      </c>
      <c r="M35" s="62">
        <f>'TAB5.1'!M167</f>
        <v>0</v>
      </c>
      <c r="N35" s="62">
        <f>'TAB5.1'!N167</f>
        <v>0</v>
      </c>
      <c r="O35" s="62">
        <f>'TAB5.1'!O167</f>
        <v>0</v>
      </c>
      <c r="P35" s="62">
        <f>'TAB5.1'!P167</f>
        <v>0</v>
      </c>
      <c r="Q35" s="62">
        <f>'TAB5.1'!Q167</f>
        <v>0</v>
      </c>
      <c r="R35" s="62">
        <f>'TAB5.1'!R167</f>
        <v>0</v>
      </c>
      <c r="S35" s="62">
        <f>'TAB5.1'!S167</f>
        <v>0</v>
      </c>
      <c r="V35" s="116">
        <f t="shared" si="0"/>
        <v>28</v>
      </c>
    </row>
    <row r="36" spans="1:22" x14ac:dyDescent="0.3">
      <c r="A36" s="494"/>
      <c r="B36" s="327" t="str">
        <f>'TAB5.1'!B36</f>
        <v>Intitulé libre 3</v>
      </c>
      <c r="C36" s="62">
        <f>'TAB5.1'!C168</f>
        <v>0</v>
      </c>
      <c r="D36" s="62">
        <f>'TAB5.1'!D168</f>
        <v>0</v>
      </c>
      <c r="E36" s="62">
        <f>'TAB5.1'!E168</f>
        <v>0</v>
      </c>
      <c r="F36" s="62">
        <f>'TAB5.1'!F168</f>
        <v>0</v>
      </c>
      <c r="G36" s="62">
        <f>'TAB5.1'!G168</f>
        <v>0</v>
      </c>
      <c r="H36" s="62">
        <f>'TAB5.1'!H168</f>
        <v>0</v>
      </c>
      <c r="I36" s="62">
        <f>'TAB5.1'!I168</f>
        <v>0</v>
      </c>
      <c r="J36" s="62">
        <f>'TAB5.1'!J168</f>
        <v>0</v>
      </c>
      <c r="K36" s="62">
        <f>'TAB5.1'!K168</f>
        <v>0</v>
      </c>
      <c r="L36" s="62">
        <f>'TAB5.1'!L168</f>
        <v>0</v>
      </c>
      <c r="M36" s="62">
        <f>'TAB5.1'!M168</f>
        <v>0</v>
      </c>
      <c r="N36" s="62">
        <f>'TAB5.1'!N168</f>
        <v>0</v>
      </c>
      <c r="O36" s="62">
        <f>'TAB5.1'!O168</f>
        <v>0</v>
      </c>
      <c r="P36" s="62">
        <f>'TAB5.1'!P168</f>
        <v>0</v>
      </c>
      <c r="Q36" s="62">
        <f>'TAB5.1'!Q168</f>
        <v>0</v>
      </c>
      <c r="R36" s="62">
        <f>'TAB5.1'!R168</f>
        <v>0</v>
      </c>
      <c r="S36" s="62">
        <f>'TAB5.1'!S168</f>
        <v>0</v>
      </c>
      <c r="V36" s="116">
        <f t="shared" si="0"/>
        <v>29</v>
      </c>
    </row>
    <row r="37" spans="1:22" x14ac:dyDescent="0.3">
      <c r="A37" s="494"/>
      <c r="B37" s="327" t="str">
        <f>'TAB5.1'!B37</f>
        <v>Intitulé libre 4</v>
      </c>
      <c r="C37" s="62">
        <f>'TAB5.1'!C169</f>
        <v>0</v>
      </c>
      <c r="D37" s="62">
        <f>'TAB5.1'!D169</f>
        <v>0</v>
      </c>
      <c r="E37" s="62">
        <f>'TAB5.1'!E169</f>
        <v>0</v>
      </c>
      <c r="F37" s="62">
        <f>'TAB5.1'!F169</f>
        <v>0</v>
      </c>
      <c r="G37" s="62">
        <f>'TAB5.1'!G169</f>
        <v>0</v>
      </c>
      <c r="H37" s="62">
        <f>'TAB5.1'!H169</f>
        <v>0</v>
      </c>
      <c r="I37" s="62">
        <f>'TAB5.1'!I169</f>
        <v>0</v>
      </c>
      <c r="J37" s="62">
        <f>'TAB5.1'!J169</f>
        <v>0</v>
      </c>
      <c r="K37" s="62">
        <f>'TAB5.1'!K169</f>
        <v>0</v>
      </c>
      <c r="L37" s="62">
        <f>'TAB5.1'!L169</f>
        <v>0</v>
      </c>
      <c r="M37" s="62">
        <f>'TAB5.1'!M169</f>
        <v>0</v>
      </c>
      <c r="N37" s="62">
        <f>'TAB5.1'!N169</f>
        <v>0</v>
      </c>
      <c r="O37" s="62">
        <f>'TAB5.1'!O169</f>
        <v>0</v>
      </c>
      <c r="P37" s="62">
        <f>'TAB5.1'!P169</f>
        <v>0</v>
      </c>
      <c r="Q37" s="62">
        <f>'TAB5.1'!Q169</f>
        <v>0</v>
      </c>
      <c r="R37" s="62">
        <f>'TAB5.1'!R169</f>
        <v>0</v>
      </c>
      <c r="S37" s="62">
        <f>'TAB5.1'!S169</f>
        <v>0</v>
      </c>
      <c r="V37" s="116">
        <f t="shared" si="0"/>
        <v>30</v>
      </c>
    </row>
    <row r="38" spans="1:22" x14ac:dyDescent="0.3">
      <c r="A38" s="494"/>
      <c r="B38" s="327" t="str">
        <f>'TAB5.1'!B38</f>
        <v>Intitulé libre 5</v>
      </c>
      <c r="C38" s="62">
        <f>'TAB5.1'!C170</f>
        <v>0</v>
      </c>
      <c r="D38" s="62">
        <f>'TAB5.1'!D170</f>
        <v>0</v>
      </c>
      <c r="E38" s="62">
        <f>'TAB5.1'!E170</f>
        <v>0</v>
      </c>
      <c r="F38" s="62">
        <f>'TAB5.1'!F170</f>
        <v>0</v>
      </c>
      <c r="G38" s="62">
        <f>'TAB5.1'!G170</f>
        <v>0</v>
      </c>
      <c r="H38" s="62">
        <f>'TAB5.1'!H170</f>
        <v>0</v>
      </c>
      <c r="I38" s="62">
        <f>'TAB5.1'!I170</f>
        <v>0</v>
      </c>
      <c r="J38" s="62">
        <f>'TAB5.1'!J170</f>
        <v>0</v>
      </c>
      <c r="K38" s="62">
        <f>'TAB5.1'!K170</f>
        <v>0</v>
      </c>
      <c r="L38" s="62">
        <f>'TAB5.1'!L170</f>
        <v>0</v>
      </c>
      <c r="M38" s="62">
        <f>'TAB5.1'!M170</f>
        <v>0</v>
      </c>
      <c r="N38" s="62">
        <f>'TAB5.1'!N170</f>
        <v>0</v>
      </c>
      <c r="O38" s="62">
        <f>'TAB5.1'!O170</f>
        <v>0</v>
      </c>
      <c r="P38" s="62">
        <f>'TAB5.1'!P170</f>
        <v>0</v>
      </c>
      <c r="Q38" s="62">
        <f>'TAB5.1'!Q170</f>
        <v>0</v>
      </c>
      <c r="R38" s="62">
        <f>'TAB5.1'!R170</f>
        <v>0</v>
      </c>
      <c r="S38" s="62">
        <f>'TAB5.1'!S170</f>
        <v>0</v>
      </c>
      <c r="V38" s="116">
        <f t="shared" si="0"/>
        <v>31</v>
      </c>
    </row>
    <row r="39" spans="1:22" ht="14.25" thickBot="1" x14ac:dyDescent="0.35">
      <c r="A39" s="494"/>
      <c r="B39" s="328" t="s">
        <v>51</v>
      </c>
      <c r="C39" s="64">
        <f t="shared" ref="C39:S39" si="2">SUM(C27:C38)</f>
        <v>0</v>
      </c>
      <c r="D39" s="64">
        <f t="shared" si="2"/>
        <v>0</v>
      </c>
      <c r="E39" s="64">
        <f t="shared" si="2"/>
        <v>0</v>
      </c>
      <c r="F39" s="64">
        <f t="shared" si="2"/>
        <v>0</v>
      </c>
      <c r="G39" s="64">
        <f t="shared" si="2"/>
        <v>0</v>
      </c>
      <c r="H39" s="64">
        <f t="shared" si="2"/>
        <v>0</v>
      </c>
      <c r="I39" s="64">
        <f t="shared" si="2"/>
        <v>0</v>
      </c>
      <c r="J39" s="64">
        <f t="shared" si="2"/>
        <v>0</v>
      </c>
      <c r="K39" s="64">
        <f t="shared" si="2"/>
        <v>0</v>
      </c>
      <c r="L39" s="64">
        <f t="shared" si="2"/>
        <v>0</v>
      </c>
      <c r="M39" s="64">
        <f t="shared" si="2"/>
        <v>0</v>
      </c>
      <c r="N39" s="64">
        <f t="shared" si="2"/>
        <v>0</v>
      </c>
      <c r="O39" s="64">
        <f t="shared" si="2"/>
        <v>0</v>
      </c>
      <c r="P39" s="64">
        <f t="shared" si="2"/>
        <v>0</v>
      </c>
      <c r="Q39" s="64">
        <f t="shared" si="2"/>
        <v>0</v>
      </c>
      <c r="R39" s="64">
        <f t="shared" si="2"/>
        <v>0</v>
      </c>
      <c r="S39" s="64">
        <f t="shared" si="2"/>
        <v>0</v>
      </c>
      <c r="U39" s="116" t="str">
        <f>RIGHT(A8,4)&amp;"hors reseau"</f>
        <v>2024hors reseau</v>
      </c>
      <c r="V39" s="116">
        <f t="shared" si="0"/>
        <v>32</v>
      </c>
    </row>
    <row r="40" spans="1:22" x14ac:dyDescent="0.3">
      <c r="B40" s="330"/>
      <c r="C40" s="62"/>
      <c r="D40" s="62"/>
      <c r="E40" s="62"/>
      <c r="F40" s="62"/>
      <c r="G40" s="62"/>
      <c r="H40" s="62"/>
      <c r="I40" s="62"/>
      <c r="J40" s="62"/>
      <c r="K40" s="62"/>
      <c r="L40" s="62"/>
      <c r="M40" s="62"/>
      <c r="N40" s="62"/>
      <c r="O40" s="62"/>
      <c r="P40" s="62"/>
      <c r="Q40" s="62"/>
      <c r="R40" s="62"/>
      <c r="S40" s="62"/>
      <c r="V40" s="116">
        <f t="shared" si="0"/>
        <v>33</v>
      </c>
    </row>
    <row r="41" spans="1:22" x14ac:dyDescent="0.3">
      <c r="A41" s="494" t="s">
        <v>434</v>
      </c>
      <c r="B41" s="327" t="s">
        <v>227</v>
      </c>
      <c r="C41" s="62">
        <f>Q8</f>
        <v>0</v>
      </c>
      <c r="D41" s="62">
        <f t="shared" ref="D41:E41" si="3">R8</f>
        <v>0</v>
      </c>
      <c r="E41" s="62">
        <f t="shared" si="3"/>
        <v>0</v>
      </c>
      <c r="F41" s="129"/>
      <c r="G41" s="129"/>
      <c r="H41" s="129"/>
      <c r="I41" s="129"/>
      <c r="J41" s="129"/>
      <c r="K41" s="129"/>
      <c r="L41" s="129"/>
      <c r="M41" s="129"/>
      <c r="N41" s="129"/>
      <c r="O41" s="129"/>
      <c r="P41" s="129"/>
      <c r="Q41" s="62">
        <f>SUM(C41,F41:J41,M41:N41)</f>
        <v>0</v>
      </c>
      <c r="R41" s="62">
        <f>SUM(D41,K41,O41)</f>
        <v>0</v>
      </c>
      <c r="S41" s="62">
        <f>SUM(E41,L41,P41)</f>
        <v>0</v>
      </c>
      <c r="V41" s="116">
        <f t="shared" si="0"/>
        <v>34</v>
      </c>
    </row>
    <row r="42" spans="1:22" x14ac:dyDescent="0.3">
      <c r="A42" s="494"/>
      <c r="B42" s="327" t="s">
        <v>228</v>
      </c>
      <c r="C42" s="62">
        <f t="shared" ref="C42:E42" si="4">Q9</f>
        <v>0</v>
      </c>
      <c r="D42" s="62">
        <f t="shared" si="4"/>
        <v>0</v>
      </c>
      <c r="E42" s="62">
        <f t="shared" si="4"/>
        <v>0</v>
      </c>
      <c r="F42" s="129"/>
      <c r="G42" s="129"/>
      <c r="H42" s="129"/>
      <c r="I42" s="129"/>
      <c r="J42" s="129"/>
      <c r="K42" s="129"/>
      <c r="L42" s="129"/>
      <c r="M42" s="129"/>
      <c r="N42" s="129"/>
      <c r="O42" s="129"/>
      <c r="P42" s="129"/>
      <c r="Q42" s="62">
        <f t="shared" ref="Q42:Q57" si="5">SUM(C42,F42:J42,M42:N42)</f>
        <v>0</v>
      </c>
      <c r="R42" s="62">
        <f t="shared" ref="R42:S57" si="6">SUM(D42,K42,O42)</f>
        <v>0</v>
      </c>
      <c r="S42" s="62">
        <f t="shared" si="6"/>
        <v>0</v>
      </c>
      <c r="V42" s="116">
        <f t="shared" si="0"/>
        <v>35</v>
      </c>
    </row>
    <row r="43" spans="1:22" x14ac:dyDescent="0.3">
      <c r="A43" s="494"/>
      <c r="B43" s="327" t="s">
        <v>229</v>
      </c>
      <c r="C43" s="62">
        <f t="shared" ref="C43:E43" si="7">Q10</f>
        <v>0</v>
      </c>
      <c r="D43" s="62">
        <f t="shared" si="7"/>
        <v>0</v>
      </c>
      <c r="E43" s="62">
        <f t="shared" si="7"/>
        <v>0</v>
      </c>
      <c r="F43" s="129"/>
      <c r="G43" s="129"/>
      <c r="H43" s="129"/>
      <c r="I43" s="129"/>
      <c r="J43" s="129"/>
      <c r="K43" s="129"/>
      <c r="L43" s="129"/>
      <c r="M43" s="129"/>
      <c r="N43" s="129"/>
      <c r="O43" s="129"/>
      <c r="P43" s="129"/>
      <c r="Q43" s="62">
        <f t="shared" si="5"/>
        <v>0</v>
      </c>
      <c r="R43" s="62">
        <f t="shared" si="6"/>
        <v>0</v>
      </c>
      <c r="S43" s="62">
        <f t="shared" si="6"/>
        <v>0</v>
      </c>
      <c r="V43" s="116">
        <f t="shared" si="0"/>
        <v>36</v>
      </c>
    </row>
    <row r="44" spans="1:22" x14ac:dyDescent="0.3">
      <c r="A44" s="494"/>
      <c r="B44" s="327" t="s">
        <v>230</v>
      </c>
      <c r="C44" s="62">
        <f t="shared" ref="C44:E44" si="8">Q11</f>
        <v>0</v>
      </c>
      <c r="D44" s="62">
        <f t="shared" si="8"/>
        <v>0</v>
      </c>
      <c r="E44" s="62">
        <f t="shared" si="8"/>
        <v>0</v>
      </c>
      <c r="F44" s="129"/>
      <c r="G44" s="129"/>
      <c r="H44" s="129"/>
      <c r="I44" s="129"/>
      <c r="J44" s="129"/>
      <c r="K44" s="129"/>
      <c r="L44" s="129"/>
      <c r="M44" s="129"/>
      <c r="N44" s="129"/>
      <c r="O44" s="129"/>
      <c r="P44" s="129"/>
      <c r="Q44" s="62">
        <f t="shared" si="5"/>
        <v>0</v>
      </c>
      <c r="R44" s="62">
        <f t="shared" si="6"/>
        <v>0</v>
      </c>
      <c r="S44" s="62">
        <f t="shared" si="6"/>
        <v>0</v>
      </c>
      <c r="V44" s="116">
        <f t="shared" si="0"/>
        <v>37</v>
      </c>
    </row>
    <row r="45" spans="1:22" x14ac:dyDescent="0.3">
      <c r="A45" s="494"/>
      <c r="B45" s="327" t="s">
        <v>231</v>
      </c>
      <c r="C45" s="62">
        <f t="shared" ref="C45:E45" si="9">Q12</f>
        <v>0</v>
      </c>
      <c r="D45" s="62">
        <f t="shared" si="9"/>
        <v>0</v>
      </c>
      <c r="E45" s="62">
        <f t="shared" si="9"/>
        <v>0</v>
      </c>
      <c r="F45" s="129"/>
      <c r="G45" s="129"/>
      <c r="H45" s="129"/>
      <c r="I45" s="129"/>
      <c r="J45" s="129"/>
      <c r="K45" s="129"/>
      <c r="L45" s="129"/>
      <c r="M45" s="129"/>
      <c r="N45" s="129"/>
      <c r="O45" s="129"/>
      <c r="P45" s="129"/>
      <c r="Q45" s="62">
        <f t="shared" si="5"/>
        <v>0</v>
      </c>
      <c r="R45" s="62">
        <f t="shared" si="6"/>
        <v>0</v>
      </c>
      <c r="S45" s="62">
        <f t="shared" si="6"/>
        <v>0</v>
      </c>
      <c r="V45" s="116">
        <f t="shared" si="0"/>
        <v>38</v>
      </c>
    </row>
    <row r="46" spans="1:22" x14ac:dyDescent="0.3">
      <c r="A46" s="494"/>
      <c r="B46" s="327" t="s">
        <v>232</v>
      </c>
      <c r="C46" s="62">
        <f t="shared" ref="C46:E46" si="10">Q13</f>
        <v>0</v>
      </c>
      <c r="D46" s="62">
        <f t="shared" si="10"/>
        <v>0</v>
      </c>
      <c r="E46" s="62">
        <f t="shared" si="10"/>
        <v>0</v>
      </c>
      <c r="F46" s="129"/>
      <c r="G46" s="129"/>
      <c r="H46" s="129"/>
      <c r="I46" s="129"/>
      <c r="J46" s="129"/>
      <c r="K46" s="129"/>
      <c r="L46" s="129"/>
      <c r="M46" s="129"/>
      <c r="N46" s="129"/>
      <c r="O46" s="129"/>
      <c r="P46" s="129"/>
      <c r="Q46" s="62">
        <f t="shared" si="5"/>
        <v>0</v>
      </c>
      <c r="R46" s="62">
        <f t="shared" si="6"/>
        <v>0</v>
      </c>
      <c r="S46" s="62">
        <f t="shared" si="6"/>
        <v>0</v>
      </c>
      <c r="V46" s="116">
        <f t="shared" si="0"/>
        <v>39</v>
      </c>
    </row>
    <row r="47" spans="1:22" x14ac:dyDescent="0.3">
      <c r="A47" s="494"/>
      <c r="B47" s="327" t="s">
        <v>233</v>
      </c>
      <c r="C47" s="62">
        <f t="shared" ref="C47:E47" si="11">Q14</f>
        <v>0</v>
      </c>
      <c r="D47" s="62">
        <f t="shared" si="11"/>
        <v>0</v>
      </c>
      <c r="E47" s="62">
        <f t="shared" si="11"/>
        <v>0</v>
      </c>
      <c r="F47" s="129"/>
      <c r="G47" s="129"/>
      <c r="H47" s="129"/>
      <c r="I47" s="129"/>
      <c r="J47" s="129"/>
      <c r="K47" s="129"/>
      <c r="L47" s="129"/>
      <c r="M47" s="129"/>
      <c r="N47" s="129"/>
      <c r="O47" s="129"/>
      <c r="P47" s="129"/>
      <c r="Q47" s="62">
        <f t="shared" si="5"/>
        <v>0</v>
      </c>
      <c r="R47" s="62">
        <f t="shared" si="6"/>
        <v>0</v>
      </c>
      <c r="S47" s="62">
        <f t="shared" si="6"/>
        <v>0</v>
      </c>
      <c r="V47" s="116">
        <f t="shared" si="0"/>
        <v>40</v>
      </c>
    </row>
    <row r="48" spans="1:22" x14ac:dyDescent="0.3">
      <c r="A48" s="494"/>
      <c r="B48" s="327" t="s">
        <v>234</v>
      </c>
      <c r="C48" s="62">
        <f t="shared" ref="C48:E48" si="12">Q15</f>
        <v>0</v>
      </c>
      <c r="D48" s="62">
        <f t="shared" si="12"/>
        <v>0</v>
      </c>
      <c r="E48" s="62">
        <f t="shared" si="12"/>
        <v>0</v>
      </c>
      <c r="F48" s="129"/>
      <c r="G48" s="129"/>
      <c r="H48" s="129"/>
      <c r="I48" s="129"/>
      <c r="J48" s="129"/>
      <c r="K48" s="129"/>
      <c r="L48" s="129"/>
      <c r="M48" s="129"/>
      <c r="N48" s="129"/>
      <c r="O48" s="129"/>
      <c r="P48" s="129"/>
      <c r="Q48" s="62">
        <f t="shared" si="5"/>
        <v>0</v>
      </c>
      <c r="R48" s="62">
        <f t="shared" si="6"/>
        <v>0</v>
      </c>
      <c r="S48" s="62">
        <f t="shared" si="6"/>
        <v>0</v>
      </c>
      <c r="V48" s="116">
        <f t="shared" si="0"/>
        <v>41</v>
      </c>
    </row>
    <row r="49" spans="1:22" x14ac:dyDescent="0.3">
      <c r="A49" s="494"/>
      <c r="B49" s="327" t="s">
        <v>236</v>
      </c>
      <c r="C49" s="62">
        <f t="shared" ref="C49:E49" si="13">Q16</f>
        <v>0</v>
      </c>
      <c r="D49" s="62">
        <f t="shared" si="13"/>
        <v>0</v>
      </c>
      <c r="E49" s="62">
        <f t="shared" si="13"/>
        <v>0</v>
      </c>
      <c r="F49" s="129"/>
      <c r="G49" s="129"/>
      <c r="H49" s="129"/>
      <c r="I49" s="129"/>
      <c r="J49" s="129"/>
      <c r="K49" s="129"/>
      <c r="L49" s="129"/>
      <c r="M49" s="129"/>
      <c r="N49" s="129"/>
      <c r="O49" s="129"/>
      <c r="P49" s="129"/>
      <c r="Q49" s="62">
        <f t="shared" si="5"/>
        <v>0</v>
      </c>
      <c r="R49" s="62">
        <f t="shared" si="6"/>
        <v>0</v>
      </c>
      <c r="S49" s="62">
        <f t="shared" si="6"/>
        <v>0</v>
      </c>
      <c r="V49" s="116">
        <f t="shared" si="0"/>
        <v>42</v>
      </c>
    </row>
    <row r="50" spans="1:22" x14ac:dyDescent="0.3">
      <c r="A50" s="494"/>
      <c r="B50" s="327" t="s">
        <v>235</v>
      </c>
      <c r="C50" s="62">
        <f t="shared" ref="C50:E50" si="14">Q17</f>
        <v>0</v>
      </c>
      <c r="D50" s="62">
        <f t="shared" si="14"/>
        <v>0</v>
      </c>
      <c r="E50" s="62">
        <f t="shared" si="14"/>
        <v>0</v>
      </c>
      <c r="F50" s="129"/>
      <c r="G50" s="129"/>
      <c r="H50" s="129"/>
      <c r="I50" s="129"/>
      <c r="J50" s="129"/>
      <c r="K50" s="129"/>
      <c r="L50" s="129"/>
      <c r="M50" s="129"/>
      <c r="N50" s="129"/>
      <c r="O50" s="129"/>
      <c r="P50" s="129"/>
      <c r="Q50" s="62">
        <f t="shared" si="5"/>
        <v>0</v>
      </c>
      <c r="R50" s="62">
        <f t="shared" si="6"/>
        <v>0</v>
      </c>
      <c r="S50" s="62">
        <f t="shared" si="6"/>
        <v>0</v>
      </c>
      <c r="V50" s="116">
        <f t="shared" si="0"/>
        <v>43</v>
      </c>
    </row>
    <row r="51" spans="1:22" x14ac:dyDescent="0.3">
      <c r="A51" s="494"/>
      <c r="B51" s="327" t="s">
        <v>237</v>
      </c>
      <c r="C51" s="62">
        <f t="shared" ref="C51:E51" si="15">Q18</f>
        <v>0</v>
      </c>
      <c r="D51" s="62">
        <f t="shared" si="15"/>
        <v>0</v>
      </c>
      <c r="E51" s="62">
        <f t="shared" si="15"/>
        <v>0</v>
      </c>
      <c r="F51" s="129"/>
      <c r="G51" s="129"/>
      <c r="H51" s="129"/>
      <c r="I51" s="129"/>
      <c r="J51" s="129"/>
      <c r="K51" s="129"/>
      <c r="L51" s="129"/>
      <c r="M51" s="129"/>
      <c r="N51" s="129"/>
      <c r="O51" s="129"/>
      <c r="P51" s="129"/>
      <c r="Q51" s="62">
        <f t="shared" si="5"/>
        <v>0</v>
      </c>
      <c r="R51" s="62">
        <f t="shared" si="6"/>
        <v>0</v>
      </c>
      <c r="S51" s="62">
        <f t="shared" si="6"/>
        <v>0</v>
      </c>
      <c r="V51" s="116">
        <f t="shared" si="0"/>
        <v>44</v>
      </c>
    </row>
    <row r="52" spans="1:22" x14ac:dyDescent="0.3">
      <c r="A52" s="494"/>
      <c r="B52" s="327" t="s">
        <v>13</v>
      </c>
      <c r="C52" s="62">
        <f t="shared" ref="C52:E52" si="16">Q19</f>
        <v>0</v>
      </c>
      <c r="D52" s="62">
        <f t="shared" si="16"/>
        <v>0</v>
      </c>
      <c r="E52" s="62">
        <f t="shared" si="16"/>
        <v>0</v>
      </c>
      <c r="F52" s="129"/>
      <c r="G52" s="129"/>
      <c r="H52" s="129"/>
      <c r="I52" s="129"/>
      <c r="J52" s="129"/>
      <c r="K52" s="129"/>
      <c r="L52" s="129"/>
      <c r="M52" s="129"/>
      <c r="N52" s="129"/>
      <c r="O52" s="129"/>
      <c r="P52" s="129"/>
      <c r="Q52" s="62">
        <f t="shared" si="5"/>
        <v>0</v>
      </c>
      <c r="R52" s="62">
        <f t="shared" si="6"/>
        <v>0</v>
      </c>
      <c r="S52" s="62">
        <f t="shared" si="6"/>
        <v>0</v>
      </c>
      <c r="V52" s="116">
        <f t="shared" si="0"/>
        <v>45</v>
      </c>
    </row>
    <row r="53" spans="1:22" x14ac:dyDescent="0.3">
      <c r="A53" s="494"/>
      <c r="B53" s="327" t="s">
        <v>19</v>
      </c>
      <c r="C53" s="62">
        <f t="shared" ref="C53:E53" si="17">Q20</f>
        <v>0</v>
      </c>
      <c r="D53" s="62">
        <f t="shared" si="17"/>
        <v>0</v>
      </c>
      <c r="E53" s="62">
        <f t="shared" si="17"/>
        <v>0</v>
      </c>
      <c r="F53" s="129"/>
      <c r="G53" s="129"/>
      <c r="H53" s="129"/>
      <c r="I53" s="129"/>
      <c r="J53" s="129"/>
      <c r="K53" s="129"/>
      <c r="L53" s="129"/>
      <c r="M53" s="129"/>
      <c r="N53" s="129"/>
      <c r="O53" s="129"/>
      <c r="P53" s="129"/>
      <c r="Q53" s="62">
        <f t="shared" si="5"/>
        <v>0</v>
      </c>
      <c r="R53" s="62">
        <f t="shared" si="6"/>
        <v>0</v>
      </c>
      <c r="S53" s="62">
        <f t="shared" si="6"/>
        <v>0</v>
      </c>
      <c r="V53" s="116">
        <f t="shared" si="0"/>
        <v>46</v>
      </c>
    </row>
    <row r="54" spans="1:22" x14ac:dyDescent="0.3">
      <c r="A54" s="494"/>
      <c r="B54" s="327" t="s">
        <v>20</v>
      </c>
      <c r="C54" s="62">
        <f t="shared" ref="C54:E54" si="18">Q21</f>
        <v>0</v>
      </c>
      <c r="D54" s="62">
        <f t="shared" si="18"/>
        <v>0</v>
      </c>
      <c r="E54" s="62">
        <f t="shared" si="18"/>
        <v>0</v>
      </c>
      <c r="F54" s="129"/>
      <c r="G54" s="129"/>
      <c r="H54" s="129"/>
      <c r="I54" s="129"/>
      <c r="J54" s="129"/>
      <c r="K54" s="129"/>
      <c r="L54" s="129"/>
      <c r="M54" s="129"/>
      <c r="N54" s="129"/>
      <c r="O54" s="129"/>
      <c r="P54" s="129"/>
      <c r="Q54" s="62">
        <f t="shared" si="5"/>
        <v>0</v>
      </c>
      <c r="R54" s="62">
        <f t="shared" si="6"/>
        <v>0</v>
      </c>
      <c r="S54" s="62">
        <f t="shared" si="6"/>
        <v>0</v>
      </c>
      <c r="V54" s="116">
        <f t="shared" si="0"/>
        <v>47</v>
      </c>
    </row>
    <row r="55" spans="1:22" x14ac:dyDescent="0.3">
      <c r="A55" s="494"/>
      <c r="B55" s="327" t="s">
        <v>21</v>
      </c>
      <c r="C55" s="62">
        <f t="shared" ref="C55:E55" si="19">Q22</f>
        <v>0</v>
      </c>
      <c r="D55" s="62">
        <f t="shared" si="19"/>
        <v>0</v>
      </c>
      <c r="E55" s="62">
        <f t="shared" si="19"/>
        <v>0</v>
      </c>
      <c r="F55" s="129"/>
      <c r="G55" s="129"/>
      <c r="H55" s="129"/>
      <c r="I55" s="129"/>
      <c r="J55" s="129"/>
      <c r="K55" s="129"/>
      <c r="L55" s="129"/>
      <c r="M55" s="129"/>
      <c r="N55" s="129"/>
      <c r="O55" s="129"/>
      <c r="P55" s="129"/>
      <c r="Q55" s="62">
        <f t="shared" si="5"/>
        <v>0</v>
      </c>
      <c r="R55" s="62">
        <f t="shared" si="6"/>
        <v>0</v>
      </c>
      <c r="S55" s="62">
        <f t="shared" si="6"/>
        <v>0</v>
      </c>
      <c r="V55" s="116">
        <f t="shared" si="0"/>
        <v>48</v>
      </c>
    </row>
    <row r="56" spans="1:22" x14ac:dyDescent="0.3">
      <c r="A56" s="494"/>
      <c r="B56" s="327" t="s">
        <v>22</v>
      </c>
      <c r="C56" s="62">
        <f t="shared" ref="C56:E56" si="20">Q23</f>
        <v>0</v>
      </c>
      <c r="D56" s="62">
        <f t="shared" si="20"/>
        <v>0</v>
      </c>
      <c r="E56" s="62">
        <f t="shared" si="20"/>
        <v>0</v>
      </c>
      <c r="F56" s="129"/>
      <c r="G56" s="129"/>
      <c r="H56" s="129"/>
      <c r="I56" s="129"/>
      <c r="J56" s="129"/>
      <c r="K56" s="129"/>
      <c r="L56" s="129"/>
      <c r="M56" s="129"/>
      <c r="N56" s="129"/>
      <c r="O56" s="129"/>
      <c r="P56" s="129"/>
      <c r="Q56" s="62">
        <f t="shared" si="5"/>
        <v>0</v>
      </c>
      <c r="R56" s="62">
        <f t="shared" si="6"/>
        <v>0</v>
      </c>
      <c r="S56" s="62">
        <f t="shared" si="6"/>
        <v>0</v>
      </c>
      <c r="V56" s="116">
        <f t="shared" si="0"/>
        <v>49</v>
      </c>
    </row>
    <row r="57" spans="1:22" x14ac:dyDescent="0.3">
      <c r="A57" s="494"/>
      <c r="B57" s="327" t="s">
        <v>23</v>
      </c>
      <c r="C57" s="62">
        <f t="shared" ref="C57:E57" si="21">Q24</f>
        <v>0</v>
      </c>
      <c r="D57" s="62">
        <f t="shared" si="21"/>
        <v>0</v>
      </c>
      <c r="E57" s="62">
        <f t="shared" si="21"/>
        <v>0</v>
      </c>
      <c r="F57" s="129"/>
      <c r="G57" s="129"/>
      <c r="H57" s="129"/>
      <c r="I57" s="129"/>
      <c r="J57" s="129"/>
      <c r="K57" s="129"/>
      <c r="L57" s="129"/>
      <c r="M57" s="129"/>
      <c r="N57" s="129"/>
      <c r="O57" s="129"/>
      <c r="P57" s="129"/>
      <c r="Q57" s="62">
        <f t="shared" si="5"/>
        <v>0</v>
      </c>
      <c r="R57" s="62">
        <f t="shared" si="6"/>
        <v>0</v>
      </c>
      <c r="S57" s="62">
        <f t="shared" si="6"/>
        <v>0</v>
      </c>
      <c r="V57" s="116">
        <f t="shared" si="0"/>
        <v>50</v>
      </c>
    </row>
    <row r="58" spans="1:22" ht="14.25" thickBot="1" x14ac:dyDescent="0.35">
      <c r="A58" s="494"/>
      <c r="B58" s="328" t="s">
        <v>46</v>
      </c>
      <c r="C58" s="64">
        <f t="shared" ref="C58:S58" si="22">SUM(C41:C57)</f>
        <v>0</v>
      </c>
      <c r="D58" s="64">
        <f t="shared" si="22"/>
        <v>0</v>
      </c>
      <c r="E58" s="64">
        <f t="shared" si="22"/>
        <v>0</v>
      </c>
      <c r="F58" s="64">
        <f t="shared" si="22"/>
        <v>0</v>
      </c>
      <c r="G58" s="64">
        <f t="shared" si="22"/>
        <v>0</v>
      </c>
      <c r="H58" s="64">
        <f t="shared" si="22"/>
        <v>0</v>
      </c>
      <c r="I58" s="64">
        <f t="shared" si="22"/>
        <v>0</v>
      </c>
      <c r="J58" s="64">
        <f t="shared" si="22"/>
        <v>0</v>
      </c>
      <c r="K58" s="64">
        <f t="shared" si="22"/>
        <v>0</v>
      </c>
      <c r="L58" s="64">
        <f t="shared" si="22"/>
        <v>0</v>
      </c>
      <c r="M58" s="64">
        <f t="shared" si="22"/>
        <v>0</v>
      </c>
      <c r="N58" s="64">
        <f t="shared" si="22"/>
        <v>0</v>
      </c>
      <c r="O58" s="64">
        <f t="shared" si="22"/>
        <v>0</v>
      </c>
      <c r="P58" s="64">
        <f t="shared" si="22"/>
        <v>0</v>
      </c>
      <c r="Q58" s="64">
        <f t="shared" si="22"/>
        <v>0</v>
      </c>
      <c r="R58" s="64">
        <f t="shared" si="22"/>
        <v>0</v>
      </c>
      <c r="S58" s="64">
        <f t="shared" si="22"/>
        <v>0</v>
      </c>
      <c r="U58" s="116" t="str">
        <f>RIGHT(A41,4)&amp;"reseau"</f>
        <v>2025reseau</v>
      </c>
      <c r="V58" s="116">
        <f t="shared" si="0"/>
        <v>51</v>
      </c>
    </row>
    <row r="59" spans="1:22" x14ac:dyDescent="0.3">
      <c r="A59" s="494"/>
      <c r="B59" s="329"/>
      <c r="C59" s="62"/>
      <c r="D59" s="62"/>
      <c r="E59" s="62"/>
      <c r="F59" s="62"/>
      <c r="G59" s="62"/>
      <c r="H59" s="62"/>
      <c r="I59" s="62"/>
      <c r="J59" s="62"/>
      <c r="K59" s="62"/>
      <c r="L59" s="62"/>
      <c r="M59" s="62"/>
      <c r="N59" s="62"/>
      <c r="O59" s="62"/>
      <c r="P59" s="62"/>
      <c r="Q59" s="62"/>
      <c r="R59" s="62"/>
      <c r="S59" s="62"/>
      <c r="V59" s="116">
        <f t="shared" si="0"/>
        <v>52</v>
      </c>
    </row>
    <row r="60" spans="1:22" x14ac:dyDescent="0.3">
      <c r="A60" s="494"/>
      <c r="B60" s="327" t="s">
        <v>227</v>
      </c>
      <c r="C60" s="62">
        <f t="shared" ref="C60:E60" si="23">Q27</f>
        <v>0</v>
      </c>
      <c r="D60" s="62">
        <f t="shared" si="23"/>
        <v>0</v>
      </c>
      <c r="E60" s="62">
        <f t="shared" si="23"/>
        <v>0</v>
      </c>
      <c r="F60" s="129"/>
      <c r="G60" s="129"/>
      <c r="H60" s="129"/>
      <c r="I60" s="129"/>
      <c r="J60" s="129"/>
      <c r="K60" s="129"/>
      <c r="L60" s="129"/>
      <c r="M60" s="129"/>
      <c r="N60" s="129"/>
      <c r="O60" s="129"/>
      <c r="P60" s="129"/>
      <c r="Q60" s="62">
        <f>SUM(C60,F60:J60,M60:N60)</f>
        <v>0</v>
      </c>
      <c r="R60" s="62">
        <f>SUM(D60,K60,O60)</f>
        <v>0</v>
      </c>
      <c r="S60" s="62">
        <f>SUM(E60,L60,P60)</f>
        <v>0</v>
      </c>
      <c r="V60" s="116">
        <f t="shared" si="0"/>
        <v>53</v>
      </c>
    </row>
    <row r="61" spans="1:22" x14ac:dyDescent="0.3">
      <c r="A61" s="494"/>
      <c r="B61" s="327" t="s">
        <v>47</v>
      </c>
      <c r="C61" s="62">
        <f t="shared" ref="C61:E61" si="24">Q28</f>
        <v>0</v>
      </c>
      <c r="D61" s="62">
        <f t="shared" si="24"/>
        <v>0</v>
      </c>
      <c r="E61" s="62">
        <f t="shared" si="24"/>
        <v>0</v>
      </c>
      <c r="F61" s="129"/>
      <c r="G61" s="129"/>
      <c r="H61" s="129"/>
      <c r="I61" s="129"/>
      <c r="J61" s="129"/>
      <c r="K61" s="129"/>
      <c r="L61" s="129"/>
      <c r="M61" s="129"/>
      <c r="N61" s="129"/>
      <c r="O61" s="129"/>
      <c r="P61" s="129"/>
      <c r="Q61" s="62">
        <f t="shared" ref="Q61:Q71" si="25">SUM(C61,F61:J61,M61:N61)</f>
        <v>0</v>
      </c>
      <c r="R61" s="62">
        <f t="shared" ref="R61:S71" si="26">SUM(D61,K61,O61)</f>
        <v>0</v>
      </c>
      <c r="S61" s="62">
        <f t="shared" si="26"/>
        <v>0</v>
      </c>
      <c r="V61" s="116">
        <f t="shared" si="0"/>
        <v>54</v>
      </c>
    </row>
    <row r="62" spans="1:22" x14ac:dyDescent="0.3">
      <c r="A62" s="494"/>
      <c r="B62" s="327" t="s">
        <v>48</v>
      </c>
      <c r="C62" s="62">
        <f t="shared" ref="C62:E62" si="27">Q29</f>
        <v>0</v>
      </c>
      <c r="D62" s="62">
        <f t="shared" si="27"/>
        <v>0</v>
      </c>
      <c r="E62" s="62">
        <f t="shared" si="27"/>
        <v>0</v>
      </c>
      <c r="F62" s="129"/>
      <c r="G62" s="129"/>
      <c r="H62" s="129"/>
      <c r="I62" s="129"/>
      <c r="J62" s="129"/>
      <c r="K62" s="129"/>
      <c r="L62" s="129"/>
      <c r="M62" s="129"/>
      <c r="N62" s="129"/>
      <c r="O62" s="129"/>
      <c r="P62" s="129"/>
      <c r="Q62" s="62">
        <f t="shared" si="25"/>
        <v>0</v>
      </c>
      <c r="R62" s="62">
        <f t="shared" si="26"/>
        <v>0</v>
      </c>
      <c r="S62" s="62">
        <f t="shared" si="26"/>
        <v>0</v>
      </c>
      <c r="V62" s="116">
        <f t="shared" si="0"/>
        <v>55</v>
      </c>
    </row>
    <row r="63" spans="1:22" x14ac:dyDescent="0.3">
      <c r="A63" s="494"/>
      <c r="B63" s="327" t="s">
        <v>44</v>
      </c>
      <c r="C63" s="62">
        <f t="shared" ref="C63:E63" si="28">Q30</f>
        <v>0</v>
      </c>
      <c r="D63" s="62">
        <f t="shared" si="28"/>
        <v>0</v>
      </c>
      <c r="E63" s="62">
        <f t="shared" si="28"/>
        <v>0</v>
      </c>
      <c r="F63" s="129"/>
      <c r="G63" s="129"/>
      <c r="H63" s="129"/>
      <c r="I63" s="129"/>
      <c r="J63" s="129"/>
      <c r="K63" s="129"/>
      <c r="L63" s="129"/>
      <c r="M63" s="129"/>
      <c r="N63" s="129"/>
      <c r="O63" s="129"/>
      <c r="P63" s="129"/>
      <c r="Q63" s="62">
        <f t="shared" si="25"/>
        <v>0</v>
      </c>
      <c r="R63" s="62">
        <f t="shared" si="26"/>
        <v>0</v>
      </c>
      <c r="S63" s="62">
        <f t="shared" si="26"/>
        <v>0</v>
      </c>
      <c r="V63" s="116">
        <f t="shared" si="0"/>
        <v>56</v>
      </c>
    </row>
    <row r="64" spans="1:22" x14ac:dyDescent="0.3">
      <c r="A64" s="494"/>
      <c r="B64" s="327" t="s">
        <v>49</v>
      </c>
      <c r="C64" s="62">
        <f t="shared" ref="C64:E64" si="29">Q31</f>
        <v>0</v>
      </c>
      <c r="D64" s="62">
        <f t="shared" si="29"/>
        <v>0</v>
      </c>
      <c r="E64" s="62">
        <f t="shared" si="29"/>
        <v>0</v>
      </c>
      <c r="F64" s="129"/>
      <c r="G64" s="129"/>
      <c r="H64" s="129"/>
      <c r="I64" s="129"/>
      <c r="J64" s="129"/>
      <c r="K64" s="129"/>
      <c r="L64" s="129"/>
      <c r="M64" s="129"/>
      <c r="N64" s="129"/>
      <c r="O64" s="129"/>
      <c r="P64" s="129"/>
      <c r="Q64" s="62">
        <f t="shared" si="25"/>
        <v>0</v>
      </c>
      <c r="R64" s="62">
        <f t="shared" si="26"/>
        <v>0</v>
      </c>
      <c r="S64" s="62">
        <f t="shared" si="26"/>
        <v>0</v>
      </c>
      <c r="V64" s="116">
        <f t="shared" si="0"/>
        <v>57</v>
      </c>
    </row>
    <row r="65" spans="1:22" x14ac:dyDescent="0.3">
      <c r="A65" s="494"/>
      <c r="B65" s="327" t="s">
        <v>50</v>
      </c>
      <c r="C65" s="62">
        <f t="shared" ref="C65:E65" si="30">Q32</f>
        <v>0</v>
      </c>
      <c r="D65" s="62">
        <f t="shared" si="30"/>
        <v>0</v>
      </c>
      <c r="E65" s="62">
        <f t="shared" si="30"/>
        <v>0</v>
      </c>
      <c r="F65" s="129"/>
      <c r="G65" s="129"/>
      <c r="H65" s="129"/>
      <c r="I65" s="129"/>
      <c r="J65" s="129"/>
      <c r="K65" s="129"/>
      <c r="L65" s="129"/>
      <c r="M65" s="129"/>
      <c r="N65" s="129"/>
      <c r="O65" s="129"/>
      <c r="P65" s="129"/>
      <c r="Q65" s="62">
        <f t="shared" si="25"/>
        <v>0</v>
      </c>
      <c r="R65" s="62">
        <f t="shared" si="26"/>
        <v>0</v>
      </c>
      <c r="S65" s="62">
        <f t="shared" si="26"/>
        <v>0</v>
      </c>
      <c r="V65" s="116">
        <f t="shared" si="0"/>
        <v>58</v>
      </c>
    </row>
    <row r="66" spans="1:22" x14ac:dyDescent="0.3">
      <c r="A66" s="494"/>
      <c r="B66" s="327" t="s">
        <v>45</v>
      </c>
      <c r="C66" s="62">
        <f t="shared" ref="C66:E66" si="31">Q33</f>
        <v>0</v>
      </c>
      <c r="D66" s="62">
        <f t="shared" si="31"/>
        <v>0</v>
      </c>
      <c r="E66" s="62">
        <f t="shared" si="31"/>
        <v>0</v>
      </c>
      <c r="F66" s="129"/>
      <c r="G66" s="129"/>
      <c r="H66" s="129"/>
      <c r="I66" s="129"/>
      <c r="J66" s="129"/>
      <c r="K66" s="129"/>
      <c r="L66" s="129"/>
      <c r="M66" s="129"/>
      <c r="N66" s="129"/>
      <c r="O66" s="129"/>
      <c r="P66" s="129"/>
      <c r="Q66" s="62">
        <f t="shared" si="25"/>
        <v>0</v>
      </c>
      <c r="R66" s="62">
        <f t="shared" si="26"/>
        <v>0</v>
      </c>
      <c r="S66" s="62">
        <f t="shared" si="26"/>
        <v>0</v>
      </c>
      <c r="V66" s="116">
        <f t="shared" si="0"/>
        <v>59</v>
      </c>
    </row>
    <row r="67" spans="1:22" x14ac:dyDescent="0.3">
      <c r="A67" s="494"/>
      <c r="B67" s="327" t="s">
        <v>19</v>
      </c>
      <c r="C67" s="62">
        <f t="shared" ref="C67:E67" si="32">Q34</f>
        <v>0</v>
      </c>
      <c r="D67" s="62">
        <f t="shared" si="32"/>
        <v>0</v>
      </c>
      <c r="E67" s="62">
        <f t="shared" si="32"/>
        <v>0</v>
      </c>
      <c r="F67" s="129"/>
      <c r="G67" s="129"/>
      <c r="H67" s="129"/>
      <c r="I67" s="129"/>
      <c r="J67" s="129"/>
      <c r="K67" s="129"/>
      <c r="L67" s="129"/>
      <c r="M67" s="129"/>
      <c r="N67" s="129"/>
      <c r="O67" s="129"/>
      <c r="P67" s="129"/>
      <c r="Q67" s="62">
        <f t="shared" si="25"/>
        <v>0</v>
      </c>
      <c r="R67" s="62">
        <f t="shared" si="26"/>
        <v>0</v>
      </c>
      <c r="S67" s="62">
        <f t="shared" si="26"/>
        <v>0</v>
      </c>
      <c r="V67" s="116">
        <f t="shared" si="0"/>
        <v>60</v>
      </c>
    </row>
    <row r="68" spans="1:22" x14ac:dyDescent="0.3">
      <c r="A68" s="494"/>
      <c r="B68" s="327" t="s">
        <v>20</v>
      </c>
      <c r="C68" s="62">
        <f t="shared" ref="C68:E68" si="33">Q35</f>
        <v>0</v>
      </c>
      <c r="D68" s="62">
        <f t="shared" si="33"/>
        <v>0</v>
      </c>
      <c r="E68" s="62">
        <f t="shared" si="33"/>
        <v>0</v>
      </c>
      <c r="F68" s="129"/>
      <c r="G68" s="129"/>
      <c r="H68" s="129"/>
      <c r="I68" s="129"/>
      <c r="J68" s="129"/>
      <c r="K68" s="129"/>
      <c r="L68" s="129"/>
      <c r="M68" s="129"/>
      <c r="N68" s="129"/>
      <c r="O68" s="129"/>
      <c r="P68" s="129"/>
      <c r="Q68" s="62">
        <f t="shared" si="25"/>
        <v>0</v>
      </c>
      <c r="R68" s="62">
        <f t="shared" si="26"/>
        <v>0</v>
      </c>
      <c r="S68" s="62">
        <f t="shared" si="26"/>
        <v>0</v>
      </c>
      <c r="V68" s="116">
        <f t="shared" si="0"/>
        <v>61</v>
      </c>
    </row>
    <row r="69" spans="1:22" x14ac:dyDescent="0.3">
      <c r="A69" s="494"/>
      <c r="B69" s="327" t="s">
        <v>21</v>
      </c>
      <c r="C69" s="62">
        <f t="shared" ref="C69:E69" si="34">Q36</f>
        <v>0</v>
      </c>
      <c r="D69" s="62">
        <f t="shared" si="34"/>
        <v>0</v>
      </c>
      <c r="E69" s="62">
        <f t="shared" si="34"/>
        <v>0</v>
      </c>
      <c r="F69" s="129"/>
      <c r="G69" s="129"/>
      <c r="H69" s="129"/>
      <c r="I69" s="129"/>
      <c r="J69" s="129"/>
      <c r="K69" s="129"/>
      <c r="L69" s="129"/>
      <c r="M69" s="129"/>
      <c r="N69" s="129"/>
      <c r="O69" s="129"/>
      <c r="P69" s="129"/>
      <c r="Q69" s="62">
        <f t="shared" si="25"/>
        <v>0</v>
      </c>
      <c r="R69" s="62">
        <f t="shared" si="26"/>
        <v>0</v>
      </c>
      <c r="S69" s="62">
        <f t="shared" si="26"/>
        <v>0</v>
      </c>
      <c r="V69" s="116">
        <f t="shared" si="0"/>
        <v>62</v>
      </c>
    </row>
    <row r="70" spans="1:22" x14ac:dyDescent="0.3">
      <c r="A70" s="494"/>
      <c r="B70" s="327" t="s">
        <v>22</v>
      </c>
      <c r="C70" s="62">
        <f t="shared" ref="C70:E70" si="35">Q37</f>
        <v>0</v>
      </c>
      <c r="D70" s="62">
        <f t="shared" si="35"/>
        <v>0</v>
      </c>
      <c r="E70" s="62">
        <f t="shared" si="35"/>
        <v>0</v>
      </c>
      <c r="F70" s="129"/>
      <c r="G70" s="129"/>
      <c r="H70" s="129"/>
      <c r="I70" s="129"/>
      <c r="J70" s="129"/>
      <c r="K70" s="129"/>
      <c r="L70" s="129"/>
      <c r="M70" s="129"/>
      <c r="N70" s="129"/>
      <c r="O70" s="129"/>
      <c r="P70" s="129"/>
      <c r="Q70" s="62">
        <f t="shared" si="25"/>
        <v>0</v>
      </c>
      <c r="R70" s="62">
        <f t="shared" si="26"/>
        <v>0</v>
      </c>
      <c r="S70" s="62">
        <f t="shared" si="26"/>
        <v>0</v>
      </c>
      <c r="V70" s="116">
        <f t="shared" si="0"/>
        <v>63</v>
      </c>
    </row>
    <row r="71" spans="1:22" x14ac:dyDescent="0.3">
      <c r="A71" s="494"/>
      <c r="B71" s="327" t="s">
        <v>23</v>
      </c>
      <c r="C71" s="62">
        <f t="shared" ref="C71:E71" si="36">Q38</f>
        <v>0</v>
      </c>
      <c r="D71" s="62">
        <f t="shared" si="36"/>
        <v>0</v>
      </c>
      <c r="E71" s="62">
        <f t="shared" si="36"/>
        <v>0</v>
      </c>
      <c r="F71" s="129"/>
      <c r="G71" s="129"/>
      <c r="H71" s="129"/>
      <c r="I71" s="129"/>
      <c r="J71" s="129"/>
      <c r="K71" s="129"/>
      <c r="L71" s="129"/>
      <c r="M71" s="129"/>
      <c r="N71" s="129"/>
      <c r="O71" s="129"/>
      <c r="P71" s="129"/>
      <c r="Q71" s="62">
        <f t="shared" si="25"/>
        <v>0</v>
      </c>
      <c r="R71" s="62">
        <f t="shared" si="26"/>
        <v>0</v>
      </c>
      <c r="S71" s="62">
        <f t="shared" si="26"/>
        <v>0</v>
      </c>
      <c r="V71" s="116">
        <f t="shared" si="0"/>
        <v>64</v>
      </c>
    </row>
    <row r="72" spans="1:22" ht="14.25" thickBot="1" x14ac:dyDescent="0.35">
      <c r="A72" s="494"/>
      <c r="B72" s="328" t="s">
        <v>51</v>
      </c>
      <c r="C72" s="64">
        <f t="shared" ref="C72:S72" si="37">SUM(C60:C71)</f>
        <v>0</v>
      </c>
      <c r="D72" s="64">
        <f t="shared" si="37"/>
        <v>0</v>
      </c>
      <c r="E72" s="64">
        <f t="shared" si="37"/>
        <v>0</v>
      </c>
      <c r="F72" s="64">
        <f t="shared" si="37"/>
        <v>0</v>
      </c>
      <c r="G72" s="64">
        <f t="shared" si="37"/>
        <v>0</v>
      </c>
      <c r="H72" s="64">
        <f t="shared" si="37"/>
        <v>0</v>
      </c>
      <c r="I72" s="64">
        <f t="shared" si="37"/>
        <v>0</v>
      </c>
      <c r="J72" s="64">
        <f t="shared" si="37"/>
        <v>0</v>
      </c>
      <c r="K72" s="64">
        <f t="shared" si="37"/>
        <v>0</v>
      </c>
      <c r="L72" s="64">
        <f t="shared" si="37"/>
        <v>0</v>
      </c>
      <c r="M72" s="64">
        <f t="shared" si="37"/>
        <v>0</v>
      </c>
      <c r="N72" s="64">
        <f t="shared" si="37"/>
        <v>0</v>
      </c>
      <c r="O72" s="64">
        <f t="shared" si="37"/>
        <v>0</v>
      </c>
      <c r="P72" s="64">
        <f t="shared" si="37"/>
        <v>0</v>
      </c>
      <c r="Q72" s="64">
        <f t="shared" si="37"/>
        <v>0</v>
      </c>
      <c r="R72" s="64">
        <f t="shared" si="37"/>
        <v>0</v>
      </c>
      <c r="S72" s="64">
        <f t="shared" si="37"/>
        <v>0</v>
      </c>
      <c r="U72" s="116" t="str">
        <f>RIGHT(A41,4)&amp;"hors reseau"</f>
        <v>2025hors reseau</v>
      </c>
      <c r="V72" s="116">
        <f t="shared" si="0"/>
        <v>65</v>
      </c>
    </row>
    <row r="73" spans="1:22" x14ac:dyDescent="0.3">
      <c r="B73" s="330"/>
      <c r="C73" s="62"/>
      <c r="D73" s="62"/>
      <c r="E73" s="62"/>
      <c r="F73" s="62"/>
      <c r="G73" s="62"/>
      <c r="H73" s="62"/>
      <c r="I73" s="62"/>
      <c r="J73" s="62"/>
      <c r="K73" s="62"/>
      <c r="L73" s="62"/>
      <c r="M73" s="62"/>
      <c r="N73" s="66"/>
      <c r="O73" s="62"/>
      <c r="P73" s="62"/>
      <c r="Q73" s="62"/>
      <c r="R73" s="62"/>
      <c r="S73" s="62"/>
      <c r="V73" s="116">
        <f t="shared" si="0"/>
        <v>66</v>
      </c>
    </row>
    <row r="74" spans="1:22" x14ac:dyDescent="0.3">
      <c r="A74" s="494" t="s">
        <v>435</v>
      </c>
      <c r="B74" s="327" t="s">
        <v>227</v>
      </c>
      <c r="C74" s="62">
        <f t="shared" ref="C74:E74" si="38">Q41</f>
        <v>0</v>
      </c>
      <c r="D74" s="62">
        <f t="shared" si="38"/>
        <v>0</v>
      </c>
      <c r="E74" s="62">
        <f t="shared" si="38"/>
        <v>0</v>
      </c>
      <c r="F74" s="129"/>
      <c r="G74" s="129"/>
      <c r="H74" s="129"/>
      <c r="I74" s="129"/>
      <c r="J74" s="129"/>
      <c r="K74" s="129"/>
      <c r="L74" s="129"/>
      <c r="M74" s="129"/>
      <c r="N74" s="129"/>
      <c r="O74" s="129"/>
      <c r="P74" s="129"/>
      <c r="Q74" s="62">
        <f>SUM(C74,F74:J74,M74:N74)</f>
        <v>0</v>
      </c>
      <c r="R74" s="62">
        <f>SUM(D74,K74,O74)</f>
        <v>0</v>
      </c>
      <c r="S74" s="62">
        <f>SUM(E74,L74,P74)</f>
        <v>0</v>
      </c>
      <c r="V74" s="116">
        <f t="shared" ref="V74:V137" si="39">V73+1</f>
        <v>67</v>
      </c>
    </row>
    <row r="75" spans="1:22" x14ac:dyDescent="0.3">
      <c r="A75" s="494"/>
      <c r="B75" s="327" t="s">
        <v>228</v>
      </c>
      <c r="C75" s="62">
        <f t="shared" ref="C75:C90" si="40">Q42</f>
        <v>0</v>
      </c>
      <c r="D75" s="62">
        <f t="shared" ref="D75:D90" si="41">R42</f>
        <v>0</v>
      </c>
      <c r="E75" s="62">
        <f t="shared" ref="E75:E90" si="42">S42</f>
        <v>0</v>
      </c>
      <c r="F75" s="129"/>
      <c r="G75" s="129"/>
      <c r="H75" s="129"/>
      <c r="I75" s="129"/>
      <c r="J75" s="129"/>
      <c r="K75" s="129"/>
      <c r="L75" s="129"/>
      <c r="M75" s="129"/>
      <c r="N75" s="129"/>
      <c r="O75" s="129"/>
      <c r="P75" s="129"/>
      <c r="Q75" s="62">
        <f t="shared" ref="Q75:Q90" si="43">SUM(C75,F75:J75,M75:N75)</f>
        <v>0</v>
      </c>
      <c r="R75" s="62">
        <f t="shared" ref="R75:S90" si="44">SUM(D75,K75,O75)</f>
        <v>0</v>
      </c>
      <c r="S75" s="62">
        <f t="shared" si="44"/>
        <v>0</v>
      </c>
      <c r="V75" s="116">
        <f t="shared" si="39"/>
        <v>68</v>
      </c>
    </row>
    <row r="76" spans="1:22" x14ac:dyDescent="0.3">
      <c r="A76" s="494"/>
      <c r="B76" s="327" t="s">
        <v>229</v>
      </c>
      <c r="C76" s="62">
        <f t="shared" si="40"/>
        <v>0</v>
      </c>
      <c r="D76" s="62">
        <f t="shared" si="41"/>
        <v>0</v>
      </c>
      <c r="E76" s="62">
        <f t="shared" si="42"/>
        <v>0</v>
      </c>
      <c r="F76" s="129"/>
      <c r="G76" s="129"/>
      <c r="H76" s="129"/>
      <c r="I76" s="129"/>
      <c r="J76" s="129"/>
      <c r="K76" s="129"/>
      <c r="L76" s="129"/>
      <c r="M76" s="129"/>
      <c r="N76" s="129"/>
      <c r="O76" s="129"/>
      <c r="P76" s="129"/>
      <c r="Q76" s="62">
        <f t="shared" si="43"/>
        <v>0</v>
      </c>
      <c r="R76" s="62">
        <f t="shared" si="44"/>
        <v>0</v>
      </c>
      <c r="S76" s="62">
        <f t="shared" si="44"/>
        <v>0</v>
      </c>
      <c r="V76" s="116">
        <f t="shared" si="39"/>
        <v>69</v>
      </c>
    </row>
    <row r="77" spans="1:22" x14ac:dyDescent="0.3">
      <c r="A77" s="494"/>
      <c r="B77" s="327" t="s">
        <v>230</v>
      </c>
      <c r="C77" s="62">
        <f t="shared" si="40"/>
        <v>0</v>
      </c>
      <c r="D77" s="62">
        <f t="shared" si="41"/>
        <v>0</v>
      </c>
      <c r="E77" s="62">
        <f t="shared" si="42"/>
        <v>0</v>
      </c>
      <c r="F77" s="129"/>
      <c r="G77" s="129"/>
      <c r="H77" s="129"/>
      <c r="I77" s="129"/>
      <c r="J77" s="129"/>
      <c r="K77" s="129"/>
      <c r="L77" s="129"/>
      <c r="M77" s="129"/>
      <c r="N77" s="129"/>
      <c r="O77" s="129"/>
      <c r="P77" s="129"/>
      <c r="Q77" s="62">
        <f t="shared" si="43"/>
        <v>0</v>
      </c>
      <c r="R77" s="62">
        <f t="shared" si="44"/>
        <v>0</v>
      </c>
      <c r="S77" s="62">
        <f t="shared" si="44"/>
        <v>0</v>
      </c>
      <c r="V77" s="116">
        <f t="shared" si="39"/>
        <v>70</v>
      </c>
    </row>
    <row r="78" spans="1:22" x14ac:dyDescent="0.3">
      <c r="A78" s="494"/>
      <c r="B78" s="327" t="s">
        <v>231</v>
      </c>
      <c r="C78" s="62">
        <f t="shared" si="40"/>
        <v>0</v>
      </c>
      <c r="D78" s="62">
        <f t="shared" si="41"/>
        <v>0</v>
      </c>
      <c r="E78" s="62">
        <f t="shared" si="42"/>
        <v>0</v>
      </c>
      <c r="F78" s="129"/>
      <c r="G78" s="129"/>
      <c r="H78" s="129"/>
      <c r="I78" s="129"/>
      <c r="J78" s="129"/>
      <c r="K78" s="129"/>
      <c r="L78" s="129"/>
      <c r="M78" s="129"/>
      <c r="N78" s="129"/>
      <c r="O78" s="129"/>
      <c r="P78" s="129"/>
      <c r="Q78" s="62">
        <f t="shared" si="43"/>
        <v>0</v>
      </c>
      <c r="R78" s="62">
        <f t="shared" si="44"/>
        <v>0</v>
      </c>
      <c r="S78" s="62">
        <f t="shared" si="44"/>
        <v>0</v>
      </c>
      <c r="V78" s="116">
        <f t="shared" si="39"/>
        <v>71</v>
      </c>
    </row>
    <row r="79" spans="1:22" x14ac:dyDescent="0.3">
      <c r="A79" s="494"/>
      <c r="B79" s="327" t="s">
        <v>232</v>
      </c>
      <c r="C79" s="62">
        <f t="shared" si="40"/>
        <v>0</v>
      </c>
      <c r="D79" s="62">
        <f t="shared" si="41"/>
        <v>0</v>
      </c>
      <c r="E79" s="62">
        <f t="shared" si="42"/>
        <v>0</v>
      </c>
      <c r="F79" s="129"/>
      <c r="G79" s="129"/>
      <c r="H79" s="129"/>
      <c r="I79" s="129"/>
      <c r="J79" s="129"/>
      <c r="K79" s="129"/>
      <c r="L79" s="129"/>
      <c r="M79" s="129"/>
      <c r="N79" s="129"/>
      <c r="O79" s="129"/>
      <c r="P79" s="129"/>
      <c r="Q79" s="62">
        <f t="shared" si="43"/>
        <v>0</v>
      </c>
      <c r="R79" s="62">
        <f t="shared" si="44"/>
        <v>0</v>
      </c>
      <c r="S79" s="62">
        <f t="shared" si="44"/>
        <v>0</v>
      </c>
      <c r="V79" s="116">
        <f t="shared" si="39"/>
        <v>72</v>
      </c>
    </row>
    <row r="80" spans="1:22" x14ac:dyDescent="0.3">
      <c r="A80" s="494"/>
      <c r="B80" s="327" t="s">
        <v>233</v>
      </c>
      <c r="C80" s="62">
        <f t="shared" si="40"/>
        <v>0</v>
      </c>
      <c r="D80" s="62">
        <f t="shared" si="41"/>
        <v>0</v>
      </c>
      <c r="E80" s="62">
        <f t="shared" si="42"/>
        <v>0</v>
      </c>
      <c r="F80" s="129"/>
      <c r="G80" s="129"/>
      <c r="H80" s="129"/>
      <c r="I80" s="129"/>
      <c r="J80" s="129"/>
      <c r="K80" s="129"/>
      <c r="L80" s="129"/>
      <c r="M80" s="129"/>
      <c r="N80" s="129"/>
      <c r="O80" s="129"/>
      <c r="P80" s="129"/>
      <c r="Q80" s="62">
        <f t="shared" si="43"/>
        <v>0</v>
      </c>
      <c r="R80" s="62">
        <f t="shared" si="44"/>
        <v>0</v>
      </c>
      <c r="S80" s="62">
        <f t="shared" si="44"/>
        <v>0</v>
      </c>
      <c r="V80" s="116">
        <f t="shared" si="39"/>
        <v>73</v>
      </c>
    </row>
    <row r="81" spans="1:22" x14ac:dyDescent="0.3">
      <c r="A81" s="494"/>
      <c r="B81" s="327" t="s">
        <v>234</v>
      </c>
      <c r="C81" s="62">
        <f t="shared" si="40"/>
        <v>0</v>
      </c>
      <c r="D81" s="62">
        <f t="shared" si="41"/>
        <v>0</v>
      </c>
      <c r="E81" s="62">
        <f t="shared" si="42"/>
        <v>0</v>
      </c>
      <c r="F81" s="129"/>
      <c r="G81" s="129"/>
      <c r="H81" s="129"/>
      <c r="I81" s="129"/>
      <c r="J81" s="129"/>
      <c r="K81" s="129"/>
      <c r="L81" s="129"/>
      <c r="M81" s="129"/>
      <c r="N81" s="129"/>
      <c r="O81" s="129"/>
      <c r="P81" s="129"/>
      <c r="Q81" s="62">
        <f t="shared" si="43"/>
        <v>0</v>
      </c>
      <c r="R81" s="62">
        <f t="shared" si="44"/>
        <v>0</v>
      </c>
      <c r="S81" s="62">
        <f t="shared" si="44"/>
        <v>0</v>
      </c>
      <c r="V81" s="116">
        <f t="shared" si="39"/>
        <v>74</v>
      </c>
    </row>
    <row r="82" spans="1:22" x14ac:dyDescent="0.3">
      <c r="A82" s="494"/>
      <c r="B82" s="327" t="s">
        <v>236</v>
      </c>
      <c r="C82" s="62">
        <f t="shared" si="40"/>
        <v>0</v>
      </c>
      <c r="D82" s="62">
        <f t="shared" si="41"/>
        <v>0</v>
      </c>
      <c r="E82" s="62">
        <f t="shared" si="42"/>
        <v>0</v>
      </c>
      <c r="F82" s="129"/>
      <c r="G82" s="129"/>
      <c r="H82" s="129"/>
      <c r="I82" s="129"/>
      <c r="J82" s="129"/>
      <c r="K82" s="129"/>
      <c r="L82" s="129"/>
      <c r="M82" s="129"/>
      <c r="N82" s="129"/>
      <c r="O82" s="129"/>
      <c r="P82" s="129"/>
      <c r="Q82" s="62">
        <f t="shared" si="43"/>
        <v>0</v>
      </c>
      <c r="R82" s="62">
        <f t="shared" si="44"/>
        <v>0</v>
      </c>
      <c r="S82" s="62">
        <f t="shared" si="44"/>
        <v>0</v>
      </c>
      <c r="V82" s="116">
        <f t="shared" si="39"/>
        <v>75</v>
      </c>
    </row>
    <row r="83" spans="1:22" x14ac:dyDescent="0.3">
      <c r="A83" s="494"/>
      <c r="B83" s="327" t="s">
        <v>235</v>
      </c>
      <c r="C83" s="62">
        <f t="shared" si="40"/>
        <v>0</v>
      </c>
      <c r="D83" s="62">
        <f t="shared" si="41"/>
        <v>0</v>
      </c>
      <c r="E83" s="62">
        <f t="shared" si="42"/>
        <v>0</v>
      </c>
      <c r="F83" s="129"/>
      <c r="G83" s="129"/>
      <c r="H83" s="129"/>
      <c r="I83" s="129"/>
      <c r="J83" s="129"/>
      <c r="K83" s="129"/>
      <c r="L83" s="129"/>
      <c r="M83" s="129"/>
      <c r="N83" s="129"/>
      <c r="O83" s="129"/>
      <c r="P83" s="129"/>
      <c r="Q83" s="62">
        <f t="shared" si="43"/>
        <v>0</v>
      </c>
      <c r="R83" s="62">
        <f t="shared" si="44"/>
        <v>0</v>
      </c>
      <c r="S83" s="62">
        <f t="shared" si="44"/>
        <v>0</v>
      </c>
      <c r="V83" s="116">
        <f t="shared" si="39"/>
        <v>76</v>
      </c>
    </row>
    <row r="84" spans="1:22" x14ac:dyDescent="0.3">
      <c r="A84" s="494"/>
      <c r="B84" s="327" t="s">
        <v>237</v>
      </c>
      <c r="C84" s="62">
        <f t="shared" si="40"/>
        <v>0</v>
      </c>
      <c r="D84" s="62">
        <f t="shared" si="41"/>
        <v>0</v>
      </c>
      <c r="E84" s="62">
        <f t="shared" si="42"/>
        <v>0</v>
      </c>
      <c r="F84" s="129"/>
      <c r="G84" s="129"/>
      <c r="H84" s="129"/>
      <c r="I84" s="129"/>
      <c r="J84" s="129"/>
      <c r="K84" s="129"/>
      <c r="L84" s="129"/>
      <c r="M84" s="129"/>
      <c r="N84" s="129"/>
      <c r="O84" s="129"/>
      <c r="P84" s="129"/>
      <c r="Q84" s="62">
        <f t="shared" si="43"/>
        <v>0</v>
      </c>
      <c r="R84" s="62">
        <f t="shared" si="44"/>
        <v>0</v>
      </c>
      <c r="S84" s="62">
        <f t="shared" si="44"/>
        <v>0</v>
      </c>
      <c r="V84" s="116">
        <f t="shared" si="39"/>
        <v>77</v>
      </c>
    </row>
    <row r="85" spans="1:22" x14ac:dyDescent="0.3">
      <c r="A85" s="494"/>
      <c r="B85" s="327" t="s">
        <v>13</v>
      </c>
      <c r="C85" s="62">
        <f t="shared" si="40"/>
        <v>0</v>
      </c>
      <c r="D85" s="62">
        <f t="shared" si="41"/>
        <v>0</v>
      </c>
      <c r="E85" s="62">
        <f t="shared" si="42"/>
        <v>0</v>
      </c>
      <c r="F85" s="129"/>
      <c r="G85" s="129"/>
      <c r="H85" s="129"/>
      <c r="I85" s="129"/>
      <c r="J85" s="129"/>
      <c r="K85" s="129"/>
      <c r="L85" s="129"/>
      <c r="M85" s="129"/>
      <c r="N85" s="129"/>
      <c r="O85" s="129"/>
      <c r="P85" s="129"/>
      <c r="Q85" s="62">
        <f t="shared" si="43"/>
        <v>0</v>
      </c>
      <c r="R85" s="62">
        <f t="shared" si="44"/>
        <v>0</v>
      </c>
      <c r="S85" s="62">
        <f t="shared" si="44"/>
        <v>0</v>
      </c>
      <c r="V85" s="116">
        <f t="shared" si="39"/>
        <v>78</v>
      </c>
    </row>
    <row r="86" spans="1:22" x14ac:dyDescent="0.3">
      <c r="A86" s="494"/>
      <c r="B86" s="327" t="s">
        <v>19</v>
      </c>
      <c r="C86" s="62">
        <f t="shared" si="40"/>
        <v>0</v>
      </c>
      <c r="D86" s="62">
        <f t="shared" si="41"/>
        <v>0</v>
      </c>
      <c r="E86" s="62">
        <f t="shared" si="42"/>
        <v>0</v>
      </c>
      <c r="F86" s="129"/>
      <c r="G86" s="129"/>
      <c r="H86" s="129"/>
      <c r="I86" s="129"/>
      <c r="J86" s="129"/>
      <c r="K86" s="129"/>
      <c r="L86" s="129"/>
      <c r="M86" s="129"/>
      <c r="N86" s="129"/>
      <c r="O86" s="129"/>
      <c r="P86" s="129"/>
      <c r="Q86" s="62">
        <f t="shared" si="43"/>
        <v>0</v>
      </c>
      <c r="R86" s="62">
        <f t="shared" si="44"/>
        <v>0</v>
      </c>
      <c r="S86" s="62">
        <f t="shared" si="44"/>
        <v>0</v>
      </c>
      <c r="V86" s="116">
        <f t="shared" si="39"/>
        <v>79</v>
      </c>
    </row>
    <row r="87" spans="1:22" x14ac:dyDescent="0.3">
      <c r="A87" s="494"/>
      <c r="B87" s="327" t="s">
        <v>20</v>
      </c>
      <c r="C87" s="62">
        <f t="shared" si="40"/>
        <v>0</v>
      </c>
      <c r="D87" s="62">
        <f t="shared" si="41"/>
        <v>0</v>
      </c>
      <c r="E87" s="62">
        <f t="shared" si="42"/>
        <v>0</v>
      </c>
      <c r="F87" s="129"/>
      <c r="G87" s="129"/>
      <c r="H87" s="129"/>
      <c r="I87" s="129"/>
      <c r="J87" s="129"/>
      <c r="K87" s="129"/>
      <c r="L87" s="129"/>
      <c r="M87" s="129"/>
      <c r="N87" s="129"/>
      <c r="O87" s="129"/>
      <c r="P87" s="129"/>
      <c r="Q87" s="62">
        <f t="shared" si="43"/>
        <v>0</v>
      </c>
      <c r="R87" s="62">
        <f t="shared" si="44"/>
        <v>0</v>
      </c>
      <c r="S87" s="62">
        <f t="shared" si="44"/>
        <v>0</v>
      </c>
      <c r="V87" s="116">
        <f t="shared" si="39"/>
        <v>80</v>
      </c>
    </row>
    <row r="88" spans="1:22" x14ac:dyDescent="0.3">
      <c r="A88" s="494"/>
      <c r="B88" s="327" t="s">
        <v>21</v>
      </c>
      <c r="C88" s="62">
        <f t="shared" si="40"/>
        <v>0</v>
      </c>
      <c r="D88" s="62">
        <f t="shared" si="41"/>
        <v>0</v>
      </c>
      <c r="E88" s="62">
        <f t="shared" si="42"/>
        <v>0</v>
      </c>
      <c r="F88" s="129"/>
      <c r="G88" s="129"/>
      <c r="H88" s="129"/>
      <c r="I88" s="129"/>
      <c r="J88" s="129"/>
      <c r="K88" s="129"/>
      <c r="L88" s="129"/>
      <c r="M88" s="129"/>
      <c r="N88" s="129"/>
      <c r="O88" s="129"/>
      <c r="P88" s="129"/>
      <c r="Q88" s="62">
        <f t="shared" si="43"/>
        <v>0</v>
      </c>
      <c r="R88" s="62">
        <f t="shared" si="44"/>
        <v>0</v>
      </c>
      <c r="S88" s="62">
        <f t="shared" si="44"/>
        <v>0</v>
      </c>
      <c r="V88" s="116">
        <f t="shared" si="39"/>
        <v>81</v>
      </c>
    </row>
    <row r="89" spans="1:22" x14ac:dyDescent="0.3">
      <c r="A89" s="494"/>
      <c r="B89" s="327" t="s">
        <v>22</v>
      </c>
      <c r="C89" s="62">
        <f t="shared" si="40"/>
        <v>0</v>
      </c>
      <c r="D89" s="62">
        <f t="shared" si="41"/>
        <v>0</v>
      </c>
      <c r="E89" s="62">
        <f t="shared" si="42"/>
        <v>0</v>
      </c>
      <c r="F89" s="129"/>
      <c r="G89" s="129"/>
      <c r="H89" s="129"/>
      <c r="I89" s="129"/>
      <c r="J89" s="129"/>
      <c r="K89" s="129"/>
      <c r="L89" s="129"/>
      <c r="M89" s="129"/>
      <c r="N89" s="129"/>
      <c r="O89" s="129"/>
      <c r="P89" s="129"/>
      <c r="Q89" s="62">
        <f t="shared" si="43"/>
        <v>0</v>
      </c>
      <c r="R89" s="62">
        <f t="shared" si="44"/>
        <v>0</v>
      </c>
      <c r="S89" s="62">
        <f t="shared" si="44"/>
        <v>0</v>
      </c>
      <c r="V89" s="116">
        <f t="shared" si="39"/>
        <v>82</v>
      </c>
    </row>
    <row r="90" spans="1:22" x14ac:dyDescent="0.3">
      <c r="A90" s="494"/>
      <c r="B90" s="327" t="s">
        <v>23</v>
      </c>
      <c r="C90" s="62">
        <f t="shared" si="40"/>
        <v>0</v>
      </c>
      <c r="D90" s="62">
        <f t="shared" si="41"/>
        <v>0</v>
      </c>
      <c r="E90" s="62">
        <f t="shared" si="42"/>
        <v>0</v>
      </c>
      <c r="F90" s="129"/>
      <c r="G90" s="129"/>
      <c r="H90" s="129"/>
      <c r="I90" s="129"/>
      <c r="J90" s="129"/>
      <c r="K90" s="129"/>
      <c r="L90" s="129"/>
      <c r="M90" s="129"/>
      <c r="N90" s="129"/>
      <c r="O90" s="129"/>
      <c r="P90" s="129"/>
      <c r="Q90" s="62">
        <f t="shared" si="43"/>
        <v>0</v>
      </c>
      <c r="R90" s="62">
        <f t="shared" si="44"/>
        <v>0</v>
      </c>
      <c r="S90" s="62">
        <f t="shared" si="44"/>
        <v>0</v>
      </c>
      <c r="V90" s="116">
        <f t="shared" si="39"/>
        <v>83</v>
      </c>
    </row>
    <row r="91" spans="1:22" ht="14.25" thickBot="1" x14ac:dyDescent="0.35">
      <c r="A91" s="494"/>
      <c r="B91" s="328" t="s">
        <v>46</v>
      </c>
      <c r="C91" s="64">
        <f t="shared" ref="C91:S91" si="45">SUM(C74:C90)</f>
        <v>0</v>
      </c>
      <c r="D91" s="64">
        <f t="shared" si="45"/>
        <v>0</v>
      </c>
      <c r="E91" s="64">
        <f t="shared" si="45"/>
        <v>0</v>
      </c>
      <c r="F91" s="64">
        <f t="shared" si="45"/>
        <v>0</v>
      </c>
      <c r="G91" s="64">
        <f t="shared" si="45"/>
        <v>0</v>
      </c>
      <c r="H91" s="64">
        <f t="shared" si="45"/>
        <v>0</v>
      </c>
      <c r="I91" s="64">
        <f t="shared" si="45"/>
        <v>0</v>
      </c>
      <c r="J91" s="64">
        <f t="shared" si="45"/>
        <v>0</v>
      </c>
      <c r="K91" s="64">
        <f t="shared" si="45"/>
        <v>0</v>
      </c>
      <c r="L91" s="64">
        <f t="shared" si="45"/>
        <v>0</v>
      </c>
      <c r="M91" s="64">
        <f t="shared" si="45"/>
        <v>0</v>
      </c>
      <c r="N91" s="64">
        <f t="shared" si="45"/>
        <v>0</v>
      </c>
      <c r="O91" s="64">
        <f t="shared" si="45"/>
        <v>0</v>
      </c>
      <c r="P91" s="64">
        <f t="shared" si="45"/>
        <v>0</v>
      </c>
      <c r="Q91" s="64">
        <f t="shared" si="45"/>
        <v>0</v>
      </c>
      <c r="R91" s="64">
        <f t="shared" si="45"/>
        <v>0</v>
      </c>
      <c r="S91" s="64">
        <f t="shared" si="45"/>
        <v>0</v>
      </c>
      <c r="U91" s="116" t="str">
        <f>RIGHT(A74,4)&amp;"reseau"</f>
        <v>2026reseau</v>
      </c>
      <c r="V91" s="116">
        <f t="shared" si="39"/>
        <v>84</v>
      </c>
    </row>
    <row r="92" spans="1:22" x14ac:dyDescent="0.3">
      <c r="A92" s="494"/>
      <c r="B92" s="329"/>
      <c r="C92" s="62"/>
      <c r="D92" s="62"/>
      <c r="E92" s="62"/>
      <c r="F92" s="62"/>
      <c r="G92" s="62"/>
      <c r="H92" s="62"/>
      <c r="I92" s="62"/>
      <c r="J92" s="62"/>
      <c r="K92" s="62"/>
      <c r="L92" s="62"/>
      <c r="M92" s="62"/>
      <c r="N92" s="62"/>
      <c r="O92" s="62"/>
      <c r="P92" s="62"/>
      <c r="Q92" s="62"/>
      <c r="R92" s="62"/>
      <c r="S92" s="62"/>
      <c r="V92" s="116">
        <f t="shared" si="39"/>
        <v>85</v>
      </c>
    </row>
    <row r="93" spans="1:22" x14ac:dyDescent="0.3">
      <c r="A93" s="494"/>
      <c r="B93" s="327" t="s">
        <v>227</v>
      </c>
      <c r="C93" s="62">
        <f t="shared" ref="C93:C104" si="46">Q60</f>
        <v>0</v>
      </c>
      <c r="D93" s="62">
        <f t="shared" ref="D93:D104" si="47">R60</f>
        <v>0</v>
      </c>
      <c r="E93" s="62">
        <f t="shared" ref="E93:E104" si="48">S60</f>
        <v>0</v>
      </c>
      <c r="F93" s="129"/>
      <c r="G93" s="129"/>
      <c r="H93" s="129"/>
      <c r="I93" s="129"/>
      <c r="J93" s="129"/>
      <c r="K93" s="129"/>
      <c r="L93" s="129"/>
      <c r="M93" s="129"/>
      <c r="N93" s="129"/>
      <c r="O93" s="129"/>
      <c r="P93" s="129"/>
      <c r="Q93" s="62">
        <f>SUM(C93,F93:J93,M93:N93)</f>
        <v>0</v>
      </c>
      <c r="R93" s="62">
        <f>SUM(D93,K93,O93)</f>
        <v>0</v>
      </c>
      <c r="S93" s="62">
        <f>SUM(E93,L93,P93)</f>
        <v>0</v>
      </c>
      <c r="V93" s="116">
        <f t="shared" si="39"/>
        <v>86</v>
      </c>
    </row>
    <row r="94" spans="1:22" x14ac:dyDescent="0.3">
      <c r="A94" s="494"/>
      <c r="B94" s="327" t="s">
        <v>47</v>
      </c>
      <c r="C94" s="62">
        <f t="shared" si="46"/>
        <v>0</v>
      </c>
      <c r="D94" s="62">
        <f t="shared" si="47"/>
        <v>0</v>
      </c>
      <c r="E94" s="62">
        <f t="shared" si="48"/>
        <v>0</v>
      </c>
      <c r="F94" s="129"/>
      <c r="G94" s="129"/>
      <c r="H94" s="129"/>
      <c r="I94" s="129"/>
      <c r="J94" s="129"/>
      <c r="K94" s="129"/>
      <c r="L94" s="129"/>
      <c r="M94" s="129"/>
      <c r="N94" s="129"/>
      <c r="O94" s="129"/>
      <c r="P94" s="129"/>
      <c r="Q94" s="62">
        <f t="shared" ref="Q94:Q104" si="49">SUM(C94,F94:J94,M94:N94)</f>
        <v>0</v>
      </c>
      <c r="R94" s="62">
        <f t="shared" ref="R94:S104" si="50">SUM(D94,K94,O94)</f>
        <v>0</v>
      </c>
      <c r="S94" s="62">
        <f t="shared" si="50"/>
        <v>0</v>
      </c>
      <c r="V94" s="116">
        <f t="shared" si="39"/>
        <v>87</v>
      </c>
    </row>
    <row r="95" spans="1:22" x14ac:dyDescent="0.3">
      <c r="A95" s="494"/>
      <c r="B95" s="327" t="s">
        <v>48</v>
      </c>
      <c r="C95" s="62">
        <f t="shared" si="46"/>
        <v>0</v>
      </c>
      <c r="D95" s="62">
        <f t="shared" si="47"/>
        <v>0</v>
      </c>
      <c r="E95" s="62">
        <f t="shared" si="48"/>
        <v>0</v>
      </c>
      <c r="F95" s="129"/>
      <c r="G95" s="129"/>
      <c r="H95" s="129"/>
      <c r="I95" s="129"/>
      <c r="J95" s="129"/>
      <c r="K95" s="129"/>
      <c r="L95" s="129"/>
      <c r="M95" s="129"/>
      <c r="N95" s="129"/>
      <c r="O95" s="129"/>
      <c r="P95" s="129"/>
      <c r="Q95" s="62">
        <f t="shared" si="49"/>
        <v>0</v>
      </c>
      <c r="R95" s="62">
        <f t="shared" si="50"/>
        <v>0</v>
      </c>
      <c r="S95" s="62">
        <f t="shared" si="50"/>
        <v>0</v>
      </c>
      <c r="V95" s="116">
        <f t="shared" si="39"/>
        <v>88</v>
      </c>
    </row>
    <row r="96" spans="1:22" x14ac:dyDescent="0.3">
      <c r="A96" s="494"/>
      <c r="B96" s="327" t="s">
        <v>44</v>
      </c>
      <c r="C96" s="62">
        <f t="shared" si="46"/>
        <v>0</v>
      </c>
      <c r="D96" s="62">
        <f t="shared" si="47"/>
        <v>0</v>
      </c>
      <c r="E96" s="62">
        <f t="shared" si="48"/>
        <v>0</v>
      </c>
      <c r="F96" s="129"/>
      <c r="G96" s="129"/>
      <c r="H96" s="129"/>
      <c r="I96" s="129"/>
      <c r="J96" s="129"/>
      <c r="K96" s="129"/>
      <c r="L96" s="129"/>
      <c r="M96" s="129"/>
      <c r="N96" s="129"/>
      <c r="O96" s="129"/>
      <c r="P96" s="129"/>
      <c r="Q96" s="62">
        <f t="shared" si="49"/>
        <v>0</v>
      </c>
      <c r="R96" s="62">
        <f t="shared" si="50"/>
        <v>0</v>
      </c>
      <c r="S96" s="62">
        <f t="shared" si="50"/>
        <v>0</v>
      </c>
      <c r="V96" s="116">
        <f t="shared" si="39"/>
        <v>89</v>
      </c>
    </row>
    <row r="97" spans="1:22" x14ac:dyDescent="0.3">
      <c r="A97" s="494"/>
      <c r="B97" s="327" t="s">
        <v>49</v>
      </c>
      <c r="C97" s="62">
        <f t="shared" si="46"/>
        <v>0</v>
      </c>
      <c r="D97" s="62">
        <f t="shared" si="47"/>
        <v>0</v>
      </c>
      <c r="E97" s="62">
        <f t="shared" si="48"/>
        <v>0</v>
      </c>
      <c r="F97" s="129"/>
      <c r="G97" s="129"/>
      <c r="H97" s="129"/>
      <c r="I97" s="129"/>
      <c r="J97" s="129"/>
      <c r="K97" s="129"/>
      <c r="L97" s="129"/>
      <c r="M97" s="129"/>
      <c r="N97" s="129"/>
      <c r="O97" s="129"/>
      <c r="P97" s="129"/>
      <c r="Q97" s="62">
        <f t="shared" si="49"/>
        <v>0</v>
      </c>
      <c r="R97" s="62">
        <f t="shared" si="50"/>
        <v>0</v>
      </c>
      <c r="S97" s="62">
        <f t="shared" si="50"/>
        <v>0</v>
      </c>
      <c r="V97" s="116">
        <f t="shared" si="39"/>
        <v>90</v>
      </c>
    </row>
    <row r="98" spans="1:22" x14ac:dyDescent="0.3">
      <c r="A98" s="494"/>
      <c r="B98" s="327" t="s">
        <v>50</v>
      </c>
      <c r="C98" s="62">
        <f t="shared" si="46"/>
        <v>0</v>
      </c>
      <c r="D98" s="62">
        <f t="shared" si="47"/>
        <v>0</v>
      </c>
      <c r="E98" s="62">
        <f t="shared" si="48"/>
        <v>0</v>
      </c>
      <c r="F98" s="129"/>
      <c r="G98" s="129"/>
      <c r="H98" s="129"/>
      <c r="I98" s="129"/>
      <c r="J98" s="129"/>
      <c r="K98" s="129"/>
      <c r="L98" s="129"/>
      <c r="M98" s="129"/>
      <c r="N98" s="129"/>
      <c r="O98" s="129"/>
      <c r="P98" s="129"/>
      <c r="Q98" s="62">
        <f t="shared" si="49"/>
        <v>0</v>
      </c>
      <c r="R98" s="62">
        <f t="shared" si="50"/>
        <v>0</v>
      </c>
      <c r="S98" s="62">
        <f t="shared" si="50"/>
        <v>0</v>
      </c>
      <c r="V98" s="116">
        <f t="shared" si="39"/>
        <v>91</v>
      </c>
    </row>
    <row r="99" spans="1:22" x14ac:dyDescent="0.3">
      <c r="A99" s="494"/>
      <c r="B99" s="327" t="s">
        <v>45</v>
      </c>
      <c r="C99" s="62">
        <f t="shared" si="46"/>
        <v>0</v>
      </c>
      <c r="D99" s="62">
        <f t="shared" si="47"/>
        <v>0</v>
      </c>
      <c r="E99" s="62">
        <f t="shared" si="48"/>
        <v>0</v>
      </c>
      <c r="F99" s="129"/>
      <c r="G99" s="129"/>
      <c r="H99" s="129"/>
      <c r="I99" s="129"/>
      <c r="J99" s="129"/>
      <c r="K99" s="129"/>
      <c r="L99" s="129"/>
      <c r="M99" s="129"/>
      <c r="N99" s="129"/>
      <c r="O99" s="129"/>
      <c r="P99" s="129"/>
      <c r="Q99" s="62">
        <f t="shared" si="49"/>
        <v>0</v>
      </c>
      <c r="R99" s="62">
        <f t="shared" si="50"/>
        <v>0</v>
      </c>
      <c r="S99" s="62">
        <f t="shared" si="50"/>
        <v>0</v>
      </c>
      <c r="V99" s="116">
        <f t="shared" si="39"/>
        <v>92</v>
      </c>
    </row>
    <row r="100" spans="1:22" x14ac:dyDescent="0.3">
      <c r="A100" s="494"/>
      <c r="B100" s="327" t="s">
        <v>19</v>
      </c>
      <c r="C100" s="62">
        <f t="shared" si="46"/>
        <v>0</v>
      </c>
      <c r="D100" s="62">
        <f t="shared" si="47"/>
        <v>0</v>
      </c>
      <c r="E100" s="62">
        <f t="shared" si="48"/>
        <v>0</v>
      </c>
      <c r="F100" s="129"/>
      <c r="G100" s="129"/>
      <c r="H100" s="129"/>
      <c r="I100" s="129"/>
      <c r="J100" s="129"/>
      <c r="K100" s="129"/>
      <c r="L100" s="129"/>
      <c r="M100" s="129"/>
      <c r="N100" s="129"/>
      <c r="O100" s="129"/>
      <c r="P100" s="129"/>
      <c r="Q100" s="62">
        <f t="shared" si="49"/>
        <v>0</v>
      </c>
      <c r="R100" s="62">
        <f t="shared" si="50"/>
        <v>0</v>
      </c>
      <c r="S100" s="62">
        <f t="shared" si="50"/>
        <v>0</v>
      </c>
      <c r="V100" s="116">
        <f t="shared" si="39"/>
        <v>93</v>
      </c>
    </row>
    <row r="101" spans="1:22" x14ac:dyDescent="0.3">
      <c r="A101" s="494"/>
      <c r="B101" s="327" t="s">
        <v>20</v>
      </c>
      <c r="C101" s="62">
        <f t="shared" si="46"/>
        <v>0</v>
      </c>
      <c r="D101" s="62">
        <f t="shared" si="47"/>
        <v>0</v>
      </c>
      <c r="E101" s="62">
        <f t="shared" si="48"/>
        <v>0</v>
      </c>
      <c r="F101" s="129"/>
      <c r="G101" s="129"/>
      <c r="H101" s="129"/>
      <c r="I101" s="129"/>
      <c r="J101" s="129"/>
      <c r="K101" s="129"/>
      <c r="L101" s="129"/>
      <c r="M101" s="129"/>
      <c r="N101" s="129"/>
      <c r="O101" s="129"/>
      <c r="P101" s="129"/>
      <c r="Q101" s="62">
        <f t="shared" si="49"/>
        <v>0</v>
      </c>
      <c r="R101" s="62">
        <f t="shared" si="50"/>
        <v>0</v>
      </c>
      <c r="S101" s="62">
        <f t="shared" si="50"/>
        <v>0</v>
      </c>
      <c r="V101" s="116">
        <f t="shared" si="39"/>
        <v>94</v>
      </c>
    </row>
    <row r="102" spans="1:22" x14ac:dyDescent="0.3">
      <c r="A102" s="494"/>
      <c r="B102" s="327" t="s">
        <v>21</v>
      </c>
      <c r="C102" s="62">
        <f t="shared" si="46"/>
        <v>0</v>
      </c>
      <c r="D102" s="62">
        <f t="shared" si="47"/>
        <v>0</v>
      </c>
      <c r="E102" s="62">
        <f t="shared" si="48"/>
        <v>0</v>
      </c>
      <c r="F102" s="129"/>
      <c r="G102" s="129"/>
      <c r="H102" s="129"/>
      <c r="I102" s="129"/>
      <c r="J102" s="129"/>
      <c r="K102" s="129"/>
      <c r="L102" s="129"/>
      <c r="M102" s="129"/>
      <c r="N102" s="129"/>
      <c r="O102" s="129"/>
      <c r="P102" s="129"/>
      <c r="Q102" s="62">
        <f t="shared" si="49"/>
        <v>0</v>
      </c>
      <c r="R102" s="62">
        <f t="shared" si="50"/>
        <v>0</v>
      </c>
      <c r="S102" s="62">
        <f t="shared" si="50"/>
        <v>0</v>
      </c>
      <c r="V102" s="116">
        <f t="shared" si="39"/>
        <v>95</v>
      </c>
    </row>
    <row r="103" spans="1:22" x14ac:dyDescent="0.3">
      <c r="A103" s="494"/>
      <c r="B103" s="327" t="s">
        <v>22</v>
      </c>
      <c r="C103" s="62">
        <f t="shared" si="46"/>
        <v>0</v>
      </c>
      <c r="D103" s="62">
        <f t="shared" si="47"/>
        <v>0</v>
      </c>
      <c r="E103" s="62">
        <f t="shared" si="48"/>
        <v>0</v>
      </c>
      <c r="F103" s="129"/>
      <c r="G103" s="129"/>
      <c r="H103" s="129"/>
      <c r="I103" s="129"/>
      <c r="J103" s="129"/>
      <c r="K103" s="129"/>
      <c r="L103" s="129"/>
      <c r="M103" s="129"/>
      <c r="N103" s="129"/>
      <c r="O103" s="129"/>
      <c r="P103" s="129"/>
      <c r="Q103" s="62">
        <f t="shared" si="49"/>
        <v>0</v>
      </c>
      <c r="R103" s="62">
        <f t="shared" si="50"/>
        <v>0</v>
      </c>
      <c r="S103" s="62">
        <f t="shared" si="50"/>
        <v>0</v>
      </c>
      <c r="V103" s="116">
        <f t="shared" si="39"/>
        <v>96</v>
      </c>
    </row>
    <row r="104" spans="1:22" x14ac:dyDescent="0.3">
      <c r="A104" s="494"/>
      <c r="B104" s="327" t="s">
        <v>23</v>
      </c>
      <c r="C104" s="62">
        <f t="shared" si="46"/>
        <v>0</v>
      </c>
      <c r="D104" s="62">
        <f t="shared" si="47"/>
        <v>0</v>
      </c>
      <c r="E104" s="62">
        <f t="shared" si="48"/>
        <v>0</v>
      </c>
      <c r="F104" s="129"/>
      <c r="G104" s="129"/>
      <c r="H104" s="129"/>
      <c r="I104" s="129"/>
      <c r="J104" s="129"/>
      <c r="K104" s="129"/>
      <c r="L104" s="129"/>
      <c r="M104" s="129"/>
      <c r="N104" s="129"/>
      <c r="O104" s="129"/>
      <c r="P104" s="129"/>
      <c r="Q104" s="62">
        <f t="shared" si="49"/>
        <v>0</v>
      </c>
      <c r="R104" s="62">
        <f t="shared" si="50"/>
        <v>0</v>
      </c>
      <c r="S104" s="62">
        <f t="shared" si="50"/>
        <v>0</v>
      </c>
      <c r="V104" s="116">
        <f t="shared" si="39"/>
        <v>97</v>
      </c>
    </row>
    <row r="105" spans="1:22" ht="14.25" thickBot="1" x14ac:dyDescent="0.35">
      <c r="A105" s="494"/>
      <c r="B105" s="328" t="s">
        <v>51</v>
      </c>
      <c r="C105" s="64">
        <f t="shared" ref="C105:S105" si="51">SUM(C93:C104)</f>
        <v>0</v>
      </c>
      <c r="D105" s="64">
        <f t="shared" si="51"/>
        <v>0</v>
      </c>
      <c r="E105" s="64">
        <f t="shared" si="51"/>
        <v>0</v>
      </c>
      <c r="F105" s="64">
        <f t="shared" si="51"/>
        <v>0</v>
      </c>
      <c r="G105" s="64">
        <f t="shared" si="51"/>
        <v>0</v>
      </c>
      <c r="H105" s="64">
        <f t="shared" si="51"/>
        <v>0</v>
      </c>
      <c r="I105" s="64">
        <f t="shared" si="51"/>
        <v>0</v>
      </c>
      <c r="J105" s="64">
        <f t="shared" si="51"/>
        <v>0</v>
      </c>
      <c r="K105" s="64">
        <f t="shared" si="51"/>
        <v>0</v>
      </c>
      <c r="L105" s="64">
        <f t="shared" si="51"/>
        <v>0</v>
      </c>
      <c r="M105" s="64">
        <f t="shared" si="51"/>
        <v>0</v>
      </c>
      <c r="N105" s="64">
        <f t="shared" si="51"/>
        <v>0</v>
      </c>
      <c r="O105" s="64">
        <f t="shared" si="51"/>
        <v>0</v>
      </c>
      <c r="P105" s="64">
        <f t="shared" si="51"/>
        <v>0</v>
      </c>
      <c r="Q105" s="64">
        <f t="shared" si="51"/>
        <v>0</v>
      </c>
      <c r="R105" s="64">
        <f t="shared" si="51"/>
        <v>0</v>
      </c>
      <c r="S105" s="64">
        <f t="shared" si="51"/>
        <v>0</v>
      </c>
      <c r="U105" s="116" t="str">
        <f>RIGHT(A74,4)&amp;"hors reseau"</f>
        <v>2026hors reseau</v>
      </c>
      <c r="V105" s="116">
        <f t="shared" si="39"/>
        <v>98</v>
      </c>
    </row>
    <row r="106" spans="1:22" x14ac:dyDescent="0.3">
      <c r="B106" s="330"/>
      <c r="C106" s="62"/>
      <c r="D106" s="62"/>
      <c r="E106" s="62"/>
      <c r="F106" s="62"/>
      <c r="G106" s="62"/>
      <c r="H106" s="62"/>
      <c r="I106" s="62"/>
      <c r="J106" s="62"/>
      <c r="K106" s="62"/>
      <c r="L106" s="62"/>
      <c r="M106" s="62"/>
      <c r="N106" s="66"/>
      <c r="O106" s="62"/>
      <c r="P106" s="62"/>
      <c r="Q106" s="62"/>
      <c r="R106" s="62"/>
      <c r="S106" s="62"/>
      <c r="V106" s="116">
        <f t="shared" si="39"/>
        <v>99</v>
      </c>
    </row>
    <row r="107" spans="1:22" x14ac:dyDescent="0.3">
      <c r="A107" s="494" t="s">
        <v>436</v>
      </c>
      <c r="B107" s="327" t="s">
        <v>227</v>
      </c>
      <c r="C107" s="62">
        <f t="shared" ref="C107:C123" si="52">Q74</f>
        <v>0</v>
      </c>
      <c r="D107" s="62">
        <f t="shared" ref="D107:D123" si="53">R74</f>
        <v>0</v>
      </c>
      <c r="E107" s="62">
        <f t="shared" ref="E107:E123" si="54">S74</f>
        <v>0</v>
      </c>
      <c r="F107" s="129"/>
      <c r="G107" s="129"/>
      <c r="H107" s="129"/>
      <c r="I107" s="129"/>
      <c r="J107" s="129"/>
      <c r="K107" s="129"/>
      <c r="L107" s="129"/>
      <c r="M107" s="129"/>
      <c r="N107" s="129"/>
      <c r="O107" s="129"/>
      <c r="P107" s="129"/>
      <c r="Q107" s="62">
        <f>SUM(C107,F107:J107,M107:N107)</f>
        <v>0</v>
      </c>
      <c r="R107" s="62">
        <f>SUM(D107,K107,O107)</f>
        <v>0</v>
      </c>
      <c r="S107" s="62">
        <f>SUM(E107,L107,P107)</f>
        <v>0</v>
      </c>
      <c r="V107" s="116">
        <f t="shared" si="39"/>
        <v>100</v>
      </c>
    </row>
    <row r="108" spans="1:22" x14ac:dyDescent="0.3">
      <c r="A108" s="494"/>
      <c r="B108" s="327" t="s">
        <v>228</v>
      </c>
      <c r="C108" s="62">
        <f t="shared" si="52"/>
        <v>0</v>
      </c>
      <c r="D108" s="62">
        <f t="shared" si="53"/>
        <v>0</v>
      </c>
      <c r="E108" s="62">
        <f t="shared" si="54"/>
        <v>0</v>
      </c>
      <c r="F108" s="129"/>
      <c r="G108" s="129"/>
      <c r="H108" s="129"/>
      <c r="I108" s="129"/>
      <c r="J108" s="129"/>
      <c r="K108" s="129"/>
      <c r="L108" s="129"/>
      <c r="M108" s="129"/>
      <c r="N108" s="129"/>
      <c r="O108" s="129"/>
      <c r="P108" s="129"/>
      <c r="Q108" s="62">
        <f t="shared" ref="Q108:Q123" si="55">SUM(C108,F108:J108,M108:N108)</f>
        <v>0</v>
      </c>
      <c r="R108" s="62">
        <f t="shared" ref="R108:S123" si="56">SUM(D108,K108,O108)</f>
        <v>0</v>
      </c>
      <c r="S108" s="62">
        <f t="shared" si="56"/>
        <v>0</v>
      </c>
      <c r="V108" s="116">
        <f t="shared" si="39"/>
        <v>101</v>
      </c>
    </row>
    <row r="109" spans="1:22" x14ac:dyDescent="0.3">
      <c r="A109" s="494"/>
      <c r="B109" s="327" t="s">
        <v>229</v>
      </c>
      <c r="C109" s="62">
        <f t="shared" si="52"/>
        <v>0</v>
      </c>
      <c r="D109" s="62">
        <f t="shared" si="53"/>
        <v>0</v>
      </c>
      <c r="E109" s="62">
        <f t="shared" si="54"/>
        <v>0</v>
      </c>
      <c r="F109" s="129"/>
      <c r="G109" s="129"/>
      <c r="H109" s="129"/>
      <c r="I109" s="129"/>
      <c r="J109" s="129"/>
      <c r="K109" s="129"/>
      <c r="L109" s="129"/>
      <c r="M109" s="129"/>
      <c r="N109" s="129"/>
      <c r="O109" s="129"/>
      <c r="P109" s="129"/>
      <c r="Q109" s="62">
        <f t="shared" si="55"/>
        <v>0</v>
      </c>
      <c r="R109" s="62">
        <f t="shared" si="56"/>
        <v>0</v>
      </c>
      <c r="S109" s="62">
        <f t="shared" si="56"/>
        <v>0</v>
      </c>
      <c r="V109" s="116">
        <f t="shared" si="39"/>
        <v>102</v>
      </c>
    </row>
    <row r="110" spans="1:22" x14ac:dyDescent="0.3">
      <c r="A110" s="494"/>
      <c r="B110" s="327" t="s">
        <v>230</v>
      </c>
      <c r="C110" s="62">
        <f t="shared" si="52"/>
        <v>0</v>
      </c>
      <c r="D110" s="62">
        <f t="shared" si="53"/>
        <v>0</v>
      </c>
      <c r="E110" s="62">
        <f t="shared" si="54"/>
        <v>0</v>
      </c>
      <c r="F110" s="129"/>
      <c r="G110" s="129"/>
      <c r="H110" s="129"/>
      <c r="I110" s="129"/>
      <c r="J110" s="129"/>
      <c r="K110" s="129"/>
      <c r="L110" s="129"/>
      <c r="M110" s="129"/>
      <c r="N110" s="129"/>
      <c r="O110" s="129"/>
      <c r="P110" s="129"/>
      <c r="Q110" s="62">
        <f t="shared" si="55"/>
        <v>0</v>
      </c>
      <c r="R110" s="62">
        <f t="shared" si="56"/>
        <v>0</v>
      </c>
      <c r="S110" s="62">
        <f t="shared" si="56"/>
        <v>0</v>
      </c>
      <c r="V110" s="116">
        <f t="shared" si="39"/>
        <v>103</v>
      </c>
    </row>
    <row r="111" spans="1:22" x14ac:dyDescent="0.3">
      <c r="A111" s="494"/>
      <c r="B111" s="327" t="s">
        <v>231</v>
      </c>
      <c r="C111" s="62">
        <f t="shared" si="52"/>
        <v>0</v>
      </c>
      <c r="D111" s="62">
        <f t="shared" si="53"/>
        <v>0</v>
      </c>
      <c r="E111" s="62">
        <f t="shared" si="54"/>
        <v>0</v>
      </c>
      <c r="F111" s="129"/>
      <c r="G111" s="129"/>
      <c r="H111" s="129"/>
      <c r="I111" s="129"/>
      <c r="J111" s="129"/>
      <c r="K111" s="129"/>
      <c r="L111" s="129"/>
      <c r="M111" s="129"/>
      <c r="N111" s="129"/>
      <c r="O111" s="129"/>
      <c r="P111" s="129"/>
      <c r="Q111" s="62">
        <f t="shared" si="55"/>
        <v>0</v>
      </c>
      <c r="R111" s="62">
        <f t="shared" si="56"/>
        <v>0</v>
      </c>
      <c r="S111" s="62">
        <f t="shared" si="56"/>
        <v>0</v>
      </c>
      <c r="V111" s="116">
        <f t="shared" si="39"/>
        <v>104</v>
      </c>
    </row>
    <row r="112" spans="1:22" x14ac:dyDescent="0.3">
      <c r="A112" s="494"/>
      <c r="B112" s="327" t="s">
        <v>232</v>
      </c>
      <c r="C112" s="62">
        <f t="shared" si="52"/>
        <v>0</v>
      </c>
      <c r="D112" s="62">
        <f t="shared" si="53"/>
        <v>0</v>
      </c>
      <c r="E112" s="62">
        <f t="shared" si="54"/>
        <v>0</v>
      </c>
      <c r="F112" s="129"/>
      <c r="G112" s="129"/>
      <c r="H112" s="129"/>
      <c r="I112" s="129"/>
      <c r="J112" s="129"/>
      <c r="K112" s="129"/>
      <c r="L112" s="129"/>
      <c r="M112" s="129"/>
      <c r="N112" s="129"/>
      <c r="O112" s="129"/>
      <c r="P112" s="129"/>
      <c r="Q112" s="62">
        <f t="shared" si="55"/>
        <v>0</v>
      </c>
      <c r="R112" s="62">
        <f t="shared" si="56"/>
        <v>0</v>
      </c>
      <c r="S112" s="62">
        <f t="shared" si="56"/>
        <v>0</v>
      </c>
      <c r="V112" s="116">
        <f t="shared" si="39"/>
        <v>105</v>
      </c>
    </row>
    <row r="113" spans="1:22" x14ac:dyDescent="0.3">
      <c r="A113" s="494"/>
      <c r="B113" s="327" t="s">
        <v>233</v>
      </c>
      <c r="C113" s="62">
        <f t="shared" si="52"/>
        <v>0</v>
      </c>
      <c r="D113" s="62">
        <f t="shared" si="53"/>
        <v>0</v>
      </c>
      <c r="E113" s="62">
        <f t="shared" si="54"/>
        <v>0</v>
      </c>
      <c r="F113" s="129"/>
      <c r="G113" s="129"/>
      <c r="H113" s="129"/>
      <c r="I113" s="129"/>
      <c r="J113" s="129"/>
      <c r="K113" s="129"/>
      <c r="L113" s="129"/>
      <c r="M113" s="129"/>
      <c r="N113" s="129"/>
      <c r="O113" s="129"/>
      <c r="P113" s="129"/>
      <c r="Q113" s="62">
        <f t="shared" si="55"/>
        <v>0</v>
      </c>
      <c r="R113" s="62">
        <f t="shared" si="56"/>
        <v>0</v>
      </c>
      <c r="S113" s="62">
        <f t="shared" si="56"/>
        <v>0</v>
      </c>
      <c r="V113" s="116">
        <f t="shared" si="39"/>
        <v>106</v>
      </c>
    </row>
    <row r="114" spans="1:22" x14ac:dyDescent="0.3">
      <c r="A114" s="494"/>
      <c r="B114" s="327" t="s">
        <v>234</v>
      </c>
      <c r="C114" s="62">
        <f t="shared" si="52"/>
        <v>0</v>
      </c>
      <c r="D114" s="62">
        <f t="shared" si="53"/>
        <v>0</v>
      </c>
      <c r="E114" s="62">
        <f t="shared" si="54"/>
        <v>0</v>
      </c>
      <c r="F114" s="129"/>
      <c r="G114" s="129"/>
      <c r="H114" s="129"/>
      <c r="I114" s="129"/>
      <c r="J114" s="129"/>
      <c r="K114" s="129"/>
      <c r="L114" s="129"/>
      <c r="M114" s="129"/>
      <c r="N114" s="129"/>
      <c r="O114" s="129"/>
      <c r="P114" s="129"/>
      <c r="Q114" s="62">
        <f t="shared" si="55"/>
        <v>0</v>
      </c>
      <c r="R114" s="62">
        <f t="shared" si="56"/>
        <v>0</v>
      </c>
      <c r="S114" s="62">
        <f t="shared" si="56"/>
        <v>0</v>
      </c>
      <c r="V114" s="116">
        <f t="shared" si="39"/>
        <v>107</v>
      </c>
    </row>
    <row r="115" spans="1:22" x14ac:dyDescent="0.3">
      <c r="A115" s="494"/>
      <c r="B115" s="327" t="s">
        <v>236</v>
      </c>
      <c r="C115" s="62">
        <f t="shared" si="52"/>
        <v>0</v>
      </c>
      <c r="D115" s="62">
        <f t="shared" si="53"/>
        <v>0</v>
      </c>
      <c r="E115" s="62">
        <f t="shared" si="54"/>
        <v>0</v>
      </c>
      <c r="F115" s="129"/>
      <c r="G115" s="129"/>
      <c r="H115" s="129"/>
      <c r="I115" s="129"/>
      <c r="J115" s="129"/>
      <c r="K115" s="129"/>
      <c r="L115" s="129"/>
      <c r="M115" s="129"/>
      <c r="N115" s="129"/>
      <c r="O115" s="129"/>
      <c r="P115" s="129"/>
      <c r="Q115" s="62">
        <f t="shared" si="55"/>
        <v>0</v>
      </c>
      <c r="R115" s="62">
        <f t="shared" si="56"/>
        <v>0</v>
      </c>
      <c r="S115" s="62">
        <f t="shared" si="56"/>
        <v>0</v>
      </c>
      <c r="V115" s="116">
        <f t="shared" si="39"/>
        <v>108</v>
      </c>
    </row>
    <row r="116" spans="1:22" x14ac:dyDescent="0.3">
      <c r="A116" s="494"/>
      <c r="B116" s="327" t="s">
        <v>235</v>
      </c>
      <c r="C116" s="62">
        <f t="shared" si="52"/>
        <v>0</v>
      </c>
      <c r="D116" s="62">
        <f t="shared" si="53"/>
        <v>0</v>
      </c>
      <c r="E116" s="62">
        <f t="shared" si="54"/>
        <v>0</v>
      </c>
      <c r="F116" s="129"/>
      <c r="G116" s="129"/>
      <c r="H116" s="129"/>
      <c r="I116" s="129"/>
      <c r="J116" s="129"/>
      <c r="K116" s="129"/>
      <c r="L116" s="129"/>
      <c r="M116" s="129"/>
      <c r="N116" s="129"/>
      <c r="O116" s="129"/>
      <c r="P116" s="129"/>
      <c r="Q116" s="62">
        <f t="shared" si="55"/>
        <v>0</v>
      </c>
      <c r="R116" s="62">
        <f t="shared" si="56"/>
        <v>0</v>
      </c>
      <c r="S116" s="62">
        <f t="shared" si="56"/>
        <v>0</v>
      </c>
      <c r="V116" s="116">
        <f t="shared" si="39"/>
        <v>109</v>
      </c>
    </row>
    <row r="117" spans="1:22" x14ac:dyDescent="0.3">
      <c r="A117" s="494"/>
      <c r="B117" s="327" t="s">
        <v>237</v>
      </c>
      <c r="C117" s="62">
        <f t="shared" si="52"/>
        <v>0</v>
      </c>
      <c r="D117" s="62">
        <f t="shared" si="53"/>
        <v>0</v>
      </c>
      <c r="E117" s="62">
        <f t="shared" si="54"/>
        <v>0</v>
      </c>
      <c r="F117" s="129"/>
      <c r="G117" s="129"/>
      <c r="H117" s="129"/>
      <c r="I117" s="129"/>
      <c r="J117" s="129"/>
      <c r="K117" s="129"/>
      <c r="L117" s="129"/>
      <c r="M117" s="129"/>
      <c r="N117" s="129"/>
      <c r="O117" s="129"/>
      <c r="P117" s="129"/>
      <c r="Q117" s="62">
        <f t="shared" si="55"/>
        <v>0</v>
      </c>
      <c r="R117" s="62">
        <f t="shared" si="56"/>
        <v>0</v>
      </c>
      <c r="S117" s="62">
        <f t="shared" si="56"/>
        <v>0</v>
      </c>
      <c r="V117" s="116">
        <f t="shared" si="39"/>
        <v>110</v>
      </c>
    </row>
    <row r="118" spans="1:22" x14ac:dyDescent="0.3">
      <c r="A118" s="494"/>
      <c r="B118" s="327" t="s">
        <v>13</v>
      </c>
      <c r="C118" s="62">
        <f t="shared" si="52"/>
        <v>0</v>
      </c>
      <c r="D118" s="62">
        <f t="shared" si="53"/>
        <v>0</v>
      </c>
      <c r="E118" s="62">
        <f t="shared" si="54"/>
        <v>0</v>
      </c>
      <c r="F118" s="129"/>
      <c r="G118" s="129"/>
      <c r="H118" s="129"/>
      <c r="I118" s="129"/>
      <c r="J118" s="129"/>
      <c r="K118" s="129"/>
      <c r="L118" s="129"/>
      <c r="M118" s="129"/>
      <c r="N118" s="129"/>
      <c r="O118" s="129"/>
      <c r="P118" s="129"/>
      <c r="Q118" s="62">
        <f t="shared" si="55"/>
        <v>0</v>
      </c>
      <c r="R118" s="62">
        <f t="shared" si="56"/>
        <v>0</v>
      </c>
      <c r="S118" s="62">
        <f t="shared" si="56"/>
        <v>0</v>
      </c>
      <c r="V118" s="116">
        <f t="shared" si="39"/>
        <v>111</v>
      </c>
    </row>
    <row r="119" spans="1:22" x14ac:dyDescent="0.3">
      <c r="A119" s="494"/>
      <c r="B119" s="327" t="s">
        <v>19</v>
      </c>
      <c r="C119" s="62">
        <f t="shared" si="52"/>
        <v>0</v>
      </c>
      <c r="D119" s="62">
        <f t="shared" si="53"/>
        <v>0</v>
      </c>
      <c r="E119" s="62">
        <f t="shared" si="54"/>
        <v>0</v>
      </c>
      <c r="F119" s="129"/>
      <c r="G119" s="129"/>
      <c r="H119" s="129"/>
      <c r="I119" s="129"/>
      <c r="J119" s="129"/>
      <c r="K119" s="129"/>
      <c r="L119" s="129"/>
      <c r="M119" s="129"/>
      <c r="N119" s="129"/>
      <c r="O119" s="129"/>
      <c r="P119" s="129"/>
      <c r="Q119" s="62">
        <f t="shared" si="55"/>
        <v>0</v>
      </c>
      <c r="R119" s="62">
        <f t="shared" si="56"/>
        <v>0</v>
      </c>
      <c r="S119" s="62">
        <f t="shared" si="56"/>
        <v>0</v>
      </c>
      <c r="V119" s="116">
        <f t="shared" si="39"/>
        <v>112</v>
      </c>
    </row>
    <row r="120" spans="1:22" x14ac:dyDescent="0.3">
      <c r="A120" s="494"/>
      <c r="B120" s="327" t="s">
        <v>20</v>
      </c>
      <c r="C120" s="62">
        <f t="shared" si="52"/>
        <v>0</v>
      </c>
      <c r="D120" s="62">
        <f t="shared" si="53"/>
        <v>0</v>
      </c>
      <c r="E120" s="62">
        <f t="shared" si="54"/>
        <v>0</v>
      </c>
      <c r="F120" s="129"/>
      <c r="G120" s="129"/>
      <c r="H120" s="129"/>
      <c r="I120" s="129"/>
      <c r="J120" s="129"/>
      <c r="K120" s="129"/>
      <c r="L120" s="129"/>
      <c r="M120" s="129"/>
      <c r="N120" s="129"/>
      <c r="O120" s="129"/>
      <c r="P120" s="129"/>
      <c r="Q120" s="62">
        <f t="shared" si="55"/>
        <v>0</v>
      </c>
      <c r="R120" s="62">
        <f t="shared" si="56"/>
        <v>0</v>
      </c>
      <c r="S120" s="62">
        <f t="shared" si="56"/>
        <v>0</v>
      </c>
      <c r="V120" s="116">
        <f t="shared" si="39"/>
        <v>113</v>
      </c>
    </row>
    <row r="121" spans="1:22" x14ac:dyDescent="0.3">
      <c r="A121" s="494"/>
      <c r="B121" s="327" t="s">
        <v>21</v>
      </c>
      <c r="C121" s="62">
        <f t="shared" si="52"/>
        <v>0</v>
      </c>
      <c r="D121" s="62">
        <f t="shared" si="53"/>
        <v>0</v>
      </c>
      <c r="E121" s="62">
        <f t="shared" si="54"/>
        <v>0</v>
      </c>
      <c r="F121" s="129"/>
      <c r="G121" s="129"/>
      <c r="H121" s="129"/>
      <c r="I121" s="129"/>
      <c r="J121" s="129"/>
      <c r="K121" s="129"/>
      <c r="L121" s="129"/>
      <c r="M121" s="129"/>
      <c r="N121" s="129"/>
      <c r="O121" s="129"/>
      <c r="P121" s="129"/>
      <c r="Q121" s="62">
        <f t="shared" si="55"/>
        <v>0</v>
      </c>
      <c r="R121" s="62">
        <f t="shared" si="56"/>
        <v>0</v>
      </c>
      <c r="S121" s="62">
        <f t="shared" si="56"/>
        <v>0</v>
      </c>
      <c r="V121" s="116">
        <f t="shared" si="39"/>
        <v>114</v>
      </c>
    </row>
    <row r="122" spans="1:22" x14ac:dyDescent="0.3">
      <c r="A122" s="494"/>
      <c r="B122" s="327" t="s">
        <v>22</v>
      </c>
      <c r="C122" s="62">
        <f t="shared" si="52"/>
        <v>0</v>
      </c>
      <c r="D122" s="62">
        <f t="shared" si="53"/>
        <v>0</v>
      </c>
      <c r="E122" s="62">
        <f t="shared" si="54"/>
        <v>0</v>
      </c>
      <c r="F122" s="129"/>
      <c r="G122" s="129"/>
      <c r="H122" s="129"/>
      <c r="I122" s="129"/>
      <c r="J122" s="129"/>
      <c r="K122" s="129"/>
      <c r="L122" s="129"/>
      <c r="M122" s="129"/>
      <c r="N122" s="129"/>
      <c r="O122" s="129"/>
      <c r="P122" s="129"/>
      <c r="Q122" s="62">
        <f t="shared" si="55"/>
        <v>0</v>
      </c>
      <c r="R122" s="62">
        <f t="shared" si="56"/>
        <v>0</v>
      </c>
      <c r="S122" s="62">
        <f t="shared" si="56"/>
        <v>0</v>
      </c>
      <c r="V122" s="116">
        <f t="shared" si="39"/>
        <v>115</v>
      </c>
    </row>
    <row r="123" spans="1:22" x14ac:dyDescent="0.3">
      <c r="A123" s="494"/>
      <c r="B123" s="327" t="s">
        <v>23</v>
      </c>
      <c r="C123" s="62">
        <f t="shared" si="52"/>
        <v>0</v>
      </c>
      <c r="D123" s="62">
        <f t="shared" si="53"/>
        <v>0</v>
      </c>
      <c r="E123" s="62">
        <f t="shared" si="54"/>
        <v>0</v>
      </c>
      <c r="F123" s="129"/>
      <c r="G123" s="129"/>
      <c r="H123" s="129"/>
      <c r="I123" s="129"/>
      <c r="J123" s="129"/>
      <c r="K123" s="129"/>
      <c r="L123" s="129"/>
      <c r="M123" s="129"/>
      <c r="N123" s="129"/>
      <c r="O123" s="129"/>
      <c r="P123" s="129"/>
      <c r="Q123" s="62">
        <f t="shared" si="55"/>
        <v>0</v>
      </c>
      <c r="R123" s="62">
        <f t="shared" si="56"/>
        <v>0</v>
      </c>
      <c r="S123" s="62">
        <f t="shared" si="56"/>
        <v>0</v>
      </c>
      <c r="V123" s="116">
        <f t="shared" si="39"/>
        <v>116</v>
      </c>
    </row>
    <row r="124" spans="1:22" ht="14.25" thickBot="1" x14ac:dyDescent="0.35">
      <c r="A124" s="494"/>
      <c r="B124" s="328" t="s">
        <v>46</v>
      </c>
      <c r="C124" s="64">
        <f t="shared" ref="C124:S124" si="57">SUM(C107:C123)</f>
        <v>0</v>
      </c>
      <c r="D124" s="64">
        <f t="shared" si="57"/>
        <v>0</v>
      </c>
      <c r="E124" s="64">
        <f t="shared" si="57"/>
        <v>0</v>
      </c>
      <c r="F124" s="64">
        <f t="shared" si="57"/>
        <v>0</v>
      </c>
      <c r="G124" s="64">
        <f t="shared" si="57"/>
        <v>0</v>
      </c>
      <c r="H124" s="64">
        <f t="shared" si="57"/>
        <v>0</v>
      </c>
      <c r="I124" s="64">
        <f t="shared" si="57"/>
        <v>0</v>
      </c>
      <c r="J124" s="64">
        <f t="shared" si="57"/>
        <v>0</v>
      </c>
      <c r="K124" s="64">
        <f t="shared" si="57"/>
        <v>0</v>
      </c>
      <c r="L124" s="64">
        <f t="shared" si="57"/>
        <v>0</v>
      </c>
      <c r="M124" s="64">
        <f t="shared" si="57"/>
        <v>0</v>
      </c>
      <c r="N124" s="64">
        <f t="shared" si="57"/>
        <v>0</v>
      </c>
      <c r="O124" s="64">
        <f t="shared" si="57"/>
        <v>0</v>
      </c>
      <c r="P124" s="64">
        <f t="shared" si="57"/>
        <v>0</v>
      </c>
      <c r="Q124" s="64">
        <f t="shared" si="57"/>
        <v>0</v>
      </c>
      <c r="R124" s="64">
        <f t="shared" si="57"/>
        <v>0</v>
      </c>
      <c r="S124" s="64">
        <f t="shared" si="57"/>
        <v>0</v>
      </c>
      <c r="U124" s="116" t="str">
        <f>RIGHT(A107,4)&amp;"reseau"</f>
        <v>2027reseau</v>
      </c>
      <c r="V124" s="116">
        <f t="shared" si="39"/>
        <v>117</v>
      </c>
    </row>
    <row r="125" spans="1:22" x14ac:dyDescent="0.3">
      <c r="A125" s="494"/>
      <c r="B125" s="329"/>
      <c r="C125" s="62"/>
      <c r="D125" s="62"/>
      <c r="E125" s="62"/>
      <c r="F125" s="62"/>
      <c r="G125" s="62"/>
      <c r="H125" s="62"/>
      <c r="I125" s="62"/>
      <c r="J125" s="62"/>
      <c r="K125" s="62"/>
      <c r="L125" s="62"/>
      <c r="M125" s="62"/>
      <c r="N125" s="62"/>
      <c r="O125" s="62"/>
      <c r="P125" s="62"/>
      <c r="Q125" s="62"/>
      <c r="R125" s="62"/>
      <c r="S125" s="62"/>
      <c r="V125" s="116">
        <f t="shared" si="39"/>
        <v>118</v>
      </c>
    </row>
    <row r="126" spans="1:22" x14ac:dyDescent="0.3">
      <c r="A126" s="494"/>
      <c r="B126" s="327" t="s">
        <v>227</v>
      </c>
      <c r="C126" s="62">
        <f t="shared" ref="C126:C137" si="58">Q93</f>
        <v>0</v>
      </c>
      <c r="D126" s="62">
        <f t="shared" ref="D126:D137" si="59">R93</f>
        <v>0</v>
      </c>
      <c r="E126" s="62">
        <f t="shared" ref="E126:E137" si="60">S93</f>
        <v>0</v>
      </c>
      <c r="F126" s="129"/>
      <c r="G126" s="129"/>
      <c r="H126" s="129"/>
      <c r="I126" s="129"/>
      <c r="J126" s="129"/>
      <c r="K126" s="129"/>
      <c r="L126" s="129"/>
      <c r="M126" s="129"/>
      <c r="N126" s="129"/>
      <c r="O126" s="129"/>
      <c r="P126" s="129"/>
      <c r="Q126" s="62">
        <f>SUM(C126,F126:J126,M126:N126)</f>
        <v>0</v>
      </c>
      <c r="R126" s="62">
        <f>SUM(D126,K126,O126)</f>
        <v>0</v>
      </c>
      <c r="S126" s="62">
        <f>SUM(E126,L126,P126)</f>
        <v>0</v>
      </c>
      <c r="V126" s="116">
        <f t="shared" si="39"/>
        <v>119</v>
      </c>
    </row>
    <row r="127" spans="1:22" x14ac:dyDescent="0.3">
      <c r="A127" s="494"/>
      <c r="B127" s="327" t="s">
        <v>47</v>
      </c>
      <c r="C127" s="62">
        <f t="shared" si="58"/>
        <v>0</v>
      </c>
      <c r="D127" s="62">
        <f t="shared" si="59"/>
        <v>0</v>
      </c>
      <c r="E127" s="62">
        <f t="shared" si="60"/>
        <v>0</v>
      </c>
      <c r="F127" s="129"/>
      <c r="G127" s="129"/>
      <c r="H127" s="129"/>
      <c r="I127" s="129"/>
      <c r="J127" s="129"/>
      <c r="K127" s="129"/>
      <c r="L127" s="129"/>
      <c r="M127" s="129"/>
      <c r="N127" s="129"/>
      <c r="O127" s="129"/>
      <c r="P127" s="129"/>
      <c r="Q127" s="62">
        <f t="shared" ref="Q127:Q137" si="61">SUM(C127,F127:J127,M127:N127)</f>
        <v>0</v>
      </c>
      <c r="R127" s="62">
        <f t="shared" ref="R127:S137" si="62">SUM(D127,K127,O127)</f>
        <v>0</v>
      </c>
      <c r="S127" s="62">
        <f t="shared" si="62"/>
        <v>0</v>
      </c>
      <c r="V127" s="116">
        <f t="shared" si="39"/>
        <v>120</v>
      </c>
    </row>
    <row r="128" spans="1:22" x14ac:dyDescent="0.3">
      <c r="A128" s="494"/>
      <c r="B128" s="327" t="s">
        <v>48</v>
      </c>
      <c r="C128" s="62">
        <f t="shared" si="58"/>
        <v>0</v>
      </c>
      <c r="D128" s="62">
        <f t="shared" si="59"/>
        <v>0</v>
      </c>
      <c r="E128" s="62">
        <f t="shared" si="60"/>
        <v>0</v>
      </c>
      <c r="F128" s="129"/>
      <c r="G128" s="129"/>
      <c r="H128" s="129"/>
      <c r="I128" s="129"/>
      <c r="J128" s="129"/>
      <c r="K128" s="129"/>
      <c r="L128" s="129"/>
      <c r="M128" s="129"/>
      <c r="N128" s="129"/>
      <c r="O128" s="129"/>
      <c r="P128" s="129"/>
      <c r="Q128" s="62">
        <f t="shared" si="61"/>
        <v>0</v>
      </c>
      <c r="R128" s="62">
        <f t="shared" si="62"/>
        <v>0</v>
      </c>
      <c r="S128" s="62">
        <f t="shared" si="62"/>
        <v>0</v>
      </c>
      <c r="V128" s="116">
        <f t="shared" si="39"/>
        <v>121</v>
      </c>
    </row>
    <row r="129" spans="1:22" x14ac:dyDescent="0.3">
      <c r="A129" s="494"/>
      <c r="B129" s="327" t="s">
        <v>44</v>
      </c>
      <c r="C129" s="62">
        <f t="shared" si="58"/>
        <v>0</v>
      </c>
      <c r="D129" s="62">
        <f t="shared" si="59"/>
        <v>0</v>
      </c>
      <c r="E129" s="62">
        <f t="shared" si="60"/>
        <v>0</v>
      </c>
      <c r="F129" s="129"/>
      <c r="G129" s="129"/>
      <c r="H129" s="129"/>
      <c r="I129" s="129"/>
      <c r="J129" s="129"/>
      <c r="K129" s="129"/>
      <c r="L129" s="129"/>
      <c r="M129" s="129"/>
      <c r="N129" s="129"/>
      <c r="O129" s="129"/>
      <c r="P129" s="129"/>
      <c r="Q129" s="62">
        <f t="shared" si="61"/>
        <v>0</v>
      </c>
      <c r="R129" s="62">
        <f t="shared" si="62"/>
        <v>0</v>
      </c>
      <c r="S129" s="62">
        <f t="shared" si="62"/>
        <v>0</v>
      </c>
      <c r="V129" s="116">
        <f t="shared" si="39"/>
        <v>122</v>
      </c>
    </row>
    <row r="130" spans="1:22" x14ac:dyDescent="0.3">
      <c r="A130" s="494"/>
      <c r="B130" s="327" t="s">
        <v>49</v>
      </c>
      <c r="C130" s="62">
        <f t="shared" si="58"/>
        <v>0</v>
      </c>
      <c r="D130" s="62">
        <f t="shared" si="59"/>
        <v>0</v>
      </c>
      <c r="E130" s="62">
        <f t="shared" si="60"/>
        <v>0</v>
      </c>
      <c r="F130" s="129"/>
      <c r="G130" s="129"/>
      <c r="H130" s="129"/>
      <c r="I130" s="129"/>
      <c r="J130" s="129"/>
      <c r="K130" s="129"/>
      <c r="L130" s="129"/>
      <c r="M130" s="129"/>
      <c r="N130" s="129"/>
      <c r="O130" s="129"/>
      <c r="P130" s="129"/>
      <c r="Q130" s="62">
        <f t="shared" si="61"/>
        <v>0</v>
      </c>
      <c r="R130" s="62">
        <f t="shared" si="62"/>
        <v>0</v>
      </c>
      <c r="S130" s="62">
        <f t="shared" si="62"/>
        <v>0</v>
      </c>
      <c r="V130" s="116">
        <f t="shared" si="39"/>
        <v>123</v>
      </c>
    </row>
    <row r="131" spans="1:22" x14ac:dyDescent="0.3">
      <c r="A131" s="494"/>
      <c r="B131" s="327" t="s">
        <v>50</v>
      </c>
      <c r="C131" s="62">
        <f t="shared" si="58"/>
        <v>0</v>
      </c>
      <c r="D131" s="62">
        <f t="shared" si="59"/>
        <v>0</v>
      </c>
      <c r="E131" s="62">
        <f t="shared" si="60"/>
        <v>0</v>
      </c>
      <c r="F131" s="129"/>
      <c r="G131" s="129"/>
      <c r="H131" s="129"/>
      <c r="I131" s="129"/>
      <c r="J131" s="129"/>
      <c r="K131" s="129"/>
      <c r="L131" s="129"/>
      <c r="M131" s="129"/>
      <c r="N131" s="129"/>
      <c r="O131" s="129"/>
      <c r="P131" s="129"/>
      <c r="Q131" s="62">
        <f t="shared" si="61"/>
        <v>0</v>
      </c>
      <c r="R131" s="62">
        <f t="shared" si="62"/>
        <v>0</v>
      </c>
      <c r="S131" s="62">
        <f t="shared" si="62"/>
        <v>0</v>
      </c>
      <c r="V131" s="116">
        <f t="shared" si="39"/>
        <v>124</v>
      </c>
    </row>
    <row r="132" spans="1:22" x14ac:dyDescent="0.3">
      <c r="A132" s="494"/>
      <c r="B132" s="327" t="s">
        <v>45</v>
      </c>
      <c r="C132" s="62">
        <f t="shared" si="58"/>
        <v>0</v>
      </c>
      <c r="D132" s="62">
        <f t="shared" si="59"/>
        <v>0</v>
      </c>
      <c r="E132" s="62">
        <f t="shared" si="60"/>
        <v>0</v>
      </c>
      <c r="F132" s="129"/>
      <c r="G132" s="129"/>
      <c r="H132" s="129"/>
      <c r="I132" s="129"/>
      <c r="J132" s="129"/>
      <c r="K132" s="129"/>
      <c r="L132" s="129"/>
      <c r="M132" s="129"/>
      <c r="N132" s="129"/>
      <c r="O132" s="129"/>
      <c r="P132" s="129"/>
      <c r="Q132" s="62">
        <f t="shared" si="61"/>
        <v>0</v>
      </c>
      <c r="R132" s="62">
        <f t="shared" si="62"/>
        <v>0</v>
      </c>
      <c r="S132" s="62">
        <f t="shared" si="62"/>
        <v>0</v>
      </c>
      <c r="V132" s="116">
        <f t="shared" si="39"/>
        <v>125</v>
      </c>
    </row>
    <row r="133" spans="1:22" x14ac:dyDescent="0.3">
      <c r="A133" s="494"/>
      <c r="B133" s="327" t="s">
        <v>19</v>
      </c>
      <c r="C133" s="62">
        <f t="shared" si="58"/>
        <v>0</v>
      </c>
      <c r="D133" s="62">
        <f t="shared" si="59"/>
        <v>0</v>
      </c>
      <c r="E133" s="62">
        <f t="shared" si="60"/>
        <v>0</v>
      </c>
      <c r="F133" s="129"/>
      <c r="G133" s="129"/>
      <c r="H133" s="129"/>
      <c r="I133" s="129"/>
      <c r="J133" s="129"/>
      <c r="K133" s="129"/>
      <c r="L133" s="129"/>
      <c r="M133" s="129"/>
      <c r="N133" s="129"/>
      <c r="O133" s="129"/>
      <c r="P133" s="129"/>
      <c r="Q133" s="62">
        <f t="shared" si="61"/>
        <v>0</v>
      </c>
      <c r="R133" s="62">
        <f t="shared" si="62"/>
        <v>0</v>
      </c>
      <c r="S133" s="62">
        <f t="shared" si="62"/>
        <v>0</v>
      </c>
      <c r="V133" s="116">
        <f t="shared" si="39"/>
        <v>126</v>
      </c>
    </row>
    <row r="134" spans="1:22" x14ac:dyDescent="0.3">
      <c r="A134" s="494"/>
      <c r="B134" s="327" t="s">
        <v>20</v>
      </c>
      <c r="C134" s="62">
        <f t="shared" si="58"/>
        <v>0</v>
      </c>
      <c r="D134" s="62">
        <f t="shared" si="59"/>
        <v>0</v>
      </c>
      <c r="E134" s="62">
        <f t="shared" si="60"/>
        <v>0</v>
      </c>
      <c r="F134" s="129"/>
      <c r="G134" s="129"/>
      <c r="H134" s="129"/>
      <c r="I134" s="129"/>
      <c r="J134" s="129"/>
      <c r="K134" s="129"/>
      <c r="L134" s="129"/>
      <c r="M134" s="129"/>
      <c r="N134" s="129"/>
      <c r="O134" s="129"/>
      <c r="P134" s="129"/>
      <c r="Q134" s="62">
        <f t="shared" si="61"/>
        <v>0</v>
      </c>
      <c r="R134" s="62">
        <f t="shared" si="62"/>
        <v>0</v>
      </c>
      <c r="S134" s="62">
        <f t="shared" si="62"/>
        <v>0</v>
      </c>
      <c r="V134" s="116">
        <f t="shared" si="39"/>
        <v>127</v>
      </c>
    </row>
    <row r="135" spans="1:22" x14ac:dyDescent="0.3">
      <c r="A135" s="494"/>
      <c r="B135" s="327" t="s">
        <v>21</v>
      </c>
      <c r="C135" s="62">
        <f t="shared" si="58"/>
        <v>0</v>
      </c>
      <c r="D135" s="62">
        <f t="shared" si="59"/>
        <v>0</v>
      </c>
      <c r="E135" s="62">
        <f t="shared" si="60"/>
        <v>0</v>
      </c>
      <c r="F135" s="129"/>
      <c r="G135" s="129"/>
      <c r="H135" s="129"/>
      <c r="I135" s="129"/>
      <c r="J135" s="129"/>
      <c r="K135" s="129"/>
      <c r="L135" s="129"/>
      <c r="M135" s="129"/>
      <c r="N135" s="129"/>
      <c r="O135" s="129"/>
      <c r="P135" s="129"/>
      <c r="Q135" s="62">
        <f t="shared" si="61"/>
        <v>0</v>
      </c>
      <c r="R135" s="62">
        <f t="shared" si="62"/>
        <v>0</v>
      </c>
      <c r="S135" s="62">
        <f t="shared" si="62"/>
        <v>0</v>
      </c>
      <c r="V135" s="116">
        <f t="shared" si="39"/>
        <v>128</v>
      </c>
    </row>
    <row r="136" spans="1:22" x14ac:dyDescent="0.3">
      <c r="A136" s="494"/>
      <c r="B136" s="327" t="s">
        <v>22</v>
      </c>
      <c r="C136" s="62">
        <f t="shared" si="58"/>
        <v>0</v>
      </c>
      <c r="D136" s="62">
        <f t="shared" si="59"/>
        <v>0</v>
      </c>
      <c r="E136" s="62">
        <f t="shared" si="60"/>
        <v>0</v>
      </c>
      <c r="F136" s="129"/>
      <c r="G136" s="129"/>
      <c r="H136" s="129"/>
      <c r="I136" s="129"/>
      <c r="J136" s="129"/>
      <c r="K136" s="129"/>
      <c r="L136" s="129"/>
      <c r="M136" s="129"/>
      <c r="N136" s="129"/>
      <c r="O136" s="129"/>
      <c r="P136" s="129"/>
      <c r="Q136" s="62">
        <f t="shared" si="61"/>
        <v>0</v>
      </c>
      <c r="R136" s="62">
        <f t="shared" si="62"/>
        <v>0</v>
      </c>
      <c r="S136" s="62">
        <f t="shared" si="62"/>
        <v>0</v>
      </c>
      <c r="V136" s="116">
        <f t="shared" si="39"/>
        <v>129</v>
      </c>
    </row>
    <row r="137" spans="1:22" x14ac:dyDescent="0.3">
      <c r="A137" s="494"/>
      <c r="B137" s="327" t="s">
        <v>23</v>
      </c>
      <c r="C137" s="62">
        <f t="shared" si="58"/>
        <v>0</v>
      </c>
      <c r="D137" s="62">
        <f t="shared" si="59"/>
        <v>0</v>
      </c>
      <c r="E137" s="62">
        <f t="shared" si="60"/>
        <v>0</v>
      </c>
      <c r="F137" s="129"/>
      <c r="G137" s="129"/>
      <c r="H137" s="129"/>
      <c r="I137" s="129"/>
      <c r="J137" s="129"/>
      <c r="K137" s="129"/>
      <c r="L137" s="129"/>
      <c r="M137" s="129"/>
      <c r="N137" s="129"/>
      <c r="O137" s="129"/>
      <c r="P137" s="129"/>
      <c r="Q137" s="62">
        <f t="shared" si="61"/>
        <v>0</v>
      </c>
      <c r="R137" s="62">
        <f t="shared" si="62"/>
        <v>0</v>
      </c>
      <c r="S137" s="62">
        <f t="shared" si="62"/>
        <v>0</v>
      </c>
      <c r="V137" s="116">
        <f t="shared" si="39"/>
        <v>130</v>
      </c>
    </row>
    <row r="138" spans="1:22" ht="14.25" thickBot="1" x14ac:dyDescent="0.35">
      <c r="A138" s="494"/>
      <c r="B138" s="328" t="s">
        <v>51</v>
      </c>
      <c r="C138" s="64">
        <f t="shared" ref="C138:S138" si="63">SUM(C126:C137)</f>
        <v>0</v>
      </c>
      <c r="D138" s="64">
        <f t="shared" si="63"/>
        <v>0</v>
      </c>
      <c r="E138" s="64">
        <f t="shared" si="63"/>
        <v>0</v>
      </c>
      <c r="F138" s="64">
        <f t="shared" si="63"/>
        <v>0</v>
      </c>
      <c r="G138" s="64">
        <f t="shared" si="63"/>
        <v>0</v>
      </c>
      <c r="H138" s="64">
        <f t="shared" si="63"/>
        <v>0</v>
      </c>
      <c r="I138" s="64">
        <f t="shared" si="63"/>
        <v>0</v>
      </c>
      <c r="J138" s="64">
        <f t="shared" si="63"/>
        <v>0</v>
      </c>
      <c r="K138" s="64">
        <f t="shared" si="63"/>
        <v>0</v>
      </c>
      <c r="L138" s="64">
        <f t="shared" si="63"/>
        <v>0</v>
      </c>
      <c r="M138" s="64">
        <f t="shared" si="63"/>
        <v>0</v>
      </c>
      <c r="N138" s="64">
        <f t="shared" si="63"/>
        <v>0</v>
      </c>
      <c r="O138" s="64">
        <f t="shared" si="63"/>
        <v>0</v>
      </c>
      <c r="P138" s="64">
        <f t="shared" si="63"/>
        <v>0</v>
      </c>
      <c r="Q138" s="64">
        <f t="shared" si="63"/>
        <v>0</v>
      </c>
      <c r="R138" s="64">
        <f t="shared" si="63"/>
        <v>0</v>
      </c>
      <c r="S138" s="64">
        <f t="shared" si="63"/>
        <v>0</v>
      </c>
      <c r="U138" s="116" t="str">
        <f>RIGHT(A107,4)&amp;"hors reseau"</f>
        <v>2027hors reseau</v>
      </c>
      <c r="V138" s="116">
        <f t="shared" ref="V138:V171" si="64">V137+1</f>
        <v>131</v>
      </c>
    </row>
    <row r="139" spans="1:22" x14ac:dyDescent="0.3">
      <c r="B139" s="330"/>
      <c r="C139" s="62"/>
      <c r="D139" s="62"/>
      <c r="E139" s="62"/>
      <c r="F139" s="62"/>
      <c r="G139" s="62"/>
      <c r="H139" s="62"/>
      <c r="I139" s="62"/>
      <c r="J139" s="62"/>
      <c r="K139" s="62"/>
      <c r="L139" s="62"/>
      <c r="M139" s="62"/>
      <c r="N139" s="66"/>
      <c r="O139" s="62"/>
      <c r="P139" s="62"/>
      <c r="Q139" s="62"/>
      <c r="R139" s="62"/>
      <c r="S139" s="62"/>
      <c r="V139" s="116">
        <f t="shared" si="64"/>
        <v>132</v>
      </c>
    </row>
    <row r="140" spans="1:22" x14ac:dyDescent="0.3">
      <c r="A140" s="494" t="s">
        <v>432</v>
      </c>
      <c r="B140" s="327" t="s">
        <v>227</v>
      </c>
      <c r="C140" s="62">
        <f t="shared" ref="C140:C156" si="65">Q107</f>
        <v>0</v>
      </c>
      <c r="D140" s="62">
        <f t="shared" ref="D140:D156" si="66">R107</f>
        <v>0</v>
      </c>
      <c r="E140" s="62">
        <f t="shared" ref="E140:E156" si="67">S107</f>
        <v>0</v>
      </c>
      <c r="F140" s="129"/>
      <c r="G140" s="129"/>
      <c r="H140" s="129"/>
      <c r="I140" s="129"/>
      <c r="J140" s="129"/>
      <c r="K140" s="129"/>
      <c r="L140" s="129"/>
      <c r="M140" s="129"/>
      <c r="N140" s="129"/>
      <c r="O140" s="129"/>
      <c r="P140" s="129"/>
      <c r="Q140" s="62">
        <f>SUM(C140,F140:J140,M140:N140)</f>
        <v>0</v>
      </c>
      <c r="R140" s="62">
        <f>SUM(D140,K140,O140)</f>
        <v>0</v>
      </c>
      <c r="S140" s="62">
        <f>SUM(E140,L140,P140)</f>
        <v>0</v>
      </c>
      <c r="V140" s="116">
        <f t="shared" si="64"/>
        <v>133</v>
      </c>
    </row>
    <row r="141" spans="1:22" x14ac:dyDescent="0.3">
      <c r="A141" s="494"/>
      <c r="B141" s="327" t="s">
        <v>228</v>
      </c>
      <c r="C141" s="62">
        <f t="shared" si="65"/>
        <v>0</v>
      </c>
      <c r="D141" s="62">
        <f t="shared" si="66"/>
        <v>0</v>
      </c>
      <c r="E141" s="62">
        <f t="shared" si="67"/>
        <v>0</v>
      </c>
      <c r="F141" s="129"/>
      <c r="G141" s="129"/>
      <c r="H141" s="129"/>
      <c r="I141" s="129"/>
      <c r="J141" s="129"/>
      <c r="K141" s="129"/>
      <c r="L141" s="129"/>
      <c r="M141" s="129"/>
      <c r="N141" s="129"/>
      <c r="O141" s="129"/>
      <c r="P141" s="129"/>
      <c r="Q141" s="62">
        <f t="shared" ref="Q141:Q156" si="68">SUM(C141,F141:J141,M141:N141)</f>
        <v>0</v>
      </c>
      <c r="R141" s="62">
        <f t="shared" ref="R141:S156" si="69">SUM(D141,K141,O141)</f>
        <v>0</v>
      </c>
      <c r="S141" s="62">
        <f t="shared" si="69"/>
        <v>0</v>
      </c>
      <c r="V141" s="116">
        <f t="shared" si="64"/>
        <v>134</v>
      </c>
    </row>
    <row r="142" spans="1:22" x14ac:dyDescent="0.3">
      <c r="A142" s="494"/>
      <c r="B142" s="327" t="s">
        <v>229</v>
      </c>
      <c r="C142" s="62">
        <f t="shared" si="65"/>
        <v>0</v>
      </c>
      <c r="D142" s="62">
        <f t="shared" si="66"/>
        <v>0</v>
      </c>
      <c r="E142" s="62">
        <f t="shared" si="67"/>
        <v>0</v>
      </c>
      <c r="F142" s="129"/>
      <c r="G142" s="129"/>
      <c r="H142" s="129"/>
      <c r="I142" s="129"/>
      <c r="J142" s="129"/>
      <c r="K142" s="129"/>
      <c r="L142" s="129"/>
      <c r="M142" s="129"/>
      <c r="N142" s="129"/>
      <c r="O142" s="129"/>
      <c r="P142" s="129"/>
      <c r="Q142" s="62">
        <f t="shared" si="68"/>
        <v>0</v>
      </c>
      <c r="R142" s="62">
        <f t="shared" si="69"/>
        <v>0</v>
      </c>
      <c r="S142" s="62">
        <f t="shared" si="69"/>
        <v>0</v>
      </c>
      <c r="V142" s="116">
        <f t="shared" si="64"/>
        <v>135</v>
      </c>
    </row>
    <row r="143" spans="1:22" x14ac:dyDescent="0.3">
      <c r="A143" s="494"/>
      <c r="B143" s="327" t="s">
        <v>230</v>
      </c>
      <c r="C143" s="62">
        <f t="shared" si="65"/>
        <v>0</v>
      </c>
      <c r="D143" s="62">
        <f t="shared" si="66"/>
        <v>0</v>
      </c>
      <c r="E143" s="62">
        <f t="shared" si="67"/>
        <v>0</v>
      </c>
      <c r="F143" s="129"/>
      <c r="G143" s="129"/>
      <c r="H143" s="129"/>
      <c r="I143" s="129"/>
      <c r="J143" s="129"/>
      <c r="K143" s="129"/>
      <c r="L143" s="129"/>
      <c r="M143" s="129"/>
      <c r="N143" s="129"/>
      <c r="O143" s="129"/>
      <c r="P143" s="129"/>
      <c r="Q143" s="62">
        <f t="shared" si="68"/>
        <v>0</v>
      </c>
      <c r="R143" s="62">
        <f t="shared" si="69"/>
        <v>0</v>
      </c>
      <c r="S143" s="62">
        <f t="shared" si="69"/>
        <v>0</v>
      </c>
      <c r="V143" s="116">
        <f t="shared" si="64"/>
        <v>136</v>
      </c>
    </row>
    <row r="144" spans="1:22" x14ac:dyDescent="0.3">
      <c r="A144" s="494"/>
      <c r="B144" s="327" t="s">
        <v>231</v>
      </c>
      <c r="C144" s="62">
        <f t="shared" si="65"/>
        <v>0</v>
      </c>
      <c r="D144" s="62">
        <f t="shared" si="66"/>
        <v>0</v>
      </c>
      <c r="E144" s="62">
        <f t="shared" si="67"/>
        <v>0</v>
      </c>
      <c r="F144" s="129"/>
      <c r="G144" s="129"/>
      <c r="H144" s="129"/>
      <c r="I144" s="129"/>
      <c r="J144" s="129"/>
      <c r="K144" s="129"/>
      <c r="L144" s="129"/>
      <c r="M144" s="129"/>
      <c r="N144" s="129"/>
      <c r="O144" s="129"/>
      <c r="P144" s="129"/>
      <c r="Q144" s="62">
        <f t="shared" si="68"/>
        <v>0</v>
      </c>
      <c r="R144" s="62">
        <f t="shared" si="69"/>
        <v>0</v>
      </c>
      <c r="S144" s="62">
        <f t="shared" si="69"/>
        <v>0</v>
      </c>
      <c r="V144" s="116">
        <f t="shared" si="64"/>
        <v>137</v>
      </c>
    </row>
    <row r="145" spans="1:22" x14ac:dyDescent="0.3">
      <c r="A145" s="494"/>
      <c r="B145" s="327" t="s">
        <v>232</v>
      </c>
      <c r="C145" s="62">
        <f t="shared" si="65"/>
        <v>0</v>
      </c>
      <c r="D145" s="62">
        <f t="shared" si="66"/>
        <v>0</v>
      </c>
      <c r="E145" s="62">
        <f t="shared" si="67"/>
        <v>0</v>
      </c>
      <c r="F145" s="129"/>
      <c r="G145" s="129"/>
      <c r="H145" s="129"/>
      <c r="I145" s="129"/>
      <c r="J145" s="129"/>
      <c r="K145" s="129"/>
      <c r="L145" s="129"/>
      <c r="M145" s="129"/>
      <c r="N145" s="129"/>
      <c r="O145" s="129"/>
      <c r="P145" s="129"/>
      <c r="Q145" s="62">
        <f t="shared" si="68"/>
        <v>0</v>
      </c>
      <c r="R145" s="62">
        <f t="shared" si="69"/>
        <v>0</v>
      </c>
      <c r="S145" s="62">
        <f t="shared" si="69"/>
        <v>0</v>
      </c>
      <c r="V145" s="116">
        <f t="shared" si="64"/>
        <v>138</v>
      </c>
    </row>
    <row r="146" spans="1:22" x14ac:dyDescent="0.3">
      <c r="A146" s="494"/>
      <c r="B146" s="327" t="s">
        <v>233</v>
      </c>
      <c r="C146" s="62">
        <f t="shared" si="65"/>
        <v>0</v>
      </c>
      <c r="D146" s="62">
        <f t="shared" si="66"/>
        <v>0</v>
      </c>
      <c r="E146" s="62">
        <f t="shared" si="67"/>
        <v>0</v>
      </c>
      <c r="F146" s="129"/>
      <c r="G146" s="129"/>
      <c r="H146" s="129"/>
      <c r="I146" s="129"/>
      <c r="J146" s="129"/>
      <c r="K146" s="129"/>
      <c r="L146" s="129"/>
      <c r="M146" s="129"/>
      <c r="N146" s="129"/>
      <c r="O146" s="129"/>
      <c r="P146" s="129"/>
      <c r="Q146" s="62">
        <f t="shared" si="68"/>
        <v>0</v>
      </c>
      <c r="R146" s="62">
        <f t="shared" si="69"/>
        <v>0</v>
      </c>
      <c r="S146" s="62">
        <f t="shared" si="69"/>
        <v>0</v>
      </c>
      <c r="V146" s="116">
        <f t="shared" si="64"/>
        <v>139</v>
      </c>
    </row>
    <row r="147" spans="1:22" x14ac:dyDescent="0.3">
      <c r="A147" s="494"/>
      <c r="B147" s="327" t="s">
        <v>234</v>
      </c>
      <c r="C147" s="62">
        <f t="shared" si="65"/>
        <v>0</v>
      </c>
      <c r="D147" s="62">
        <f t="shared" si="66"/>
        <v>0</v>
      </c>
      <c r="E147" s="62">
        <f t="shared" si="67"/>
        <v>0</v>
      </c>
      <c r="F147" s="129"/>
      <c r="G147" s="129"/>
      <c r="H147" s="129"/>
      <c r="I147" s="129"/>
      <c r="J147" s="129"/>
      <c r="K147" s="129"/>
      <c r="L147" s="129"/>
      <c r="M147" s="129"/>
      <c r="N147" s="129"/>
      <c r="O147" s="129"/>
      <c r="P147" s="129"/>
      <c r="Q147" s="62">
        <f t="shared" si="68"/>
        <v>0</v>
      </c>
      <c r="R147" s="62">
        <f t="shared" si="69"/>
        <v>0</v>
      </c>
      <c r="S147" s="62">
        <f t="shared" si="69"/>
        <v>0</v>
      </c>
      <c r="V147" s="116">
        <f t="shared" si="64"/>
        <v>140</v>
      </c>
    </row>
    <row r="148" spans="1:22" x14ac:dyDescent="0.3">
      <c r="A148" s="494"/>
      <c r="B148" s="327" t="s">
        <v>236</v>
      </c>
      <c r="C148" s="62">
        <f t="shared" si="65"/>
        <v>0</v>
      </c>
      <c r="D148" s="62">
        <f t="shared" si="66"/>
        <v>0</v>
      </c>
      <c r="E148" s="62">
        <f t="shared" si="67"/>
        <v>0</v>
      </c>
      <c r="F148" s="129"/>
      <c r="G148" s="129"/>
      <c r="H148" s="129"/>
      <c r="I148" s="129"/>
      <c r="J148" s="129"/>
      <c r="K148" s="129"/>
      <c r="L148" s="129"/>
      <c r="M148" s="129"/>
      <c r="N148" s="129"/>
      <c r="O148" s="129"/>
      <c r="P148" s="129"/>
      <c r="Q148" s="62">
        <f t="shared" si="68"/>
        <v>0</v>
      </c>
      <c r="R148" s="62">
        <f t="shared" si="69"/>
        <v>0</v>
      </c>
      <c r="S148" s="62">
        <f t="shared" si="69"/>
        <v>0</v>
      </c>
      <c r="V148" s="116">
        <f t="shared" si="64"/>
        <v>141</v>
      </c>
    </row>
    <row r="149" spans="1:22" x14ac:dyDescent="0.3">
      <c r="A149" s="494"/>
      <c r="B149" s="327" t="s">
        <v>235</v>
      </c>
      <c r="C149" s="62">
        <f t="shared" si="65"/>
        <v>0</v>
      </c>
      <c r="D149" s="62">
        <f t="shared" si="66"/>
        <v>0</v>
      </c>
      <c r="E149" s="62">
        <f t="shared" si="67"/>
        <v>0</v>
      </c>
      <c r="F149" s="129"/>
      <c r="G149" s="129"/>
      <c r="H149" s="129"/>
      <c r="I149" s="129"/>
      <c r="J149" s="129"/>
      <c r="K149" s="129"/>
      <c r="L149" s="129"/>
      <c r="M149" s="129"/>
      <c r="N149" s="129"/>
      <c r="O149" s="129"/>
      <c r="P149" s="129"/>
      <c r="Q149" s="62">
        <f t="shared" si="68"/>
        <v>0</v>
      </c>
      <c r="R149" s="62">
        <f t="shared" si="69"/>
        <v>0</v>
      </c>
      <c r="S149" s="62">
        <f t="shared" si="69"/>
        <v>0</v>
      </c>
      <c r="V149" s="116">
        <f t="shared" si="64"/>
        <v>142</v>
      </c>
    </row>
    <row r="150" spans="1:22" x14ac:dyDescent="0.3">
      <c r="A150" s="494"/>
      <c r="B150" s="327" t="s">
        <v>237</v>
      </c>
      <c r="C150" s="62">
        <f t="shared" si="65"/>
        <v>0</v>
      </c>
      <c r="D150" s="62">
        <f t="shared" si="66"/>
        <v>0</v>
      </c>
      <c r="E150" s="62">
        <f t="shared" si="67"/>
        <v>0</v>
      </c>
      <c r="F150" s="129"/>
      <c r="G150" s="129"/>
      <c r="H150" s="129"/>
      <c r="I150" s="129"/>
      <c r="J150" s="129"/>
      <c r="K150" s="129"/>
      <c r="L150" s="129"/>
      <c r="M150" s="129"/>
      <c r="N150" s="129"/>
      <c r="O150" s="129"/>
      <c r="P150" s="129"/>
      <c r="Q150" s="62">
        <f t="shared" si="68"/>
        <v>0</v>
      </c>
      <c r="R150" s="62">
        <f t="shared" si="69"/>
        <v>0</v>
      </c>
      <c r="S150" s="62">
        <f t="shared" si="69"/>
        <v>0</v>
      </c>
      <c r="V150" s="116">
        <f t="shared" si="64"/>
        <v>143</v>
      </c>
    </row>
    <row r="151" spans="1:22" x14ac:dyDescent="0.3">
      <c r="A151" s="494"/>
      <c r="B151" s="327" t="s">
        <v>13</v>
      </c>
      <c r="C151" s="62">
        <f t="shared" si="65"/>
        <v>0</v>
      </c>
      <c r="D151" s="62">
        <f t="shared" si="66"/>
        <v>0</v>
      </c>
      <c r="E151" s="62">
        <f t="shared" si="67"/>
        <v>0</v>
      </c>
      <c r="F151" s="129"/>
      <c r="G151" s="129"/>
      <c r="H151" s="129"/>
      <c r="I151" s="129"/>
      <c r="J151" s="129"/>
      <c r="K151" s="129"/>
      <c r="L151" s="129"/>
      <c r="M151" s="129"/>
      <c r="N151" s="129"/>
      <c r="O151" s="129"/>
      <c r="P151" s="129"/>
      <c r="Q151" s="62">
        <f t="shared" si="68"/>
        <v>0</v>
      </c>
      <c r="R151" s="62">
        <f t="shared" si="69"/>
        <v>0</v>
      </c>
      <c r="S151" s="62">
        <f t="shared" si="69"/>
        <v>0</v>
      </c>
      <c r="V151" s="116">
        <f t="shared" si="64"/>
        <v>144</v>
      </c>
    </row>
    <row r="152" spans="1:22" x14ac:dyDescent="0.3">
      <c r="A152" s="494"/>
      <c r="B152" s="327" t="s">
        <v>19</v>
      </c>
      <c r="C152" s="62">
        <f t="shared" si="65"/>
        <v>0</v>
      </c>
      <c r="D152" s="62">
        <f t="shared" si="66"/>
        <v>0</v>
      </c>
      <c r="E152" s="62">
        <f t="shared" si="67"/>
        <v>0</v>
      </c>
      <c r="F152" s="129"/>
      <c r="G152" s="129"/>
      <c r="H152" s="129"/>
      <c r="I152" s="129"/>
      <c r="J152" s="129"/>
      <c r="K152" s="129"/>
      <c r="L152" s="129"/>
      <c r="M152" s="129"/>
      <c r="N152" s="129"/>
      <c r="O152" s="129"/>
      <c r="P152" s="129"/>
      <c r="Q152" s="62">
        <f t="shared" si="68"/>
        <v>0</v>
      </c>
      <c r="R152" s="62">
        <f t="shared" si="69"/>
        <v>0</v>
      </c>
      <c r="S152" s="62">
        <f t="shared" si="69"/>
        <v>0</v>
      </c>
      <c r="V152" s="116">
        <f t="shared" si="64"/>
        <v>145</v>
      </c>
    </row>
    <row r="153" spans="1:22" x14ac:dyDescent="0.3">
      <c r="A153" s="494"/>
      <c r="B153" s="327" t="s">
        <v>20</v>
      </c>
      <c r="C153" s="62">
        <f t="shared" si="65"/>
        <v>0</v>
      </c>
      <c r="D153" s="62">
        <f t="shared" si="66"/>
        <v>0</v>
      </c>
      <c r="E153" s="62">
        <f t="shared" si="67"/>
        <v>0</v>
      </c>
      <c r="F153" s="129"/>
      <c r="G153" s="129"/>
      <c r="H153" s="129"/>
      <c r="I153" s="129"/>
      <c r="J153" s="129"/>
      <c r="K153" s="129"/>
      <c r="L153" s="129"/>
      <c r="M153" s="129"/>
      <c r="N153" s="129"/>
      <c r="O153" s="129"/>
      <c r="P153" s="129"/>
      <c r="Q153" s="62">
        <f t="shared" si="68"/>
        <v>0</v>
      </c>
      <c r="R153" s="62">
        <f t="shared" si="69"/>
        <v>0</v>
      </c>
      <c r="S153" s="62">
        <f t="shared" si="69"/>
        <v>0</v>
      </c>
      <c r="V153" s="116">
        <f t="shared" si="64"/>
        <v>146</v>
      </c>
    </row>
    <row r="154" spans="1:22" x14ac:dyDescent="0.3">
      <c r="A154" s="494"/>
      <c r="B154" s="327" t="s">
        <v>21</v>
      </c>
      <c r="C154" s="62">
        <f t="shared" si="65"/>
        <v>0</v>
      </c>
      <c r="D154" s="62">
        <f t="shared" si="66"/>
        <v>0</v>
      </c>
      <c r="E154" s="62">
        <f t="shared" si="67"/>
        <v>0</v>
      </c>
      <c r="F154" s="129"/>
      <c r="G154" s="129"/>
      <c r="H154" s="129"/>
      <c r="I154" s="129"/>
      <c r="J154" s="129"/>
      <c r="K154" s="129"/>
      <c r="L154" s="129"/>
      <c r="M154" s="129"/>
      <c r="N154" s="129"/>
      <c r="O154" s="129"/>
      <c r="P154" s="129"/>
      <c r="Q154" s="62">
        <f t="shared" si="68"/>
        <v>0</v>
      </c>
      <c r="R154" s="62">
        <f t="shared" si="69"/>
        <v>0</v>
      </c>
      <c r="S154" s="62">
        <f t="shared" si="69"/>
        <v>0</v>
      </c>
      <c r="V154" s="116">
        <f t="shared" si="64"/>
        <v>147</v>
      </c>
    </row>
    <row r="155" spans="1:22" x14ac:dyDescent="0.3">
      <c r="A155" s="494"/>
      <c r="B155" s="327" t="s">
        <v>22</v>
      </c>
      <c r="C155" s="62">
        <f t="shared" si="65"/>
        <v>0</v>
      </c>
      <c r="D155" s="62">
        <f t="shared" si="66"/>
        <v>0</v>
      </c>
      <c r="E155" s="62">
        <f t="shared" si="67"/>
        <v>0</v>
      </c>
      <c r="F155" s="129"/>
      <c r="G155" s="129"/>
      <c r="H155" s="129"/>
      <c r="I155" s="129"/>
      <c r="J155" s="129"/>
      <c r="K155" s="129"/>
      <c r="L155" s="129"/>
      <c r="M155" s="129"/>
      <c r="N155" s="129"/>
      <c r="O155" s="129"/>
      <c r="P155" s="129"/>
      <c r="Q155" s="62">
        <f t="shared" si="68"/>
        <v>0</v>
      </c>
      <c r="R155" s="62">
        <f t="shared" si="69"/>
        <v>0</v>
      </c>
      <c r="S155" s="62">
        <f t="shared" si="69"/>
        <v>0</v>
      </c>
      <c r="V155" s="116">
        <f t="shared" si="64"/>
        <v>148</v>
      </c>
    </row>
    <row r="156" spans="1:22" x14ac:dyDescent="0.3">
      <c r="A156" s="494"/>
      <c r="B156" s="327" t="s">
        <v>23</v>
      </c>
      <c r="C156" s="62">
        <f t="shared" si="65"/>
        <v>0</v>
      </c>
      <c r="D156" s="62">
        <f t="shared" si="66"/>
        <v>0</v>
      </c>
      <c r="E156" s="62">
        <f t="shared" si="67"/>
        <v>0</v>
      </c>
      <c r="F156" s="129"/>
      <c r="G156" s="129"/>
      <c r="H156" s="129"/>
      <c r="I156" s="129"/>
      <c r="J156" s="129"/>
      <c r="K156" s="129"/>
      <c r="L156" s="129"/>
      <c r="M156" s="129"/>
      <c r="N156" s="129"/>
      <c r="O156" s="129"/>
      <c r="P156" s="129"/>
      <c r="Q156" s="62">
        <f t="shared" si="68"/>
        <v>0</v>
      </c>
      <c r="R156" s="62">
        <f t="shared" si="69"/>
        <v>0</v>
      </c>
      <c r="S156" s="62">
        <f t="shared" si="69"/>
        <v>0</v>
      </c>
      <c r="V156" s="116">
        <f t="shared" si="64"/>
        <v>149</v>
      </c>
    </row>
    <row r="157" spans="1:22" ht="14.25" thickBot="1" x14ac:dyDescent="0.35">
      <c r="A157" s="494"/>
      <c r="B157" s="328" t="s">
        <v>46</v>
      </c>
      <c r="C157" s="64">
        <f t="shared" ref="C157:S157" si="70">SUM(C140:C156)</f>
        <v>0</v>
      </c>
      <c r="D157" s="64">
        <f t="shared" si="70"/>
        <v>0</v>
      </c>
      <c r="E157" s="64">
        <f t="shared" si="70"/>
        <v>0</v>
      </c>
      <c r="F157" s="64">
        <f t="shared" si="70"/>
        <v>0</v>
      </c>
      <c r="G157" s="64">
        <f t="shared" si="70"/>
        <v>0</v>
      </c>
      <c r="H157" s="64">
        <f t="shared" si="70"/>
        <v>0</v>
      </c>
      <c r="I157" s="64">
        <f t="shared" si="70"/>
        <v>0</v>
      </c>
      <c r="J157" s="64">
        <f t="shared" si="70"/>
        <v>0</v>
      </c>
      <c r="K157" s="64">
        <f t="shared" si="70"/>
        <v>0</v>
      </c>
      <c r="L157" s="64">
        <f t="shared" si="70"/>
        <v>0</v>
      </c>
      <c r="M157" s="64">
        <f t="shared" si="70"/>
        <v>0</v>
      </c>
      <c r="N157" s="64">
        <f t="shared" si="70"/>
        <v>0</v>
      </c>
      <c r="O157" s="64">
        <f t="shared" si="70"/>
        <v>0</v>
      </c>
      <c r="P157" s="64">
        <f t="shared" si="70"/>
        <v>0</v>
      </c>
      <c r="Q157" s="64">
        <f t="shared" si="70"/>
        <v>0</v>
      </c>
      <c r="R157" s="64">
        <f t="shared" si="70"/>
        <v>0</v>
      </c>
      <c r="S157" s="64">
        <f t="shared" si="70"/>
        <v>0</v>
      </c>
      <c r="U157" s="116" t="str">
        <f>RIGHT(A140,4)&amp;"reseau"</f>
        <v>2028reseau</v>
      </c>
      <c r="V157" s="116">
        <f t="shared" si="64"/>
        <v>150</v>
      </c>
    </row>
    <row r="158" spans="1:22" x14ac:dyDescent="0.3">
      <c r="A158" s="494"/>
      <c r="B158" s="329"/>
      <c r="C158" s="62"/>
      <c r="D158" s="62"/>
      <c r="E158" s="62"/>
      <c r="F158" s="62"/>
      <c r="G158" s="62"/>
      <c r="H158" s="62"/>
      <c r="I158" s="62"/>
      <c r="J158" s="62"/>
      <c r="K158" s="62"/>
      <c r="L158" s="62"/>
      <c r="M158" s="62"/>
      <c r="N158" s="62"/>
      <c r="O158" s="62"/>
      <c r="P158" s="62"/>
      <c r="Q158" s="62"/>
      <c r="R158" s="62"/>
      <c r="S158" s="62"/>
      <c r="V158" s="116">
        <f t="shared" si="64"/>
        <v>151</v>
      </c>
    </row>
    <row r="159" spans="1:22" x14ac:dyDescent="0.3">
      <c r="A159" s="494"/>
      <c r="B159" s="327" t="s">
        <v>227</v>
      </c>
      <c r="C159" s="62">
        <f t="shared" ref="C159:C170" si="71">Q126</f>
        <v>0</v>
      </c>
      <c r="D159" s="62">
        <f t="shared" ref="D159:D170" si="72">R126</f>
        <v>0</v>
      </c>
      <c r="E159" s="62">
        <f t="shared" ref="E159:E170" si="73">S126</f>
        <v>0</v>
      </c>
      <c r="F159" s="129"/>
      <c r="G159" s="129"/>
      <c r="H159" s="129"/>
      <c r="I159" s="129"/>
      <c r="J159" s="129"/>
      <c r="K159" s="129"/>
      <c r="L159" s="129"/>
      <c r="M159" s="129"/>
      <c r="N159" s="129"/>
      <c r="O159" s="129"/>
      <c r="P159" s="129"/>
      <c r="Q159" s="62">
        <f>SUM(C159,F159:J159,M159:N159)</f>
        <v>0</v>
      </c>
      <c r="R159" s="62">
        <f>SUM(D159,K159,O159)</f>
        <v>0</v>
      </c>
      <c r="S159" s="62">
        <f>SUM(E159,L159,P159)</f>
        <v>0</v>
      </c>
      <c r="V159" s="116">
        <f t="shared" si="64"/>
        <v>152</v>
      </c>
    </row>
    <row r="160" spans="1:22" x14ac:dyDescent="0.3">
      <c r="A160" s="494"/>
      <c r="B160" s="327" t="s">
        <v>47</v>
      </c>
      <c r="C160" s="62">
        <f t="shared" si="71"/>
        <v>0</v>
      </c>
      <c r="D160" s="62">
        <f t="shared" si="72"/>
        <v>0</v>
      </c>
      <c r="E160" s="62">
        <f t="shared" si="73"/>
        <v>0</v>
      </c>
      <c r="F160" s="129"/>
      <c r="G160" s="129"/>
      <c r="H160" s="129"/>
      <c r="I160" s="129"/>
      <c r="J160" s="129"/>
      <c r="K160" s="129"/>
      <c r="L160" s="129"/>
      <c r="M160" s="129"/>
      <c r="N160" s="129"/>
      <c r="O160" s="129"/>
      <c r="P160" s="129"/>
      <c r="Q160" s="62">
        <f t="shared" ref="Q160:Q170" si="74">SUM(C160,F160:J160,M160:N160)</f>
        <v>0</v>
      </c>
      <c r="R160" s="62">
        <f t="shared" ref="R160:S170" si="75">SUM(D160,K160,O160)</f>
        <v>0</v>
      </c>
      <c r="S160" s="62">
        <f t="shared" si="75"/>
        <v>0</v>
      </c>
      <c r="V160" s="116">
        <f t="shared" si="64"/>
        <v>153</v>
      </c>
    </row>
    <row r="161" spans="1:22" x14ac:dyDescent="0.3">
      <c r="A161" s="494"/>
      <c r="B161" s="327" t="s">
        <v>48</v>
      </c>
      <c r="C161" s="62">
        <f t="shared" si="71"/>
        <v>0</v>
      </c>
      <c r="D161" s="62">
        <f t="shared" si="72"/>
        <v>0</v>
      </c>
      <c r="E161" s="62">
        <f t="shared" si="73"/>
        <v>0</v>
      </c>
      <c r="F161" s="129"/>
      <c r="G161" s="129"/>
      <c r="H161" s="129"/>
      <c r="I161" s="129"/>
      <c r="J161" s="129"/>
      <c r="K161" s="129"/>
      <c r="L161" s="129"/>
      <c r="M161" s="129"/>
      <c r="N161" s="129"/>
      <c r="O161" s="129"/>
      <c r="P161" s="129"/>
      <c r="Q161" s="62">
        <f t="shared" si="74"/>
        <v>0</v>
      </c>
      <c r="R161" s="62">
        <f t="shared" si="75"/>
        <v>0</v>
      </c>
      <c r="S161" s="62">
        <f t="shared" si="75"/>
        <v>0</v>
      </c>
      <c r="V161" s="116">
        <f t="shared" si="64"/>
        <v>154</v>
      </c>
    </row>
    <row r="162" spans="1:22" x14ac:dyDescent="0.3">
      <c r="A162" s="494"/>
      <c r="B162" s="327" t="s">
        <v>44</v>
      </c>
      <c r="C162" s="62">
        <f t="shared" si="71"/>
        <v>0</v>
      </c>
      <c r="D162" s="62">
        <f t="shared" si="72"/>
        <v>0</v>
      </c>
      <c r="E162" s="62">
        <f t="shared" si="73"/>
        <v>0</v>
      </c>
      <c r="F162" s="129"/>
      <c r="G162" s="129"/>
      <c r="H162" s="129"/>
      <c r="I162" s="129"/>
      <c r="J162" s="129"/>
      <c r="K162" s="129"/>
      <c r="L162" s="129"/>
      <c r="M162" s="129"/>
      <c r="N162" s="129"/>
      <c r="O162" s="129"/>
      <c r="P162" s="129"/>
      <c r="Q162" s="62">
        <f t="shared" si="74"/>
        <v>0</v>
      </c>
      <c r="R162" s="62">
        <f t="shared" si="75"/>
        <v>0</v>
      </c>
      <c r="S162" s="62">
        <f t="shared" si="75"/>
        <v>0</v>
      </c>
      <c r="V162" s="116">
        <f t="shared" si="64"/>
        <v>155</v>
      </c>
    </row>
    <row r="163" spans="1:22" x14ac:dyDescent="0.3">
      <c r="A163" s="494"/>
      <c r="B163" s="327" t="s">
        <v>49</v>
      </c>
      <c r="C163" s="62">
        <f t="shared" si="71"/>
        <v>0</v>
      </c>
      <c r="D163" s="62">
        <f t="shared" si="72"/>
        <v>0</v>
      </c>
      <c r="E163" s="62">
        <f t="shared" si="73"/>
        <v>0</v>
      </c>
      <c r="F163" s="129"/>
      <c r="G163" s="129"/>
      <c r="H163" s="129"/>
      <c r="I163" s="129"/>
      <c r="J163" s="129"/>
      <c r="K163" s="129"/>
      <c r="L163" s="129"/>
      <c r="M163" s="129"/>
      <c r="N163" s="129"/>
      <c r="O163" s="129"/>
      <c r="P163" s="129"/>
      <c r="Q163" s="62">
        <f t="shared" si="74"/>
        <v>0</v>
      </c>
      <c r="R163" s="62">
        <f t="shared" si="75"/>
        <v>0</v>
      </c>
      <c r="S163" s="62">
        <f t="shared" si="75"/>
        <v>0</v>
      </c>
      <c r="V163" s="116">
        <f t="shared" si="64"/>
        <v>156</v>
      </c>
    </row>
    <row r="164" spans="1:22" x14ac:dyDescent="0.3">
      <c r="A164" s="494"/>
      <c r="B164" s="327" t="s">
        <v>50</v>
      </c>
      <c r="C164" s="62">
        <f t="shared" si="71"/>
        <v>0</v>
      </c>
      <c r="D164" s="62">
        <f t="shared" si="72"/>
        <v>0</v>
      </c>
      <c r="E164" s="62">
        <f t="shared" si="73"/>
        <v>0</v>
      </c>
      <c r="F164" s="129"/>
      <c r="G164" s="129"/>
      <c r="H164" s="129"/>
      <c r="I164" s="129"/>
      <c r="J164" s="129"/>
      <c r="K164" s="129"/>
      <c r="L164" s="129"/>
      <c r="M164" s="129"/>
      <c r="N164" s="129"/>
      <c r="O164" s="129"/>
      <c r="P164" s="129"/>
      <c r="Q164" s="62">
        <f t="shared" si="74"/>
        <v>0</v>
      </c>
      <c r="R164" s="62">
        <f t="shared" si="75"/>
        <v>0</v>
      </c>
      <c r="S164" s="62">
        <f t="shared" si="75"/>
        <v>0</v>
      </c>
      <c r="V164" s="116">
        <f t="shared" si="64"/>
        <v>157</v>
      </c>
    </row>
    <row r="165" spans="1:22" x14ac:dyDescent="0.3">
      <c r="A165" s="494"/>
      <c r="B165" s="327" t="s">
        <v>45</v>
      </c>
      <c r="C165" s="62">
        <f t="shared" si="71"/>
        <v>0</v>
      </c>
      <c r="D165" s="62">
        <f t="shared" si="72"/>
        <v>0</v>
      </c>
      <c r="E165" s="62">
        <f t="shared" si="73"/>
        <v>0</v>
      </c>
      <c r="F165" s="129"/>
      <c r="G165" s="129"/>
      <c r="H165" s="129"/>
      <c r="I165" s="129"/>
      <c r="J165" s="129"/>
      <c r="K165" s="129"/>
      <c r="L165" s="129"/>
      <c r="M165" s="129"/>
      <c r="N165" s="129"/>
      <c r="O165" s="129"/>
      <c r="P165" s="129"/>
      <c r="Q165" s="62">
        <f t="shared" si="74"/>
        <v>0</v>
      </c>
      <c r="R165" s="62">
        <f t="shared" si="75"/>
        <v>0</v>
      </c>
      <c r="S165" s="62">
        <f t="shared" si="75"/>
        <v>0</v>
      </c>
      <c r="V165" s="116">
        <f t="shared" si="64"/>
        <v>158</v>
      </c>
    </row>
    <row r="166" spans="1:22" x14ac:dyDescent="0.3">
      <c r="A166" s="494"/>
      <c r="B166" s="327" t="s">
        <v>19</v>
      </c>
      <c r="C166" s="62">
        <f t="shared" si="71"/>
        <v>0</v>
      </c>
      <c r="D166" s="62">
        <f t="shared" si="72"/>
        <v>0</v>
      </c>
      <c r="E166" s="62">
        <f t="shared" si="73"/>
        <v>0</v>
      </c>
      <c r="F166" s="129"/>
      <c r="G166" s="129"/>
      <c r="H166" s="129"/>
      <c r="I166" s="129"/>
      <c r="J166" s="129"/>
      <c r="K166" s="129"/>
      <c r="L166" s="129"/>
      <c r="M166" s="129"/>
      <c r="N166" s="129"/>
      <c r="O166" s="129"/>
      <c r="P166" s="129"/>
      <c r="Q166" s="62">
        <f t="shared" si="74"/>
        <v>0</v>
      </c>
      <c r="R166" s="62">
        <f t="shared" si="75"/>
        <v>0</v>
      </c>
      <c r="S166" s="62">
        <f t="shared" si="75"/>
        <v>0</v>
      </c>
      <c r="V166" s="116">
        <f t="shared" si="64"/>
        <v>159</v>
      </c>
    </row>
    <row r="167" spans="1:22" x14ac:dyDescent="0.3">
      <c r="A167" s="494"/>
      <c r="B167" s="327" t="s">
        <v>20</v>
      </c>
      <c r="C167" s="62">
        <f t="shared" si="71"/>
        <v>0</v>
      </c>
      <c r="D167" s="62">
        <f t="shared" si="72"/>
        <v>0</v>
      </c>
      <c r="E167" s="62">
        <f t="shared" si="73"/>
        <v>0</v>
      </c>
      <c r="F167" s="129"/>
      <c r="G167" s="129"/>
      <c r="H167" s="129"/>
      <c r="I167" s="129"/>
      <c r="J167" s="129"/>
      <c r="K167" s="129"/>
      <c r="L167" s="129"/>
      <c r="M167" s="129"/>
      <c r="N167" s="129"/>
      <c r="O167" s="129"/>
      <c r="P167" s="129"/>
      <c r="Q167" s="62">
        <f t="shared" si="74"/>
        <v>0</v>
      </c>
      <c r="R167" s="62">
        <f t="shared" si="75"/>
        <v>0</v>
      </c>
      <c r="S167" s="62">
        <f t="shared" si="75"/>
        <v>0</v>
      </c>
      <c r="V167" s="116">
        <f t="shared" si="64"/>
        <v>160</v>
      </c>
    </row>
    <row r="168" spans="1:22" x14ac:dyDescent="0.3">
      <c r="A168" s="494"/>
      <c r="B168" s="327" t="s">
        <v>21</v>
      </c>
      <c r="C168" s="62">
        <f t="shared" si="71"/>
        <v>0</v>
      </c>
      <c r="D168" s="62">
        <f t="shared" si="72"/>
        <v>0</v>
      </c>
      <c r="E168" s="62">
        <f t="shared" si="73"/>
        <v>0</v>
      </c>
      <c r="F168" s="129"/>
      <c r="G168" s="129"/>
      <c r="H168" s="129"/>
      <c r="I168" s="129"/>
      <c r="J168" s="129"/>
      <c r="K168" s="129"/>
      <c r="L168" s="129"/>
      <c r="M168" s="129"/>
      <c r="N168" s="129"/>
      <c r="O168" s="129"/>
      <c r="P168" s="129"/>
      <c r="Q168" s="62">
        <f t="shared" si="74"/>
        <v>0</v>
      </c>
      <c r="R168" s="62">
        <f t="shared" si="75"/>
        <v>0</v>
      </c>
      <c r="S168" s="62">
        <f t="shared" si="75"/>
        <v>0</v>
      </c>
      <c r="V168" s="116">
        <f t="shared" si="64"/>
        <v>161</v>
      </c>
    </row>
    <row r="169" spans="1:22" x14ac:dyDescent="0.3">
      <c r="A169" s="494"/>
      <c r="B169" s="327" t="s">
        <v>22</v>
      </c>
      <c r="C169" s="62">
        <f t="shared" si="71"/>
        <v>0</v>
      </c>
      <c r="D169" s="62">
        <f t="shared" si="72"/>
        <v>0</v>
      </c>
      <c r="E169" s="62">
        <f t="shared" si="73"/>
        <v>0</v>
      </c>
      <c r="F169" s="129"/>
      <c r="G169" s="129"/>
      <c r="H169" s="129"/>
      <c r="I169" s="129"/>
      <c r="J169" s="129"/>
      <c r="K169" s="129"/>
      <c r="L169" s="129"/>
      <c r="M169" s="129"/>
      <c r="N169" s="129"/>
      <c r="O169" s="129"/>
      <c r="P169" s="129"/>
      <c r="Q169" s="62">
        <f t="shared" si="74"/>
        <v>0</v>
      </c>
      <c r="R169" s="62">
        <f t="shared" si="75"/>
        <v>0</v>
      </c>
      <c r="S169" s="62">
        <f t="shared" si="75"/>
        <v>0</v>
      </c>
      <c r="V169" s="116">
        <f t="shared" si="64"/>
        <v>162</v>
      </c>
    </row>
    <row r="170" spans="1:22" x14ac:dyDescent="0.3">
      <c r="A170" s="494"/>
      <c r="B170" s="327" t="s">
        <v>23</v>
      </c>
      <c r="C170" s="62">
        <f t="shared" si="71"/>
        <v>0</v>
      </c>
      <c r="D170" s="62">
        <f t="shared" si="72"/>
        <v>0</v>
      </c>
      <c r="E170" s="62">
        <f t="shared" si="73"/>
        <v>0</v>
      </c>
      <c r="F170" s="129"/>
      <c r="G170" s="129"/>
      <c r="H170" s="129"/>
      <c r="I170" s="129"/>
      <c r="J170" s="129"/>
      <c r="K170" s="129"/>
      <c r="L170" s="129"/>
      <c r="M170" s="129"/>
      <c r="N170" s="129"/>
      <c r="O170" s="129"/>
      <c r="P170" s="129"/>
      <c r="Q170" s="62">
        <f t="shared" si="74"/>
        <v>0</v>
      </c>
      <c r="R170" s="62">
        <f t="shared" si="75"/>
        <v>0</v>
      </c>
      <c r="S170" s="62">
        <f t="shared" si="75"/>
        <v>0</v>
      </c>
      <c r="V170" s="116">
        <f t="shared" si="64"/>
        <v>163</v>
      </c>
    </row>
    <row r="171" spans="1:22" ht="14.25" thickBot="1" x14ac:dyDescent="0.35">
      <c r="A171" s="494"/>
      <c r="B171" s="328" t="s">
        <v>51</v>
      </c>
      <c r="C171" s="64">
        <f t="shared" ref="C171:S171" si="76">SUM(C159:C170)</f>
        <v>0</v>
      </c>
      <c r="D171" s="64">
        <f t="shared" si="76"/>
        <v>0</v>
      </c>
      <c r="E171" s="64">
        <f t="shared" si="76"/>
        <v>0</v>
      </c>
      <c r="F171" s="64">
        <f t="shared" si="76"/>
        <v>0</v>
      </c>
      <c r="G171" s="64">
        <f t="shared" si="76"/>
        <v>0</v>
      </c>
      <c r="H171" s="64">
        <f t="shared" si="76"/>
        <v>0</v>
      </c>
      <c r="I171" s="64">
        <f t="shared" si="76"/>
        <v>0</v>
      </c>
      <c r="J171" s="64">
        <f t="shared" si="76"/>
        <v>0</v>
      </c>
      <c r="K171" s="64">
        <f t="shared" si="76"/>
        <v>0</v>
      </c>
      <c r="L171" s="64">
        <f t="shared" si="76"/>
        <v>0</v>
      </c>
      <c r="M171" s="64">
        <f t="shared" si="76"/>
        <v>0</v>
      </c>
      <c r="N171" s="64">
        <f t="shared" si="76"/>
        <v>0</v>
      </c>
      <c r="O171" s="64">
        <f t="shared" si="76"/>
        <v>0</v>
      </c>
      <c r="P171" s="64">
        <f t="shared" si="76"/>
        <v>0</v>
      </c>
      <c r="Q171" s="64">
        <f t="shared" si="76"/>
        <v>0</v>
      </c>
      <c r="R171" s="64">
        <f t="shared" si="76"/>
        <v>0</v>
      </c>
      <c r="S171" s="64">
        <f t="shared" si="76"/>
        <v>0</v>
      </c>
      <c r="U171" s="116" t="str">
        <f>RIGHT(A140,4)&amp;"hors reseau"</f>
        <v>2028hors reseau</v>
      </c>
      <c r="V171" s="116">
        <f t="shared" si="64"/>
        <v>164</v>
      </c>
    </row>
    <row r="172" spans="1:22" x14ac:dyDescent="0.3">
      <c r="B172" s="330"/>
      <c r="C172" s="62"/>
      <c r="D172" s="62"/>
      <c r="E172" s="62"/>
      <c r="F172" s="62"/>
      <c r="G172" s="62"/>
      <c r="H172" s="62"/>
      <c r="I172" s="62"/>
      <c r="J172" s="62"/>
      <c r="K172" s="62"/>
      <c r="L172" s="62"/>
      <c r="M172" s="62"/>
      <c r="N172" s="62"/>
      <c r="O172" s="62"/>
      <c r="P172" s="62"/>
      <c r="Q172" s="62"/>
      <c r="R172" s="62"/>
      <c r="S172" s="62"/>
    </row>
    <row r="173" spans="1:22" x14ac:dyDescent="0.3">
      <c r="B173" s="330"/>
      <c r="C173" s="62"/>
      <c r="D173" s="62"/>
      <c r="E173" s="62"/>
      <c r="F173" s="62"/>
      <c r="G173" s="62"/>
      <c r="H173" s="62"/>
      <c r="I173" s="62"/>
      <c r="J173" s="62"/>
      <c r="K173" s="62"/>
      <c r="L173" s="62"/>
      <c r="M173" s="62"/>
      <c r="N173" s="62"/>
      <c r="O173" s="62"/>
      <c r="P173" s="62"/>
      <c r="Q173" s="62"/>
      <c r="R173" s="62"/>
      <c r="S173" s="62"/>
    </row>
    <row r="174" spans="1:22" x14ac:dyDescent="0.3">
      <c r="B174" s="330"/>
      <c r="C174" s="62"/>
      <c r="D174" s="62"/>
      <c r="E174" s="62"/>
      <c r="F174" s="62"/>
      <c r="G174" s="62"/>
      <c r="H174" s="62"/>
      <c r="I174" s="62"/>
      <c r="J174" s="62"/>
      <c r="K174" s="62"/>
      <c r="L174" s="62"/>
      <c r="M174" s="62"/>
      <c r="N174" s="62"/>
      <c r="O174" s="62"/>
      <c r="P174" s="62"/>
      <c r="Q174" s="62"/>
      <c r="R174" s="62"/>
      <c r="S174" s="62"/>
    </row>
    <row r="175" spans="1:22" x14ac:dyDescent="0.3">
      <c r="B175" s="330"/>
      <c r="C175" s="62"/>
      <c r="D175" s="62"/>
      <c r="E175" s="62"/>
      <c r="F175" s="62"/>
      <c r="G175" s="62"/>
      <c r="H175" s="62"/>
      <c r="I175" s="62"/>
      <c r="J175" s="62"/>
      <c r="K175" s="62"/>
      <c r="L175" s="62"/>
      <c r="M175" s="62"/>
      <c r="N175" s="62"/>
      <c r="O175" s="62"/>
      <c r="P175" s="62"/>
      <c r="Q175" s="62"/>
      <c r="R175" s="62"/>
      <c r="S175" s="62"/>
    </row>
    <row r="176" spans="1:22" x14ac:dyDescent="0.3">
      <c r="B176" s="330"/>
      <c r="C176" s="62"/>
      <c r="D176" s="62"/>
      <c r="E176" s="62"/>
      <c r="F176" s="62"/>
      <c r="G176" s="62"/>
      <c r="H176" s="62"/>
      <c r="I176" s="62"/>
      <c r="J176" s="62"/>
      <c r="K176" s="62"/>
      <c r="L176" s="62"/>
      <c r="M176" s="62"/>
      <c r="N176" s="62"/>
      <c r="O176" s="62"/>
      <c r="P176" s="62"/>
      <c r="Q176" s="62"/>
      <c r="R176" s="62"/>
      <c r="S176" s="62"/>
    </row>
    <row r="177" spans="2:19" x14ac:dyDescent="0.3">
      <c r="B177" s="330"/>
      <c r="C177" s="62"/>
      <c r="D177" s="62"/>
      <c r="E177" s="62"/>
      <c r="F177" s="62"/>
      <c r="G177" s="62"/>
      <c r="H177" s="62"/>
      <c r="I177" s="62"/>
      <c r="J177" s="62"/>
      <c r="K177" s="62"/>
      <c r="L177" s="62"/>
      <c r="M177" s="62"/>
      <c r="N177" s="62"/>
      <c r="O177" s="62"/>
      <c r="P177" s="62"/>
      <c r="Q177" s="62"/>
      <c r="R177" s="62"/>
      <c r="S177" s="62"/>
    </row>
    <row r="178" spans="2:19" x14ac:dyDescent="0.3">
      <c r="B178" s="330"/>
      <c r="C178" s="62"/>
      <c r="D178" s="62"/>
      <c r="E178" s="62"/>
      <c r="F178" s="62"/>
      <c r="G178" s="62"/>
      <c r="H178" s="62"/>
      <c r="I178" s="62"/>
      <c r="J178" s="62"/>
      <c r="K178" s="62"/>
      <c r="L178" s="62"/>
      <c r="M178" s="62"/>
      <c r="N178" s="62"/>
      <c r="O178" s="62"/>
      <c r="P178" s="62"/>
      <c r="Q178" s="62"/>
      <c r="R178" s="62"/>
      <c r="S178" s="62"/>
    </row>
    <row r="179" spans="2:19" x14ac:dyDescent="0.3">
      <c r="B179" s="330"/>
      <c r="C179" s="62"/>
      <c r="D179" s="62"/>
      <c r="E179" s="62"/>
      <c r="F179" s="62"/>
      <c r="G179" s="62"/>
      <c r="H179" s="62"/>
      <c r="I179" s="62"/>
      <c r="J179" s="62"/>
      <c r="K179" s="62"/>
      <c r="L179" s="62"/>
      <c r="M179" s="62"/>
      <c r="N179" s="62"/>
      <c r="O179" s="62"/>
      <c r="P179" s="62"/>
      <c r="Q179" s="62"/>
      <c r="R179" s="62"/>
      <c r="S179" s="62"/>
    </row>
    <row r="180" spans="2:19" x14ac:dyDescent="0.3">
      <c r="B180" s="330"/>
      <c r="C180" s="62"/>
      <c r="D180" s="62"/>
      <c r="E180" s="62"/>
      <c r="F180" s="62"/>
      <c r="G180" s="62"/>
      <c r="H180" s="62"/>
      <c r="I180" s="62"/>
      <c r="J180" s="62"/>
      <c r="K180" s="62"/>
      <c r="L180" s="62"/>
      <c r="M180" s="62"/>
      <c r="N180" s="62"/>
      <c r="O180" s="62"/>
      <c r="P180" s="62"/>
      <c r="Q180" s="62"/>
      <c r="R180" s="62"/>
      <c r="S180" s="62"/>
    </row>
    <row r="181" spans="2:19" x14ac:dyDescent="0.3">
      <c r="B181" s="330"/>
      <c r="C181" s="62"/>
      <c r="D181" s="62"/>
      <c r="E181" s="62"/>
      <c r="F181" s="62"/>
      <c r="G181" s="62"/>
      <c r="H181" s="62"/>
      <c r="I181" s="62"/>
      <c r="J181" s="62"/>
      <c r="K181" s="62"/>
      <c r="L181" s="62"/>
      <c r="M181" s="62"/>
      <c r="N181" s="62"/>
      <c r="O181" s="62"/>
      <c r="P181" s="62"/>
      <c r="Q181" s="62"/>
      <c r="R181" s="62"/>
      <c r="S181" s="62"/>
    </row>
    <row r="182" spans="2:19" x14ac:dyDescent="0.3">
      <c r="B182" s="330"/>
      <c r="C182" s="62"/>
      <c r="D182" s="62"/>
      <c r="E182" s="62"/>
      <c r="F182" s="62"/>
      <c r="G182" s="62"/>
      <c r="H182" s="62"/>
      <c r="I182" s="62"/>
      <c r="J182" s="62"/>
      <c r="K182" s="62"/>
      <c r="L182" s="62"/>
      <c r="M182" s="62"/>
      <c r="N182" s="62"/>
      <c r="O182" s="62"/>
      <c r="P182" s="62"/>
      <c r="Q182" s="62"/>
      <c r="R182" s="62"/>
      <c r="S182" s="62"/>
    </row>
    <row r="183" spans="2:19" x14ac:dyDescent="0.3">
      <c r="B183" s="330"/>
      <c r="C183" s="62"/>
      <c r="D183" s="62"/>
      <c r="E183" s="62"/>
      <c r="F183" s="62"/>
      <c r="G183" s="62"/>
      <c r="H183" s="62"/>
      <c r="I183" s="62"/>
      <c r="J183" s="62"/>
      <c r="K183" s="62"/>
      <c r="L183" s="62"/>
      <c r="M183" s="62"/>
      <c r="N183" s="62"/>
      <c r="O183" s="62"/>
      <c r="P183" s="62"/>
      <c r="Q183" s="62"/>
      <c r="R183" s="62"/>
      <c r="S183" s="62"/>
    </row>
    <row r="184" spans="2:19" x14ac:dyDescent="0.3">
      <c r="B184" s="330"/>
      <c r="C184" s="62"/>
      <c r="D184" s="62"/>
      <c r="E184" s="62"/>
      <c r="F184" s="62"/>
      <c r="G184" s="62"/>
      <c r="H184" s="62"/>
      <c r="I184" s="62"/>
      <c r="J184" s="62"/>
      <c r="K184" s="62"/>
      <c r="L184" s="62"/>
      <c r="M184" s="62"/>
      <c r="N184" s="62"/>
      <c r="O184" s="62"/>
      <c r="P184" s="62"/>
      <c r="Q184" s="62"/>
      <c r="R184" s="62"/>
      <c r="S184" s="62"/>
    </row>
    <row r="185" spans="2:19" x14ac:dyDescent="0.3">
      <c r="B185" s="330"/>
      <c r="C185" s="62"/>
      <c r="D185" s="62"/>
      <c r="E185" s="62"/>
      <c r="F185" s="62"/>
      <c r="G185" s="62"/>
      <c r="H185" s="62"/>
      <c r="I185" s="62"/>
      <c r="J185" s="62"/>
      <c r="K185" s="62"/>
      <c r="L185" s="62"/>
      <c r="M185" s="62"/>
      <c r="N185" s="62"/>
      <c r="O185" s="62"/>
      <c r="P185" s="62"/>
      <c r="Q185" s="62"/>
      <c r="R185" s="62"/>
      <c r="S185" s="62"/>
    </row>
    <row r="186" spans="2:19" x14ac:dyDescent="0.3">
      <c r="B186" s="330"/>
      <c r="C186" s="62"/>
      <c r="D186" s="62"/>
      <c r="E186" s="62"/>
      <c r="F186" s="62"/>
      <c r="G186" s="62"/>
      <c r="H186" s="62"/>
      <c r="I186" s="62"/>
      <c r="J186" s="62"/>
      <c r="K186" s="62"/>
      <c r="L186" s="62"/>
      <c r="M186" s="62"/>
      <c r="N186" s="62"/>
      <c r="O186" s="62"/>
      <c r="P186" s="62"/>
      <c r="Q186" s="62"/>
      <c r="R186" s="62"/>
      <c r="S186" s="62"/>
    </row>
    <row r="187" spans="2:19" x14ac:dyDescent="0.3">
      <c r="B187" s="330"/>
      <c r="C187" s="62"/>
      <c r="D187" s="62"/>
      <c r="E187" s="62"/>
      <c r="F187" s="62"/>
      <c r="G187" s="62"/>
      <c r="H187" s="62"/>
      <c r="I187" s="62"/>
      <c r="J187" s="62"/>
      <c r="K187" s="62"/>
      <c r="L187" s="62"/>
      <c r="M187" s="62"/>
      <c r="N187" s="62"/>
      <c r="O187" s="62"/>
      <c r="P187" s="62"/>
      <c r="Q187" s="62"/>
      <c r="R187" s="62"/>
      <c r="S187" s="62"/>
    </row>
    <row r="188" spans="2:19" x14ac:dyDescent="0.3">
      <c r="B188" s="330"/>
      <c r="C188" s="62"/>
      <c r="D188" s="62"/>
      <c r="E188" s="62"/>
      <c r="F188" s="62"/>
      <c r="G188" s="62"/>
      <c r="H188" s="62"/>
      <c r="I188" s="62"/>
      <c r="J188" s="62"/>
      <c r="K188" s="62"/>
      <c r="L188" s="62"/>
      <c r="M188" s="62"/>
      <c r="N188" s="62"/>
      <c r="O188" s="62"/>
      <c r="P188" s="62"/>
      <c r="Q188" s="62"/>
      <c r="R188" s="62"/>
      <c r="S188" s="62"/>
    </row>
    <row r="189" spans="2:19" x14ac:dyDescent="0.3">
      <c r="B189" s="330"/>
      <c r="C189" s="62"/>
      <c r="D189" s="62"/>
      <c r="E189" s="62"/>
      <c r="F189" s="62"/>
      <c r="G189" s="62"/>
      <c r="H189" s="62"/>
      <c r="I189" s="62"/>
      <c r="J189" s="62"/>
      <c r="K189" s="62"/>
      <c r="L189" s="62"/>
      <c r="M189" s="62"/>
      <c r="N189" s="62"/>
      <c r="O189" s="62"/>
      <c r="P189" s="62"/>
      <c r="Q189" s="62"/>
      <c r="R189" s="62"/>
      <c r="S189" s="62"/>
    </row>
    <row r="190" spans="2:19" x14ac:dyDescent="0.3">
      <c r="B190" s="330"/>
      <c r="C190" s="62"/>
      <c r="D190" s="62"/>
      <c r="E190" s="62"/>
      <c r="F190" s="62"/>
      <c r="G190" s="62"/>
      <c r="H190" s="62"/>
      <c r="I190" s="62"/>
      <c r="J190" s="62"/>
      <c r="K190" s="62"/>
      <c r="L190" s="62"/>
      <c r="M190" s="62"/>
      <c r="N190" s="62"/>
      <c r="O190" s="62"/>
      <c r="P190" s="62"/>
      <c r="Q190" s="62"/>
      <c r="R190" s="62"/>
      <c r="S190" s="62"/>
    </row>
    <row r="191" spans="2:19" x14ac:dyDescent="0.3">
      <c r="B191" s="330"/>
      <c r="C191" s="62"/>
      <c r="D191" s="62"/>
      <c r="E191" s="62"/>
      <c r="F191" s="62"/>
      <c r="G191" s="62"/>
      <c r="H191" s="62"/>
      <c r="I191" s="62"/>
      <c r="J191" s="62"/>
      <c r="K191" s="62"/>
      <c r="L191" s="62"/>
      <c r="M191" s="62"/>
      <c r="N191" s="62"/>
      <c r="O191" s="62"/>
      <c r="P191" s="62"/>
      <c r="Q191" s="62"/>
      <c r="R191" s="62"/>
      <c r="S191" s="62"/>
    </row>
    <row r="192" spans="2:19" x14ac:dyDescent="0.3">
      <c r="B192" s="330"/>
      <c r="C192" s="62"/>
      <c r="D192" s="62"/>
      <c r="E192" s="62"/>
      <c r="F192" s="62"/>
      <c r="G192" s="62"/>
      <c r="H192" s="62"/>
      <c r="I192" s="62"/>
      <c r="J192" s="62"/>
      <c r="K192" s="62"/>
      <c r="L192" s="62"/>
      <c r="M192" s="62"/>
      <c r="N192" s="62"/>
      <c r="O192" s="62"/>
      <c r="P192" s="62"/>
      <c r="Q192" s="62"/>
      <c r="R192" s="62"/>
      <c r="S192" s="62"/>
    </row>
    <row r="193" spans="2:19" x14ac:dyDescent="0.3">
      <c r="B193" s="330"/>
      <c r="C193" s="62"/>
      <c r="D193" s="62"/>
      <c r="E193" s="62"/>
      <c r="F193" s="62"/>
      <c r="G193" s="62"/>
      <c r="H193" s="62"/>
      <c r="I193" s="62"/>
      <c r="J193" s="62"/>
      <c r="K193" s="62"/>
      <c r="L193" s="62"/>
      <c r="M193" s="62"/>
      <c r="N193" s="62"/>
      <c r="O193" s="62"/>
      <c r="P193" s="62"/>
      <c r="Q193" s="62"/>
      <c r="R193" s="62"/>
      <c r="S193" s="62"/>
    </row>
    <row r="194" spans="2:19" x14ac:dyDescent="0.3">
      <c r="B194" s="330"/>
      <c r="C194" s="62"/>
      <c r="D194" s="62"/>
      <c r="E194" s="62"/>
      <c r="F194" s="62"/>
      <c r="G194" s="62"/>
      <c r="H194" s="62"/>
      <c r="I194" s="62"/>
      <c r="J194" s="62"/>
      <c r="K194" s="62"/>
      <c r="L194" s="62"/>
      <c r="M194" s="62"/>
      <c r="N194" s="62"/>
      <c r="O194" s="62"/>
      <c r="P194" s="62"/>
      <c r="Q194" s="62"/>
      <c r="R194" s="62"/>
      <c r="S194" s="62"/>
    </row>
    <row r="195" spans="2:19" x14ac:dyDescent="0.3">
      <c r="B195" s="330"/>
      <c r="C195" s="62"/>
      <c r="D195" s="62"/>
      <c r="E195" s="62"/>
      <c r="F195" s="62"/>
      <c r="G195" s="62"/>
      <c r="H195" s="62"/>
      <c r="I195" s="62"/>
      <c r="J195" s="62"/>
      <c r="K195" s="62"/>
      <c r="L195" s="62"/>
      <c r="M195" s="62"/>
      <c r="N195" s="62"/>
      <c r="O195" s="62"/>
      <c r="P195" s="62"/>
      <c r="Q195" s="62"/>
      <c r="R195" s="62"/>
      <c r="S195" s="62"/>
    </row>
    <row r="196" spans="2:19" x14ac:dyDescent="0.3">
      <c r="B196" s="330"/>
      <c r="C196" s="62"/>
      <c r="D196" s="62"/>
      <c r="E196" s="62"/>
      <c r="F196" s="62"/>
      <c r="G196" s="62"/>
      <c r="H196" s="62"/>
      <c r="I196" s="62"/>
      <c r="J196" s="62"/>
      <c r="K196" s="62"/>
      <c r="L196" s="62"/>
      <c r="M196" s="62"/>
      <c r="N196" s="62"/>
      <c r="O196" s="62"/>
      <c r="P196" s="62"/>
      <c r="Q196" s="62"/>
      <c r="R196" s="62"/>
      <c r="S196" s="62"/>
    </row>
    <row r="197" spans="2:19" x14ac:dyDescent="0.3">
      <c r="B197" s="330"/>
      <c r="C197" s="62"/>
      <c r="D197" s="62"/>
      <c r="E197" s="62"/>
      <c r="F197" s="62"/>
      <c r="G197" s="62"/>
      <c r="H197" s="62"/>
      <c r="I197" s="62"/>
      <c r="J197" s="62"/>
      <c r="K197" s="62"/>
      <c r="L197" s="62"/>
      <c r="M197" s="62"/>
      <c r="N197" s="62"/>
      <c r="O197" s="62"/>
      <c r="P197" s="62"/>
      <c r="Q197" s="62"/>
      <c r="R197" s="62"/>
      <c r="S197" s="62"/>
    </row>
    <row r="198" spans="2:19" x14ac:dyDescent="0.3">
      <c r="B198" s="330"/>
      <c r="C198" s="62"/>
      <c r="D198" s="62"/>
      <c r="E198" s="62"/>
      <c r="F198" s="62"/>
      <c r="G198" s="62"/>
      <c r="H198" s="62"/>
      <c r="I198" s="62"/>
      <c r="J198" s="62"/>
      <c r="K198" s="62"/>
      <c r="L198" s="62"/>
      <c r="M198" s="62"/>
      <c r="N198" s="62"/>
      <c r="O198" s="62"/>
      <c r="P198" s="62"/>
      <c r="Q198" s="62"/>
      <c r="R198" s="62"/>
      <c r="S198" s="62"/>
    </row>
    <row r="199" spans="2:19" x14ac:dyDescent="0.3">
      <c r="B199" s="330"/>
      <c r="C199" s="62"/>
      <c r="D199" s="62"/>
      <c r="E199" s="62"/>
      <c r="F199" s="62"/>
      <c r="G199" s="62"/>
      <c r="H199" s="62"/>
      <c r="I199" s="62"/>
      <c r="J199" s="62"/>
      <c r="K199" s="62"/>
      <c r="L199" s="62"/>
      <c r="M199" s="62"/>
      <c r="N199" s="62"/>
      <c r="O199" s="62"/>
      <c r="P199" s="62"/>
      <c r="Q199" s="62"/>
      <c r="R199" s="62"/>
      <c r="S199" s="62"/>
    </row>
    <row r="200" spans="2:19" x14ac:dyDescent="0.3">
      <c r="B200" s="330"/>
      <c r="C200" s="62"/>
      <c r="D200" s="62"/>
      <c r="E200" s="62"/>
      <c r="F200" s="62"/>
      <c r="G200" s="62"/>
      <c r="H200" s="62"/>
      <c r="I200" s="62"/>
      <c r="J200" s="62"/>
      <c r="K200" s="62"/>
      <c r="L200" s="62"/>
      <c r="M200" s="62"/>
      <c r="N200" s="62"/>
      <c r="O200" s="62"/>
      <c r="P200" s="62"/>
      <c r="Q200" s="62"/>
      <c r="R200" s="62"/>
      <c r="S200" s="62"/>
    </row>
    <row r="201" spans="2:19" x14ac:dyDescent="0.3">
      <c r="B201" s="330"/>
      <c r="C201" s="62"/>
      <c r="D201" s="62"/>
      <c r="E201" s="62"/>
      <c r="F201" s="62"/>
      <c r="G201" s="62"/>
      <c r="H201" s="62"/>
      <c r="I201" s="62"/>
      <c r="J201" s="62"/>
      <c r="K201" s="62"/>
      <c r="L201" s="62"/>
      <c r="M201" s="62"/>
      <c r="N201" s="62"/>
      <c r="O201" s="62"/>
      <c r="P201" s="62"/>
      <c r="Q201" s="62"/>
      <c r="R201" s="62"/>
      <c r="S201" s="62"/>
    </row>
    <row r="202" spans="2:19" x14ac:dyDescent="0.3">
      <c r="B202" s="330"/>
      <c r="C202" s="62"/>
      <c r="D202" s="62"/>
      <c r="E202" s="62"/>
      <c r="F202" s="62"/>
      <c r="G202" s="62"/>
      <c r="H202" s="62"/>
      <c r="I202" s="62"/>
      <c r="J202" s="62"/>
      <c r="K202" s="62"/>
      <c r="L202" s="62"/>
      <c r="M202" s="62"/>
      <c r="N202" s="62"/>
      <c r="O202" s="62"/>
      <c r="P202" s="62"/>
      <c r="Q202" s="62"/>
      <c r="R202" s="62"/>
      <c r="S202" s="62"/>
    </row>
    <row r="203" spans="2:19" x14ac:dyDescent="0.3">
      <c r="B203" s="330"/>
      <c r="C203" s="62"/>
      <c r="D203" s="62"/>
      <c r="E203" s="62"/>
      <c r="F203" s="62"/>
      <c r="G203" s="62"/>
      <c r="H203" s="62"/>
      <c r="I203" s="62"/>
      <c r="J203" s="62"/>
      <c r="K203" s="62"/>
      <c r="L203" s="62"/>
      <c r="M203" s="62"/>
      <c r="N203" s="62"/>
      <c r="O203" s="62"/>
      <c r="P203" s="62"/>
      <c r="Q203" s="62"/>
      <c r="R203" s="62"/>
      <c r="S203" s="62"/>
    </row>
    <row r="204" spans="2:19" x14ac:dyDescent="0.3">
      <c r="B204" s="330"/>
      <c r="C204" s="62"/>
      <c r="D204" s="62"/>
      <c r="E204" s="62"/>
      <c r="F204" s="62"/>
      <c r="G204" s="62"/>
      <c r="H204" s="62"/>
      <c r="I204" s="62"/>
      <c r="J204" s="62"/>
      <c r="K204" s="62"/>
      <c r="L204" s="62"/>
      <c r="M204" s="62"/>
      <c r="N204" s="62"/>
      <c r="O204" s="62"/>
      <c r="P204" s="62"/>
      <c r="Q204" s="62"/>
      <c r="R204" s="62"/>
      <c r="S204" s="62"/>
    </row>
    <row r="205" spans="2:19" x14ac:dyDescent="0.3">
      <c r="B205" s="330"/>
      <c r="C205" s="62"/>
      <c r="D205" s="62"/>
      <c r="E205" s="62"/>
      <c r="F205" s="62"/>
      <c r="G205" s="62"/>
      <c r="H205" s="62"/>
      <c r="I205" s="62"/>
      <c r="J205" s="62"/>
      <c r="K205" s="62"/>
      <c r="L205" s="62"/>
      <c r="M205" s="62"/>
      <c r="N205" s="62"/>
      <c r="O205" s="62"/>
      <c r="P205" s="62"/>
      <c r="Q205" s="62"/>
      <c r="R205" s="62"/>
      <c r="S205" s="62"/>
    </row>
    <row r="206" spans="2:19" x14ac:dyDescent="0.3">
      <c r="B206" s="330"/>
      <c r="C206" s="62"/>
      <c r="D206" s="62"/>
      <c r="E206" s="62"/>
      <c r="F206" s="62"/>
      <c r="G206" s="62"/>
      <c r="H206" s="62"/>
      <c r="I206" s="62"/>
      <c r="J206" s="62"/>
      <c r="K206" s="62"/>
      <c r="L206" s="62"/>
      <c r="M206" s="62"/>
      <c r="N206" s="62"/>
      <c r="O206" s="62"/>
      <c r="P206" s="62"/>
      <c r="Q206" s="62"/>
      <c r="R206" s="62"/>
      <c r="S206" s="62"/>
    </row>
    <row r="207" spans="2:19" x14ac:dyDescent="0.3">
      <c r="B207" s="330"/>
      <c r="C207" s="62"/>
      <c r="D207" s="62"/>
      <c r="E207" s="62"/>
      <c r="F207" s="62"/>
      <c r="G207" s="62"/>
      <c r="H207" s="62"/>
      <c r="I207" s="62"/>
      <c r="J207" s="62"/>
      <c r="K207" s="62"/>
      <c r="L207" s="62"/>
      <c r="M207" s="62"/>
      <c r="N207" s="62"/>
      <c r="O207" s="62"/>
      <c r="P207" s="62"/>
      <c r="Q207" s="62"/>
      <c r="R207" s="62"/>
      <c r="S207" s="62"/>
    </row>
    <row r="208" spans="2:19" x14ac:dyDescent="0.3">
      <c r="B208" s="330"/>
      <c r="C208" s="62"/>
      <c r="D208" s="62"/>
      <c r="E208" s="62"/>
      <c r="F208" s="62"/>
      <c r="G208" s="62"/>
      <c r="H208" s="62"/>
      <c r="I208" s="62"/>
      <c r="J208" s="62"/>
      <c r="K208" s="62"/>
      <c r="L208" s="62"/>
      <c r="M208" s="62"/>
      <c r="N208" s="62"/>
      <c r="O208" s="62"/>
      <c r="P208" s="62"/>
      <c r="Q208" s="62"/>
      <c r="R208" s="62"/>
      <c r="S208" s="62"/>
    </row>
    <row r="209" spans="2:19" x14ac:dyDescent="0.3">
      <c r="B209" s="330"/>
      <c r="C209" s="62"/>
      <c r="D209" s="62"/>
      <c r="E209" s="62"/>
      <c r="F209" s="62"/>
      <c r="G209" s="62"/>
      <c r="H209" s="62"/>
      <c r="I209" s="62"/>
      <c r="J209" s="62"/>
      <c r="K209" s="62"/>
      <c r="L209" s="62"/>
      <c r="M209" s="62"/>
      <c r="N209" s="62"/>
      <c r="O209" s="62"/>
      <c r="P209" s="62"/>
      <c r="Q209" s="62"/>
      <c r="R209" s="62"/>
      <c r="S209" s="62"/>
    </row>
    <row r="210" spans="2:19" x14ac:dyDescent="0.3">
      <c r="B210" s="330"/>
      <c r="C210" s="62"/>
      <c r="D210" s="62"/>
      <c r="E210" s="62"/>
      <c r="F210" s="62"/>
      <c r="G210" s="62"/>
      <c r="H210" s="62"/>
      <c r="I210" s="62"/>
      <c r="J210" s="62"/>
      <c r="K210" s="62"/>
      <c r="L210" s="62"/>
      <c r="M210" s="62"/>
      <c r="N210" s="62"/>
      <c r="O210" s="62"/>
      <c r="P210" s="62"/>
      <c r="Q210" s="62"/>
      <c r="R210" s="62"/>
      <c r="S210" s="62"/>
    </row>
    <row r="211" spans="2:19" x14ac:dyDescent="0.3">
      <c r="B211" s="330"/>
      <c r="C211" s="62"/>
      <c r="D211" s="62"/>
      <c r="E211" s="62"/>
      <c r="F211" s="62"/>
      <c r="G211" s="62"/>
      <c r="H211" s="62"/>
      <c r="I211" s="62"/>
      <c r="J211" s="62"/>
      <c r="K211" s="62"/>
      <c r="L211" s="62"/>
      <c r="M211" s="62"/>
      <c r="N211" s="62"/>
      <c r="O211" s="62"/>
      <c r="P211" s="62"/>
      <c r="Q211" s="62"/>
      <c r="R211" s="62"/>
      <c r="S211" s="62"/>
    </row>
    <row r="212" spans="2:19" x14ac:dyDescent="0.3">
      <c r="B212" s="330"/>
      <c r="C212" s="62"/>
      <c r="D212" s="62"/>
      <c r="E212" s="62"/>
      <c r="F212" s="62"/>
      <c r="G212" s="62"/>
      <c r="H212" s="62"/>
      <c r="I212" s="62"/>
      <c r="J212" s="62"/>
      <c r="K212" s="62"/>
      <c r="L212" s="62"/>
      <c r="M212" s="62"/>
      <c r="N212" s="62"/>
      <c r="O212" s="62"/>
      <c r="P212" s="62"/>
      <c r="Q212" s="62"/>
      <c r="R212" s="62"/>
      <c r="S212" s="62"/>
    </row>
    <row r="213" spans="2:19" x14ac:dyDescent="0.3">
      <c r="B213" s="330"/>
      <c r="C213" s="62"/>
      <c r="D213" s="62"/>
      <c r="E213" s="62"/>
      <c r="F213" s="62"/>
      <c r="G213" s="62"/>
      <c r="H213" s="62"/>
      <c r="I213" s="62"/>
      <c r="J213" s="62"/>
      <c r="K213" s="62"/>
      <c r="L213" s="62"/>
      <c r="M213" s="62"/>
      <c r="N213" s="62"/>
      <c r="O213" s="62"/>
      <c r="P213" s="62"/>
      <c r="Q213" s="62"/>
      <c r="R213" s="62"/>
      <c r="S213" s="62"/>
    </row>
    <row r="214" spans="2:19" x14ac:dyDescent="0.3">
      <c r="B214" s="330"/>
      <c r="C214" s="62"/>
      <c r="D214" s="62"/>
      <c r="E214" s="62"/>
      <c r="F214" s="62"/>
      <c r="G214" s="62"/>
      <c r="H214" s="62"/>
      <c r="I214" s="62"/>
      <c r="J214" s="62"/>
      <c r="K214" s="62"/>
      <c r="L214" s="62"/>
      <c r="M214" s="62"/>
      <c r="N214" s="62"/>
      <c r="O214" s="62"/>
      <c r="P214" s="62"/>
      <c r="Q214" s="62"/>
      <c r="R214" s="62"/>
      <c r="S214" s="62"/>
    </row>
    <row r="215" spans="2:19" x14ac:dyDescent="0.3">
      <c r="B215" s="330"/>
      <c r="C215" s="62"/>
      <c r="D215" s="62"/>
      <c r="E215" s="62"/>
      <c r="F215" s="62"/>
      <c r="G215" s="62"/>
      <c r="H215" s="62"/>
      <c r="I215" s="62"/>
      <c r="J215" s="62"/>
      <c r="K215" s="62"/>
      <c r="L215" s="62"/>
      <c r="M215" s="62"/>
      <c r="N215" s="62"/>
      <c r="O215" s="62"/>
      <c r="P215" s="62"/>
      <c r="Q215" s="62"/>
      <c r="R215" s="62"/>
      <c r="S215" s="62"/>
    </row>
    <row r="216" spans="2:19" x14ac:dyDescent="0.3">
      <c r="B216" s="330"/>
      <c r="C216" s="62"/>
      <c r="D216" s="62"/>
      <c r="E216" s="62"/>
      <c r="F216" s="62"/>
      <c r="G216" s="62"/>
      <c r="H216" s="62"/>
      <c r="I216" s="62"/>
      <c r="J216" s="62"/>
      <c r="K216" s="62"/>
      <c r="L216" s="62"/>
      <c r="M216" s="62"/>
      <c r="N216" s="62"/>
      <c r="O216" s="62"/>
      <c r="P216" s="62"/>
      <c r="Q216" s="62"/>
      <c r="R216" s="62"/>
      <c r="S216" s="62"/>
    </row>
    <row r="217" spans="2:19" x14ac:dyDescent="0.3">
      <c r="B217" s="330"/>
      <c r="C217" s="62"/>
      <c r="D217" s="62"/>
      <c r="E217" s="62"/>
      <c r="F217" s="62"/>
      <c r="G217" s="62"/>
      <c r="H217" s="62"/>
      <c r="I217" s="62"/>
      <c r="J217" s="62"/>
      <c r="K217" s="62"/>
      <c r="L217" s="62"/>
      <c r="M217" s="62"/>
      <c r="N217" s="62"/>
      <c r="O217" s="62"/>
      <c r="P217" s="62"/>
      <c r="Q217" s="62"/>
      <c r="R217" s="62"/>
      <c r="S217" s="62"/>
    </row>
    <row r="218" spans="2:19" x14ac:dyDescent="0.3">
      <c r="B218" s="330"/>
      <c r="C218" s="62"/>
      <c r="D218" s="62"/>
      <c r="E218" s="62"/>
      <c r="F218" s="62"/>
      <c r="G218" s="62"/>
      <c r="H218" s="62"/>
      <c r="I218" s="62"/>
      <c r="J218" s="62"/>
      <c r="K218" s="62"/>
      <c r="L218" s="62"/>
      <c r="M218" s="62"/>
      <c r="N218" s="62"/>
      <c r="O218" s="62"/>
      <c r="P218" s="62"/>
      <c r="Q218" s="62"/>
      <c r="R218" s="62"/>
      <c r="S218" s="62"/>
    </row>
    <row r="219" spans="2:19" x14ac:dyDescent="0.3">
      <c r="B219" s="330"/>
      <c r="C219" s="62"/>
      <c r="D219" s="62"/>
      <c r="E219" s="62"/>
      <c r="F219" s="62"/>
      <c r="G219" s="62"/>
      <c r="H219" s="62"/>
      <c r="I219" s="62"/>
      <c r="J219" s="62"/>
      <c r="K219" s="62"/>
      <c r="L219" s="62"/>
      <c r="M219" s="62"/>
      <c r="N219" s="62"/>
      <c r="O219" s="62"/>
      <c r="P219" s="62"/>
      <c r="Q219" s="62"/>
      <c r="R219" s="62"/>
      <c r="S219" s="62"/>
    </row>
    <row r="220" spans="2:19" x14ac:dyDescent="0.3">
      <c r="B220" s="330"/>
      <c r="C220" s="62"/>
      <c r="D220" s="62"/>
      <c r="E220" s="62"/>
      <c r="F220" s="62"/>
      <c r="G220" s="62"/>
      <c r="H220" s="62"/>
      <c r="I220" s="62"/>
      <c r="J220" s="62"/>
      <c r="K220" s="62"/>
      <c r="L220" s="62"/>
      <c r="M220" s="62"/>
      <c r="N220" s="62"/>
      <c r="O220" s="62"/>
      <c r="P220" s="62"/>
      <c r="Q220" s="62"/>
      <c r="R220" s="62"/>
      <c r="S220" s="62"/>
    </row>
    <row r="221" spans="2:19" x14ac:dyDescent="0.3">
      <c r="B221" s="330"/>
      <c r="C221" s="62"/>
      <c r="D221" s="62"/>
      <c r="E221" s="62"/>
      <c r="F221" s="62"/>
      <c r="G221" s="62"/>
      <c r="H221" s="62"/>
      <c r="I221" s="62"/>
      <c r="J221" s="62"/>
      <c r="K221" s="62"/>
      <c r="L221" s="62"/>
      <c r="M221" s="62"/>
      <c r="N221" s="62"/>
      <c r="O221" s="62"/>
      <c r="P221" s="62"/>
      <c r="Q221" s="62"/>
      <c r="R221" s="62"/>
      <c r="S221" s="62"/>
    </row>
    <row r="222" spans="2:19" x14ac:dyDescent="0.3">
      <c r="B222" s="330"/>
      <c r="C222" s="62"/>
      <c r="D222" s="62"/>
      <c r="E222" s="62"/>
      <c r="F222" s="62"/>
      <c r="G222" s="62"/>
      <c r="H222" s="62"/>
      <c r="I222" s="62"/>
      <c r="J222" s="62"/>
      <c r="K222" s="62"/>
      <c r="L222" s="62"/>
      <c r="M222" s="62"/>
      <c r="N222" s="62"/>
      <c r="O222" s="62"/>
      <c r="P222" s="62"/>
      <c r="Q222" s="62"/>
      <c r="R222" s="62"/>
      <c r="S222" s="62"/>
    </row>
    <row r="223" spans="2:19" x14ac:dyDescent="0.3">
      <c r="B223" s="330"/>
      <c r="C223" s="62"/>
      <c r="D223" s="62"/>
      <c r="E223" s="62"/>
      <c r="F223" s="62"/>
      <c r="G223" s="62"/>
      <c r="H223" s="62"/>
      <c r="I223" s="62"/>
      <c r="J223" s="62"/>
      <c r="K223" s="62"/>
      <c r="L223" s="62"/>
      <c r="M223" s="62"/>
      <c r="N223" s="62"/>
      <c r="O223" s="62"/>
      <c r="P223" s="62"/>
      <c r="Q223" s="62"/>
      <c r="R223" s="62"/>
      <c r="S223" s="62"/>
    </row>
    <row r="224" spans="2:19" x14ac:dyDescent="0.3">
      <c r="B224" s="330"/>
      <c r="C224" s="62"/>
      <c r="D224" s="62"/>
      <c r="E224" s="62"/>
      <c r="F224" s="62"/>
      <c r="G224" s="62"/>
      <c r="H224" s="62"/>
      <c r="I224" s="62"/>
      <c r="J224" s="62"/>
      <c r="K224" s="62"/>
      <c r="L224" s="62"/>
      <c r="M224" s="62"/>
      <c r="N224" s="62"/>
      <c r="O224" s="62"/>
      <c r="P224" s="62"/>
      <c r="Q224" s="62"/>
      <c r="R224" s="62"/>
      <c r="S224" s="62"/>
    </row>
    <row r="225" spans="2:19" x14ac:dyDescent="0.3">
      <c r="B225" s="330"/>
      <c r="C225" s="62"/>
      <c r="D225" s="62"/>
      <c r="E225" s="62"/>
      <c r="F225" s="62"/>
      <c r="G225" s="62"/>
      <c r="H225" s="62"/>
      <c r="I225" s="62"/>
      <c r="J225" s="62"/>
      <c r="K225" s="62"/>
      <c r="L225" s="62"/>
      <c r="M225" s="62"/>
      <c r="N225" s="62"/>
      <c r="O225" s="62"/>
      <c r="P225" s="62"/>
      <c r="Q225" s="62"/>
      <c r="R225" s="62"/>
      <c r="S225" s="62"/>
    </row>
    <row r="226" spans="2:19" x14ac:dyDescent="0.3">
      <c r="B226" s="330"/>
      <c r="C226" s="62"/>
      <c r="D226" s="62"/>
      <c r="E226" s="62"/>
      <c r="F226" s="62"/>
      <c r="G226" s="62"/>
      <c r="H226" s="62"/>
      <c r="I226" s="62"/>
      <c r="J226" s="62"/>
      <c r="K226" s="62"/>
      <c r="L226" s="62"/>
      <c r="M226" s="62"/>
      <c r="N226" s="62"/>
      <c r="O226" s="62"/>
      <c r="P226" s="62"/>
      <c r="Q226" s="62"/>
      <c r="R226" s="62"/>
      <c r="S226" s="62"/>
    </row>
    <row r="227" spans="2:19" x14ac:dyDescent="0.3">
      <c r="B227" s="330"/>
      <c r="C227" s="62"/>
      <c r="D227" s="62"/>
      <c r="E227" s="62"/>
      <c r="F227" s="62"/>
      <c r="G227" s="62"/>
      <c r="H227" s="62"/>
      <c r="I227" s="62"/>
      <c r="J227" s="62"/>
      <c r="K227" s="62"/>
      <c r="L227" s="62"/>
      <c r="M227" s="62"/>
      <c r="N227" s="62"/>
      <c r="O227" s="62"/>
      <c r="P227" s="62"/>
      <c r="Q227" s="62"/>
      <c r="R227" s="62"/>
      <c r="S227" s="62"/>
    </row>
    <row r="228" spans="2:19" x14ac:dyDescent="0.3">
      <c r="B228" s="330"/>
      <c r="C228" s="62"/>
      <c r="D228" s="62"/>
      <c r="E228" s="62"/>
      <c r="F228" s="62"/>
      <c r="G228" s="62"/>
      <c r="H228" s="62"/>
      <c r="I228" s="62"/>
      <c r="J228" s="62"/>
      <c r="K228" s="62"/>
      <c r="L228" s="62"/>
      <c r="M228" s="62"/>
      <c r="N228" s="62"/>
      <c r="O228" s="62"/>
      <c r="P228" s="62"/>
      <c r="Q228" s="62"/>
      <c r="R228" s="62"/>
      <c r="S228" s="62"/>
    </row>
    <row r="229" spans="2:19" x14ac:dyDescent="0.3">
      <c r="B229" s="330"/>
      <c r="C229" s="62"/>
      <c r="D229" s="62"/>
      <c r="E229" s="62"/>
      <c r="F229" s="62"/>
      <c r="G229" s="62"/>
      <c r="H229" s="62"/>
      <c r="I229" s="62"/>
      <c r="J229" s="62"/>
      <c r="K229" s="62"/>
      <c r="L229" s="62"/>
      <c r="M229" s="62"/>
      <c r="N229" s="62"/>
      <c r="O229" s="62"/>
      <c r="P229" s="62"/>
      <c r="Q229" s="62"/>
      <c r="R229" s="62"/>
      <c r="S229" s="62"/>
    </row>
    <row r="230" spans="2:19" x14ac:dyDescent="0.3">
      <c r="B230" s="330"/>
      <c r="C230" s="62"/>
      <c r="D230" s="62"/>
      <c r="E230" s="62"/>
      <c r="F230" s="62"/>
      <c r="G230" s="62"/>
      <c r="H230" s="62"/>
      <c r="I230" s="62"/>
      <c r="J230" s="62"/>
      <c r="K230" s="62"/>
      <c r="L230" s="62"/>
      <c r="M230" s="62"/>
      <c r="N230" s="62"/>
      <c r="O230" s="62"/>
      <c r="P230" s="62"/>
      <c r="Q230" s="62"/>
      <c r="R230" s="62"/>
      <c r="S230" s="62"/>
    </row>
    <row r="231" spans="2:19" x14ac:dyDescent="0.3">
      <c r="B231" s="330"/>
      <c r="C231" s="62"/>
      <c r="D231" s="62"/>
      <c r="E231" s="62"/>
      <c r="F231" s="62"/>
      <c r="G231" s="62"/>
      <c r="H231" s="62"/>
      <c r="I231" s="62"/>
      <c r="J231" s="62"/>
      <c r="K231" s="62"/>
      <c r="L231" s="62"/>
      <c r="M231" s="62"/>
      <c r="N231" s="62"/>
      <c r="O231" s="62"/>
      <c r="P231" s="62"/>
      <c r="Q231" s="62"/>
      <c r="R231" s="62"/>
      <c r="S231" s="62"/>
    </row>
    <row r="232" spans="2:19" x14ac:dyDescent="0.3">
      <c r="B232" s="330"/>
      <c r="C232" s="62"/>
      <c r="D232" s="62"/>
      <c r="E232" s="62"/>
      <c r="F232" s="62"/>
      <c r="G232" s="62"/>
      <c r="H232" s="62"/>
      <c r="I232" s="62"/>
      <c r="J232" s="62"/>
      <c r="K232" s="62"/>
      <c r="L232" s="62"/>
      <c r="M232" s="62"/>
      <c r="N232" s="62"/>
      <c r="O232" s="62"/>
      <c r="P232" s="62"/>
      <c r="Q232" s="62"/>
      <c r="R232" s="62"/>
      <c r="S232" s="62"/>
    </row>
    <row r="233" spans="2:19" x14ac:dyDescent="0.3">
      <c r="B233" s="330"/>
      <c r="C233" s="62"/>
      <c r="D233" s="62"/>
      <c r="E233" s="62"/>
      <c r="F233" s="62"/>
      <c r="G233" s="62"/>
      <c r="H233" s="62"/>
      <c r="I233" s="62"/>
      <c r="J233" s="62"/>
      <c r="K233" s="62"/>
      <c r="L233" s="62"/>
      <c r="M233" s="62"/>
      <c r="N233" s="62"/>
      <c r="O233" s="62"/>
      <c r="P233" s="62"/>
      <c r="Q233" s="62"/>
      <c r="R233" s="62"/>
      <c r="S233" s="62"/>
    </row>
    <row r="234" spans="2:19" x14ac:dyDescent="0.3">
      <c r="B234" s="330"/>
      <c r="C234" s="62"/>
      <c r="D234" s="62"/>
      <c r="E234" s="62"/>
      <c r="F234" s="62"/>
      <c r="G234" s="62"/>
      <c r="H234" s="62"/>
      <c r="I234" s="62"/>
      <c r="J234" s="62"/>
      <c r="K234" s="62"/>
      <c r="L234" s="62"/>
      <c r="M234" s="62"/>
      <c r="N234" s="62"/>
      <c r="O234" s="62"/>
      <c r="P234" s="62"/>
      <c r="Q234" s="62"/>
      <c r="R234" s="62"/>
      <c r="S234" s="62"/>
    </row>
    <row r="235" spans="2:19" x14ac:dyDescent="0.3">
      <c r="B235" s="330"/>
      <c r="C235" s="62"/>
      <c r="D235" s="62"/>
      <c r="E235" s="62"/>
      <c r="F235" s="62"/>
      <c r="G235" s="62"/>
      <c r="H235" s="62"/>
      <c r="I235" s="62"/>
      <c r="J235" s="62"/>
      <c r="K235" s="62"/>
      <c r="L235" s="62"/>
      <c r="M235" s="62"/>
      <c r="N235" s="62"/>
      <c r="O235" s="62"/>
      <c r="P235" s="62"/>
      <c r="Q235" s="62"/>
      <c r="R235" s="62"/>
      <c r="S235" s="62"/>
    </row>
    <row r="236" spans="2:19" x14ac:dyDescent="0.3">
      <c r="B236" s="330"/>
      <c r="C236" s="62"/>
      <c r="D236" s="62"/>
      <c r="E236" s="62"/>
      <c r="F236" s="62"/>
      <c r="G236" s="62"/>
      <c r="H236" s="62"/>
      <c r="I236" s="62"/>
      <c r="J236" s="62"/>
      <c r="K236" s="62"/>
      <c r="L236" s="62"/>
      <c r="M236" s="62"/>
      <c r="N236" s="62"/>
      <c r="O236" s="62"/>
      <c r="P236" s="62"/>
      <c r="Q236" s="62"/>
      <c r="R236" s="62"/>
      <c r="S236" s="62"/>
    </row>
    <row r="237" spans="2:19" x14ac:dyDescent="0.3">
      <c r="B237" s="330"/>
      <c r="C237" s="62"/>
      <c r="D237" s="62"/>
      <c r="E237" s="62"/>
      <c r="F237" s="62"/>
      <c r="G237" s="62"/>
      <c r="H237" s="62"/>
      <c r="I237" s="62"/>
      <c r="J237" s="62"/>
      <c r="K237" s="62"/>
      <c r="L237" s="62"/>
      <c r="M237" s="62"/>
      <c r="N237" s="62"/>
      <c r="O237" s="62"/>
      <c r="P237" s="62"/>
      <c r="Q237" s="62"/>
      <c r="R237" s="62"/>
      <c r="S237" s="62"/>
    </row>
    <row r="238" spans="2:19" x14ac:dyDescent="0.3">
      <c r="B238" s="330"/>
      <c r="C238" s="62"/>
      <c r="D238" s="62"/>
      <c r="E238" s="62"/>
      <c r="F238" s="62"/>
      <c r="G238" s="62"/>
      <c r="H238" s="62"/>
      <c r="I238" s="62"/>
      <c r="J238" s="62"/>
      <c r="K238" s="62"/>
      <c r="L238" s="62"/>
      <c r="M238" s="62"/>
      <c r="N238" s="62"/>
      <c r="O238" s="62"/>
      <c r="P238" s="62"/>
      <c r="Q238" s="62"/>
      <c r="R238" s="62"/>
      <c r="S238" s="62"/>
    </row>
    <row r="239" spans="2:19" x14ac:dyDescent="0.3">
      <c r="B239" s="330"/>
      <c r="C239" s="62"/>
      <c r="D239" s="62"/>
      <c r="E239" s="62"/>
      <c r="F239" s="62"/>
      <c r="G239" s="62"/>
      <c r="H239" s="62"/>
      <c r="I239" s="62"/>
      <c r="J239" s="62"/>
      <c r="K239" s="62"/>
      <c r="L239" s="62"/>
      <c r="M239" s="62"/>
      <c r="N239" s="62"/>
      <c r="O239" s="62"/>
      <c r="P239" s="62"/>
      <c r="Q239" s="62"/>
      <c r="R239" s="62"/>
      <c r="S239" s="62"/>
    </row>
    <row r="240" spans="2:19" x14ac:dyDescent="0.3">
      <c r="B240" s="330"/>
      <c r="C240" s="62"/>
      <c r="D240" s="62"/>
      <c r="E240" s="62"/>
      <c r="F240" s="62"/>
      <c r="G240" s="62"/>
      <c r="H240" s="62"/>
      <c r="I240" s="62"/>
      <c r="J240" s="62"/>
      <c r="K240" s="62"/>
      <c r="L240" s="62"/>
      <c r="M240" s="62"/>
      <c r="N240" s="62"/>
      <c r="O240" s="62"/>
      <c r="P240" s="62"/>
      <c r="Q240" s="62"/>
      <c r="R240" s="62"/>
      <c r="S240" s="62"/>
    </row>
    <row r="241" spans="2:19" x14ac:dyDescent="0.3">
      <c r="B241" s="330"/>
      <c r="C241" s="62"/>
      <c r="D241" s="62"/>
      <c r="E241" s="62"/>
      <c r="F241" s="62"/>
      <c r="G241" s="62"/>
      <c r="H241" s="62"/>
      <c r="I241" s="62"/>
      <c r="J241" s="62"/>
      <c r="K241" s="62"/>
      <c r="L241" s="62"/>
      <c r="M241" s="62"/>
      <c r="N241" s="62"/>
      <c r="O241" s="62"/>
      <c r="P241" s="62"/>
      <c r="Q241" s="62"/>
      <c r="R241" s="62"/>
      <c r="S241" s="62"/>
    </row>
    <row r="242" spans="2:19" x14ac:dyDescent="0.3">
      <c r="B242" s="330"/>
      <c r="C242" s="62"/>
      <c r="D242" s="62"/>
      <c r="E242" s="62"/>
      <c r="F242" s="62"/>
      <c r="G242" s="62"/>
      <c r="H242" s="62"/>
      <c r="I242" s="62"/>
      <c r="J242" s="62"/>
      <c r="K242" s="62"/>
      <c r="L242" s="62"/>
      <c r="M242" s="62"/>
      <c r="N242" s="62"/>
      <c r="O242" s="62"/>
      <c r="P242" s="62"/>
      <c r="Q242" s="62"/>
      <c r="R242" s="62"/>
      <c r="S242" s="62"/>
    </row>
    <row r="243" spans="2:19" x14ac:dyDescent="0.3">
      <c r="B243" s="330"/>
      <c r="C243" s="62"/>
      <c r="D243" s="62"/>
      <c r="E243" s="62"/>
      <c r="F243" s="62"/>
      <c r="G243" s="62"/>
      <c r="H243" s="62"/>
      <c r="I243" s="62"/>
      <c r="J243" s="62"/>
      <c r="K243" s="62"/>
      <c r="L243" s="62"/>
      <c r="M243" s="62"/>
      <c r="N243" s="62"/>
      <c r="O243" s="62"/>
      <c r="P243" s="62"/>
      <c r="Q243" s="62"/>
      <c r="R243" s="62"/>
      <c r="S243" s="62"/>
    </row>
    <row r="244" spans="2:19" x14ac:dyDescent="0.3">
      <c r="B244" s="330"/>
      <c r="C244" s="62"/>
      <c r="D244" s="62"/>
      <c r="E244" s="62"/>
      <c r="F244" s="62"/>
      <c r="G244" s="62"/>
      <c r="H244" s="62"/>
      <c r="I244" s="62"/>
      <c r="J244" s="62"/>
      <c r="K244" s="62"/>
      <c r="L244" s="62"/>
      <c r="M244" s="62"/>
      <c r="N244" s="62"/>
      <c r="O244" s="62"/>
      <c r="P244" s="62"/>
      <c r="Q244" s="62"/>
      <c r="R244" s="62"/>
      <c r="S244" s="62"/>
    </row>
    <row r="245" spans="2:19" x14ac:dyDescent="0.3">
      <c r="B245" s="330"/>
      <c r="C245" s="62"/>
      <c r="D245" s="62"/>
      <c r="E245" s="62"/>
      <c r="F245" s="62"/>
      <c r="G245" s="62"/>
      <c r="H245" s="62"/>
      <c r="I245" s="62"/>
      <c r="J245" s="62"/>
      <c r="K245" s="62"/>
      <c r="L245" s="62"/>
      <c r="M245" s="62"/>
      <c r="N245" s="62"/>
      <c r="O245" s="62"/>
      <c r="P245" s="62"/>
      <c r="Q245" s="62"/>
      <c r="R245" s="62"/>
      <c r="S245" s="62"/>
    </row>
    <row r="246" spans="2:19" x14ac:dyDescent="0.3">
      <c r="B246" s="330"/>
      <c r="C246" s="62"/>
      <c r="D246" s="62"/>
      <c r="E246" s="62"/>
      <c r="F246" s="62"/>
      <c r="G246" s="62"/>
      <c r="H246" s="62"/>
      <c r="I246" s="62"/>
      <c r="J246" s="62"/>
      <c r="K246" s="62"/>
      <c r="L246" s="62"/>
      <c r="M246" s="62"/>
      <c r="N246" s="62"/>
      <c r="O246" s="62"/>
      <c r="P246" s="62"/>
      <c r="Q246" s="62"/>
      <c r="R246" s="62"/>
      <c r="S246" s="62"/>
    </row>
    <row r="247" spans="2:19" x14ac:dyDescent="0.3">
      <c r="B247" s="330"/>
      <c r="C247" s="62"/>
      <c r="D247" s="62"/>
      <c r="E247" s="62"/>
      <c r="F247" s="62"/>
      <c r="G247" s="62"/>
      <c r="H247" s="62"/>
      <c r="I247" s="62"/>
      <c r="J247" s="62"/>
      <c r="K247" s="62"/>
      <c r="L247" s="62"/>
      <c r="M247" s="62"/>
      <c r="N247" s="62"/>
      <c r="O247" s="62"/>
      <c r="P247" s="62"/>
      <c r="Q247" s="62"/>
      <c r="R247" s="62"/>
      <c r="S247" s="62"/>
    </row>
    <row r="248" spans="2:19" x14ac:dyDescent="0.3">
      <c r="B248" s="330"/>
      <c r="C248" s="62"/>
      <c r="D248" s="62"/>
      <c r="E248" s="62"/>
      <c r="F248" s="62"/>
      <c r="G248" s="62"/>
      <c r="H248" s="62"/>
      <c r="I248" s="62"/>
      <c r="J248" s="62"/>
      <c r="K248" s="62"/>
      <c r="L248" s="62"/>
      <c r="M248" s="62"/>
      <c r="N248" s="62"/>
      <c r="O248" s="62"/>
      <c r="P248" s="62"/>
      <c r="Q248" s="62"/>
      <c r="R248" s="62"/>
      <c r="S248" s="62"/>
    </row>
    <row r="249" spans="2:19" x14ac:dyDescent="0.3">
      <c r="B249" s="330"/>
      <c r="C249" s="62"/>
      <c r="D249" s="62"/>
      <c r="E249" s="62"/>
      <c r="F249" s="62"/>
      <c r="G249" s="62"/>
      <c r="H249" s="62"/>
      <c r="I249" s="62"/>
      <c r="J249" s="62"/>
      <c r="K249" s="62"/>
      <c r="L249" s="62"/>
      <c r="M249" s="62"/>
      <c r="N249" s="62"/>
      <c r="O249" s="62"/>
      <c r="P249" s="62"/>
      <c r="Q249" s="62"/>
      <c r="R249" s="62"/>
      <c r="S249" s="62"/>
    </row>
    <row r="250" spans="2:19" x14ac:dyDescent="0.3">
      <c r="B250" s="330"/>
      <c r="C250" s="62"/>
      <c r="D250" s="62"/>
      <c r="E250" s="62"/>
      <c r="F250" s="62"/>
      <c r="G250" s="62"/>
      <c r="H250" s="62"/>
      <c r="I250" s="62"/>
      <c r="J250" s="62"/>
      <c r="K250" s="62"/>
      <c r="L250" s="62"/>
      <c r="M250" s="62"/>
      <c r="N250" s="62"/>
      <c r="O250" s="62"/>
      <c r="P250" s="62"/>
      <c r="Q250" s="62"/>
      <c r="R250" s="62"/>
      <c r="S250" s="62"/>
    </row>
    <row r="251" spans="2:19" x14ac:dyDescent="0.3">
      <c r="B251" s="330"/>
      <c r="C251" s="62"/>
      <c r="D251" s="62"/>
      <c r="E251" s="62"/>
      <c r="F251" s="62"/>
      <c r="G251" s="62"/>
      <c r="H251" s="62"/>
      <c r="I251" s="62"/>
      <c r="J251" s="62"/>
      <c r="K251" s="62"/>
      <c r="L251" s="62"/>
      <c r="M251" s="62"/>
      <c r="N251" s="62"/>
      <c r="O251" s="62"/>
      <c r="P251" s="62"/>
      <c r="Q251" s="62"/>
      <c r="R251" s="62"/>
      <c r="S251" s="62"/>
    </row>
    <row r="252" spans="2:19" x14ac:dyDescent="0.3">
      <c r="B252" s="330"/>
      <c r="C252" s="62"/>
      <c r="D252" s="62"/>
      <c r="E252" s="62"/>
      <c r="F252" s="62"/>
      <c r="G252" s="62"/>
      <c r="H252" s="62"/>
      <c r="I252" s="62"/>
      <c r="J252" s="62"/>
      <c r="K252" s="62"/>
      <c r="L252" s="62"/>
      <c r="M252" s="62"/>
      <c r="N252" s="62"/>
      <c r="O252" s="62"/>
      <c r="P252" s="62"/>
      <c r="Q252" s="62"/>
      <c r="R252" s="62"/>
      <c r="S252" s="62"/>
    </row>
    <row r="253" spans="2:19" x14ac:dyDescent="0.3">
      <c r="B253" s="330"/>
      <c r="C253" s="62"/>
      <c r="D253" s="62"/>
      <c r="E253" s="62"/>
      <c r="F253" s="62"/>
      <c r="G253" s="62"/>
      <c r="H253" s="62"/>
      <c r="I253" s="62"/>
      <c r="J253" s="62"/>
      <c r="K253" s="62"/>
      <c r="L253" s="62"/>
      <c r="M253" s="62"/>
      <c r="N253" s="62"/>
      <c r="O253" s="62"/>
      <c r="P253" s="62"/>
      <c r="Q253" s="62"/>
      <c r="R253" s="62"/>
      <c r="S253" s="62"/>
    </row>
    <row r="254" spans="2:19" x14ac:dyDescent="0.3">
      <c r="B254" s="330"/>
      <c r="C254" s="62"/>
      <c r="D254" s="62"/>
      <c r="E254" s="62"/>
      <c r="F254" s="62"/>
      <c r="G254" s="62"/>
      <c r="H254" s="62"/>
      <c r="I254" s="62"/>
      <c r="J254" s="62"/>
      <c r="K254" s="62"/>
      <c r="L254" s="62"/>
      <c r="M254" s="62"/>
      <c r="N254" s="62"/>
      <c r="O254" s="62"/>
      <c r="P254" s="62"/>
      <c r="Q254" s="62"/>
      <c r="R254" s="62"/>
      <c r="S254" s="62"/>
    </row>
    <row r="255" spans="2:19" x14ac:dyDescent="0.3">
      <c r="B255" s="330"/>
      <c r="C255" s="62"/>
      <c r="D255" s="62"/>
      <c r="E255" s="62"/>
      <c r="F255" s="62"/>
      <c r="G255" s="62"/>
      <c r="H255" s="62"/>
      <c r="I255" s="62"/>
      <c r="J255" s="62"/>
      <c r="K255" s="62"/>
      <c r="L255" s="62"/>
      <c r="M255" s="62"/>
      <c r="N255" s="62"/>
      <c r="O255" s="62"/>
      <c r="P255" s="62"/>
      <c r="Q255" s="62"/>
      <c r="R255" s="62"/>
      <c r="S255" s="62"/>
    </row>
    <row r="256" spans="2:19" x14ac:dyDescent="0.3">
      <c r="B256" s="330"/>
      <c r="C256" s="62"/>
      <c r="D256" s="62"/>
      <c r="E256" s="62"/>
      <c r="F256" s="62"/>
      <c r="G256" s="62"/>
      <c r="H256" s="62"/>
      <c r="I256" s="62"/>
      <c r="J256" s="62"/>
      <c r="K256" s="62"/>
      <c r="L256" s="62"/>
      <c r="M256" s="62"/>
      <c r="N256" s="62"/>
      <c r="O256" s="62"/>
      <c r="P256" s="62"/>
      <c r="Q256" s="62"/>
      <c r="R256" s="62"/>
      <c r="S256" s="62"/>
    </row>
    <row r="257" spans="2:19" x14ac:dyDescent="0.3">
      <c r="B257" s="330"/>
      <c r="C257" s="62"/>
      <c r="D257" s="62"/>
      <c r="E257" s="62"/>
      <c r="F257" s="62"/>
      <c r="G257" s="62"/>
      <c r="H257" s="62"/>
      <c r="I257" s="62"/>
      <c r="J257" s="62"/>
      <c r="K257" s="62"/>
      <c r="L257" s="62"/>
      <c r="M257" s="62"/>
      <c r="N257" s="62"/>
      <c r="O257" s="62"/>
      <c r="P257" s="62"/>
      <c r="Q257" s="62"/>
      <c r="R257" s="62"/>
      <c r="S257" s="62"/>
    </row>
    <row r="258" spans="2:19" x14ac:dyDescent="0.3">
      <c r="B258" s="330"/>
      <c r="C258" s="62"/>
      <c r="D258" s="62"/>
      <c r="E258" s="62"/>
      <c r="F258" s="62"/>
      <c r="G258" s="62"/>
      <c r="H258" s="62"/>
      <c r="I258" s="62"/>
      <c r="J258" s="62"/>
      <c r="K258" s="62"/>
      <c r="L258" s="62"/>
      <c r="M258" s="62"/>
      <c r="N258" s="62"/>
      <c r="O258" s="62"/>
      <c r="P258" s="62"/>
      <c r="Q258" s="62"/>
      <c r="R258" s="62"/>
      <c r="S258" s="62"/>
    </row>
    <row r="259" spans="2:19" x14ac:dyDescent="0.3">
      <c r="B259" s="330"/>
      <c r="C259" s="62"/>
      <c r="D259" s="62"/>
      <c r="E259" s="62"/>
      <c r="F259" s="62"/>
      <c r="G259" s="62"/>
      <c r="H259" s="62"/>
      <c r="I259" s="62"/>
      <c r="J259" s="62"/>
      <c r="K259" s="62"/>
      <c r="L259" s="62"/>
      <c r="M259" s="62"/>
      <c r="N259" s="62"/>
      <c r="O259" s="62"/>
      <c r="P259" s="62"/>
      <c r="Q259" s="62"/>
      <c r="R259" s="62"/>
      <c r="S259" s="62"/>
    </row>
    <row r="260" spans="2:19" x14ac:dyDescent="0.3">
      <c r="B260" s="330"/>
      <c r="C260" s="62"/>
      <c r="D260" s="62"/>
      <c r="E260" s="62"/>
      <c r="F260" s="62"/>
      <c r="G260" s="62"/>
      <c r="H260" s="62"/>
      <c r="I260" s="62"/>
      <c r="J260" s="62"/>
      <c r="K260" s="62"/>
      <c r="L260" s="62"/>
      <c r="M260" s="62"/>
      <c r="N260" s="62"/>
      <c r="O260" s="62"/>
      <c r="P260" s="62"/>
      <c r="Q260" s="62"/>
      <c r="R260" s="62"/>
      <c r="S260" s="62"/>
    </row>
    <row r="261" spans="2:19" x14ac:dyDescent="0.3">
      <c r="B261" s="330"/>
      <c r="C261" s="62"/>
      <c r="D261" s="62"/>
      <c r="E261" s="62"/>
      <c r="F261" s="62"/>
      <c r="G261" s="62"/>
      <c r="H261" s="62"/>
      <c r="I261" s="62"/>
      <c r="J261" s="62"/>
      <c r="K261" s="62"/>
      <c r="L261" s="62"/>
      <c r="M261" s="62"/>
      <c r="N261" s="62"/>
      <c r="O261" s="62"/>
      <c r="P261" s="62"/>
      <c r="Q261" s="62"/>
      <c r="R261" s="62"/>
      <c r="S261" s="62"/>
    </row>
    <row r="262" spans="2:19" x14ac:dyDescent="0.3">
      <c r="B262" s="330"/>
      <c r="C262" s="62"/>
      <c r="D262" s="62"/>
      <c r="E262" s="62"/>
      <c r="F262" s="62"/>
      <c r="G262" s="62"/>
      <c r="H262" s="62"/>
      <c r="I262" s="62"/>
      <c r="J262" s="62"/>
      <c r="K262" s="62"/>
      <c r="L262" s="62"/>
      <c r="M262" s="62"/>
      <c r="N262" s="62"/>
      <c r="O262" s="62"/>
      <c r="P262" s="62"/>
      <c r="Q262" s="62"/>
      <c r="R262" s="62"/>
      <c r="S262" s="62"/>
    </row>
    <row r="263" spans="2:19" x14ac:dyDescent="0.3">
      <c r="B263" s="330"/>
      <c r="C263" s="62"/>
      <c r="D263" s="62"/>
      <c r="E263" s="62"/>
      <c r="F263" s="62"/>
      <c r="G263" s="62"/>
      <c r="H263" s="62"/>
      <c r="I263" s="62"/>
      <c r="J263" s="62"/>
      <c r="K263" s="62"/>
      <c r="L263" s="62"/>
      <c r="M263" s="62"/>
      <c r="N263" s="62"/>
      <c r="O263" s="62"/>
      <c r="P263" s="62"/>
      <c r="Q263" s="62"/>
      <c r="R263" s="62"/>
      <c r="S263" s="62"/>
    </row>
    <row r="264" spans="2:19" x14ac:dyDescent="0.3">
      <c r="B264" s="330"/>
      <c r="C264" s="62"/>
      <c r="D264" s="62"/>
      <c r="E264" s="62"/>
      <c r="F264" s="62"/>
      <c r="G264" s="62"/>
      <c r="H264" s="62"/>
      <c r="I264" s="62"/>
      <c r="J264" s="62"/>
      <c r="K264" s="62"/>
      <c r="L264" s="62"/>
      <c r="M264" s="62"/>
      <c r="N264" s="62"/>
      <c r="O264" s="62"/>
      <c r="P264" s="62"/>
      <c r="Q264" s="62"/>
      <c r="R264" s="62"/>
      <c r="S264" s="62"/>
    </row>
    <row r="265" spans="2:19" x14ac:dyDescent="0.3">
      <c r="B265" s="330"/>
      <c r="C265" s="62"/>
      <c r="D265" s="62"/>
      <c r="E265" s="62"/>
      <c r="F265" s="62"/>
      <c r="G265" s="62"/>
      <c r="H265" s="62"/>
      <c r="I265" s="62"/>
      <c r="J265" s="62"/>
      <c r="K265" s="62"/>
      <c r="L265" s="62"/>
      <c r="M265" s="62"/>
      <c r="N265" s="62"/>
      <c r="O265" s="62"/>
      <c r="P265" s="62"/>
      <c r="Q265" s="62"/>
      <c r="R265" s="62"/>
      <c r="S265" s="62"/>
    </row>
    <row r="266" spans="2:19" x14ac:dyDescent="0.3">
      <c r="B266" s="330"/>
      <c r="C266" s="62"/>
      <c r="D266" s="62"/>
      <c r="E266" s="62"/>
      <c r="F266" s="62"/>
      <c r="G266" s="62"/>
      <c r="H266" s="62"/>
      <c r="I266" s="62"/>
      <c r="J266" s="62"/>
      <c r="K266" s="62"/>
      <c r="L266" s="62"/>
      <c r="M266" s="62"/>
      <c r="N266" s="62"/>
      <c r="O266" s="62"/>
      <c r="P266" s="62"/>
      <c r="Q266" s="62"/>
      <c r="R266" s="62"/>
      <c r="S266" s="62"/>
    </row>
    <row r="267" spans="2:19" x14ac:dyDescent="0.3">
      <c r="B267" s="330"/>
      <c r="C267" s="62"/>
      <c r="D267" s="62"/>
      <c r="E267" s="62"/>
      <c r="F267" s="62"/>
      <c r="G267" s="62"/>
      <c r="H267" s="62"/>
      <c r="I267" s="62"/>
      <c r="J267" s="62"/>
      <c r="K267" s="62"/>
      <c r="L267" s="62"/>
      <c r="M267" s="62"/>
      <c r="N267" s="62"/>
      <c r="O267" s="62"/>
      <c r="P267" s="62"/>
      <c r="Q267" s="62"/>
      <c r="R267" s="62"/>
      <c r="S267" s="62"/>
    </row>
    <row r="268" spans="2:19" x14ac:dyDescent="0.3">
      <c r="B268" s="330"/>
      <c r="C268" s="62"/>
      <c r="D268" s="62"/>
      <c r="E268" s="62"/>
      <c r="F268" s="62"/>
      <c r="G268" s="62"/>
      <c r="H268" s="62"/>
      <c r="I268" s="62"/>
      <c r="J268" s="62"/>
      <c r="K268" s="62"/>
      <c r="L268" s="62"/>
      <c r="M268" s="62"/>
      <c r="N268" s="62"/>
      <c r="O268" s="62"/>
      <c r="P268" s="62"/>
      <c r="Q268" s="62"/>
      <c r="R268" s="62"/>
      <c r="S268" s="62"/>
    </row>
    <row r="269" spans="2:19" x14ac:dyDescent="0.3">
      <c r="B269" s="330"/>
      <c r="C269" s="62"/>
      <c r="D269" s="62"/>
      <c r="E269" s="62"/>
      <c r="F269" s="62"/>
      <c r="G269" s="62"/>
      <c r="H269" s="62"/>
      <c r="I269" s="62"/>
      <c r="J269" s="62"/>
      <c r="K269" s="62"/>
      <c r="L269" s="62"/>
      <c r="M269" s="62"/>
      <c r="N269" s="62"/>
      <c r="O269" s="62"/>
      <c r="P269" s="62"/>
      <c r="Q269" s="62"/>
      <c r="R269" s="62"/>
      <c r="S269" s="62"/>
    </row>
    <row r="270" spans="2:19" x14ac:dyDescent="0.3">
      <c r="B270" s="330"/>
      <c r="C270" s="62"/>
      <c r="D270" s="62"/>
      <c r="E270" s="62"/>
      <c r="F270" s="62"/>
      <c r="G270" s="62"/>
      <c r="H270" s="62"/>
      <c r="I270" s="62"/>
      <c r="J270" s="62"/>
      <c r="K270" s="62"/>
      <c r="L270" s="62"/>
      <c r="M270" s="62"/>
      <c r="N270" s="62"/>
      <c r="O270" s="62"/>
      <c r="P270" s="62"/>
      <c r="Q270" s="62"/>
      <c r="R270" s="62"/>
      <c r="S270" s="62"/>
    </row>
    <row r="271" spans="2:19" x14ac:dyDescent="0.3">
      <c r="B271" s="330"/>
      <c r="C271" s="62"/>
      <c r="D271" s="62"/>
      <c r="E271" s="62"/>
      <c r="F271" s="62"/>
      <c r="G271" s="62"/>
      <c r="H271" s="62"/>
      <c r="I271" s="62"/>
      <c r="J271" s="62"/>
      <c r="K271" s="62"/>
      <c r="L271" s="62"/>
      <c r="M271" s="62"/>
      <c r="N271" s="62"/>
      <c r="O271" s="62"/>
      <c r="P271" s="62"/>
      <c r="Q271" s="62"/>
      <c r="R271" s="62"/>
      <c r="S271" s="62"/>
    </row>
    <row r="272" spans="2:19" x14ac:dyDescent="0.3">
      <c r="B272" s="330"/>
      <c r="C272" s="62"/>
      <c r="D272" s="62"/>
      <c r="E272" s="62"/>
      <c r="F272" s="62"/>
      <c r="G272" s="62"/>
      <c r="H272" s="62"/>
      <c r="I272" s="62"/>
      <c r="J272" s="62"/>
      <c r="K272" s="62"/>
      <c r="L272" s="62"/>
      <c r="M272" s="62"/>
      <c r="N272" s="62"/>
      <c r="O272" s="62"/>
      <c r="P272" s="62"/>
      <c r="Q272" s="62"/>
      <c r="R272" s="62"/>
      <c r="S272" s="62"/>
    </row>
    <row r="273" spans="2:19" x14ac:dyDescent="0.3">
      <c r="B273" s="330"/>
      <c r="C273" s="62"/>
      <c r="D273" s="62"/>
      <c r="E273" s="62"/>
      <c r="F273" s="62"/>
      <c r="G273" s="62"/>
      <c r="H273" s="62"/>
      <c r="I273" s="62"/>
      <c r="J273" s="62"/>
      <c r="K273" s="62"/>
      <c r="L273" s="62"/>
      <c r="M273" s="62"/>
      <c r="N273" s="62"/>
      <c r="O273" s="62"/>
      <c r="P273" s="62"/>
      <c r="Q273" s="62"/>
      <c r="R273" s="62"/>
      <c r="S273" s="62"/>
    </row>
    <row r="274" spans="2:19" x14ac:dyDescent="0.3">
      <c r="B274" s="330"/>
      <c r="C274" s="62"/>
      <c r="D274" s="62"/>
      <c r="E274" s="62"/>
      <c r="F274" s="62"/>
      <c r="G274" s="62"/>
      <c r="H274" s="62"/>
      <c r="I274" s="62"/>
      <c r="J274" s="62"/>
      <c r="K274" s="62"/>
      <c r="L274" s="62"/>
      <c r="M274" s="62"/>
      <c r="N274" s="62"/>
      <c r="O274" s="62"/>
      <c r="P274" s="62"/>
      <c r="Q274" s="62"/>
      <c r="R274" s="62"/>
      <c r="S274" s="62"/>
    </row>
    <row r="275" spans="2:19" x14ac:dyDescent="0.3">
      <c r="B275" s="330"/>
      <c r="C275" s="62"/>
      <c r="D275" s="62"/>
      <c r="E275" s="62"/>
      <c r="F275" s="62"/>
      <c r="G275" s="62"/>
      <c r="H275" s="62"/>
      <c r="I275" s="62"/>
      <c r="J275" s="62"/>
      <c r="K275" s="62"/>
      <c r="L275" s="62"/>
      <c r="M275" s="62"/>
      <c r="N275" s="62"/>
      <c r="O275" s="62"/>
      <c r="P275" s="62"/>
      <c r="Q275" s="62"/>
      <c r="R275" s="62"/>
      <c r="S275" s="62"/>
    </row>
    <row r="276" spans="2:19" x14ac:dyDescent="0.3">
      <c r="B276" s="330"/>
      <c r="C276" s="62"/>
      <c r="D276" s="62"/>
      <c r="E276" s="62"/>
      <c r="F276" s="62"/>
      <c r="G276" s="62"/>
      <c r="H276" s="62"/>
      <c r="I276" s="62"/>
      <c r="J276" s="62"/>
      <c r="K276" s="62"/>
      <c r="L276" s="62"/>
      <c r="M276" s="62"/>
      <c r="N276" s="62"/>
      <c r="O276" s="62"/>
      <c r="P276" s="62"/>
      <c r="Q276" s="62"/>
      <c r="R276" s="62"/>
      <c r="S276" s="62"/>
    </row>
    <row r="277" spans="2:19" x14ac:dyDescent="0.3">
      <c r="B277" s="330"/>
      <c r="C277" s="62"/>
      <c r="D277" s="62"/>
      <c r="E277" s="62"/>
      <c r="F277" s="62"/>
      <c r="G277" s="62"/>
      <c r="H277" s="62"/>
      <c r="I277" s="62"/>
      <c r="J277" s="62"/>
      <c r="K277" s="62"/>
      <c r="L277" s="62"/>
      <c r="M277" s="62"/>
      <c r="N277" s="62"/>
      <c r="O277" s="62"/>
      <c r="P277" s="62"/>
      <c r="Q277" s="62"/>
      <c r="R277" s="62"/>
      <c r="S277" s="62"/>
    </row>
    <row r="278" spans="2:19" x14ac:dyDescent="0.3">
      <c r="B278" s="330"/>
      <c r="C278" s="62"/>
      <c r="D278" s="62"/>
      <c r="E278" s="62"/>
      <c r="F278" s="62"/>
      <c r="G278" s="62"/>
      <c r="H278" s="62"/>
      <c r="I278" s="62"/>
      <c r="J278" s="62"/>
      <c r="K278" s="62"/>
      <c r="L278" s="62"/>
      <c r="M278" s="62"/>
      <c r="N278" s="62"/>
      <c r="O278" s="62"/>
      <c r="P278" s="62"/>
      <c r="Q278" s="62"/>
      <c r="R278" s="62"/>
      <c r="S278" s="62"/>
    </row>
    <row r="279" spans="2:19" x14ac:dyDescent="0.3">
      <c r="B279" s="330"/>
      <c r="C279" s="62"/>
      <c r="D279" s="62"/>
      <c r="E279" s="62"/>
      <c r="F279" s="62"/>
      <c r="G279" s="62"/>
      <c r="H279" s="62"/>
      <c r="I279" s="62"/>
      <c r="J279" s="62"/>
      <c r="K279" s="62"/>
      <c r="L279" s="62"/>
      <c r="M279" s="62"/>
      <c r="N279" s="62"/>
      <c r="O279" s="62"/>
      <c r="P279" s="62"/>
      <c r="Q279" s="62"/>
      <c r="R279" s="62"/>
      <c r="S279" s="62"/>
    </row>
    <row r="280" spans="2:19" x14ac:dyDescent="0.3">
      <c r="B280" s="330"/>
      <c r="C280" s="62"/>
      <c r="D280" s="62"/>
      <c r="E280" s="62"/>
      <c r="F280" s="62"/>
      <c r="G280" s="62"/>
      <c r="H280" s="62"/>
      <c r="I280" s="62"/>
      <c r="J280" s="62"/>
      <c r="K280" s="62"/>
      <c r="L280" s="62"/>
      <c r="M280" s="62"/>
      <c r="N280" s="62"/>
      <c r="O280" s="62"/>
      <c r="P280" s="62"/>
      <c r="Q280" s="62"/>
      <c r="R280" s="62"/>
      <c r="S280" s="62"/>
    </row>
    <row r="281" spans="2:19" x14ac:dyDescent="0.3">
      <c r="B281" s="330"/>
      <c r="C281" s="62"/>
      <c r="D281" s="62"/>
      <c r="E281" s="62"/>
      <c r="F281" s="62"/>
      <c r="G281" s="62"/>
      <c r="H281" s="62"/>
      <c r="I281" s="62"/>
      <c r="J281" s="62"/>
      <c r="K281" s="62"/>
      <c r="L281" s="62"/>
      <c r="M281" s="62"/>
      <c r="N281" s="62"/>
      <c r="O281" s="62"/>
      <c r="P281" s="62"/>
      <c r="Q281" s="62"/>
      <c r="R281" s="62"/>
      <c r="S281" s="62"/>
    </row>
    <row r="282" spans="2:19" x14ac:dyDescent="0.3">
      <c r="B282" s="330"/>
      <c r="C282" s="62"/>
      <c r="D282" s="62"/>
      <c r="E282" s="62"/>
      <c r="F282" s="62"/>
      <c r="G282" s="62"/>
      <c r="H282" s="62"/>
      <c r="I282" s="62"/>
      <c r="J282" s="62"/>
      <c r="K282" s="62"/>
      <c r="L282" s="62"/>
      <c r="M282" s="62"/>
      <c r="N282" s="62"/>
      <c r="O282" s="62"/>
      <c r="P282" s="62"/>
      <c r="Q282" s="62"/>
      <c r="R282" s="62"/>
      <c r="S282" s="62"/>
    </row>
    <row r="283" spans="2:19" x14ac:dyDescent="0.3">
      <c r="B283" s="330"/>
      <c r="C283" s="62"/>
      <c r="D283" s="62"/>
      <c r="E283" s="62"/>
      <c r="F283" s="62"/>
      <c r="G283" s="62"/>
      <c r="H283" s="62"/>
      <c r="I283" s="62"/>
      <c r="J283" s="62"/>
      <c r="K283" s="62"/>
      <c r="L283" s="62"/>
      <c r="M283" s="62"/>
      <c r="N283" s="62"/>
      <c r="O283" s="62"/>
      <c r="P283" s="62"/>
      <c r="Q283" s="62"/>
      <c r="R283" s="62"/>
      <c r="S283" s="62"/>
    </row>
    <row r="284" spans="2:19" x14ac:dyDescent="0.3">
      <c r="B284" s="330"/>
      <c r="C284" s="62"/>
      <c r="D284" s="62"/>
      <c r="E284" s="62"/>
      <c r="F284" s="62"/>
      <c r="G284" s="62"/>
      <c r="H284" s="62"/>
      <c r="I284" s="62"/>
      <c r="J284" s="62"/>
      <c r="K284" s="62"/>
      <c r="L284" s="62"/>
      <c r="M284" s="62"/>
      <c r="N284" s="62"/>
      <c r="O284" s="62"/>
      <c r="P284" s="62"/>
      <c r="Q284" s="62"/>
      <c r="R284" s="62"/>
      <c r="S284" s="62"/>
    </row>
    <row r="285" spans="2:19" x14ac:dyDescent="0.3">
      <c r="B285" s="330"/>
      <c r="C285" s="62"/>
      <c r="D285" s="62"/>
      <c r="E285" s="62"/>
      <c r="F285" s="62"/>
      <c r="G285" s="62"/>
      <c r="H285" s="62"/>
      <c r="I285" s="62"/>
      <c r="J285" s="62"/>
      <c r="K285" s="62"/>
      <c r="L285" s="62"/>
      <c r="M285" s="62"/>
      <c r="N285" s="62"/>
      <c r="O285" s="62"/>
      <c r="P285" s="62"/>
      <c r="Q285" s="62"/>
      <c r="R285" s="62"/>
      <c r="S285" s="62"/>
    </row>
    <row r="286" spans="2:19" x14ac:dyDescent="0.3">
      <c r="B286" s="330"/>
      <c r="C286" s="62"/>
      <c r="D286" s="62"/>
      <c r="E286" s="62"/>
      <c r="F286" s="62"/>
      <c r="G286" s="62"/>
      <c r="H286" s="62"/>
      <c r="I286" s="62"/>
      <c r="J286" s="62"/>
      <c r="K286" s="62"/>
      <c r="L286" s="62"/>
      <c r="M286" s="62"/>
      <c r="N286" s="62"/>
      <c r="O286" s="62"/>
      <c r="P286" s="62"/>
      <c r="Q286" s="62"/>
      <c r="R286" s="62"/>
      <c r="S286" s="62"/>
    </row>
    <row r="287" spans="2:19" x14ac:dyDescent="0.3">
      <c r="B287" s="330"/>
      <c r="C287" s="62"/>
      <c r="D287" s="62"/>
      <c r="E287" s="62"/>
      <c r="F287" s="62"/>
      <c r="G287" s="62"/>
      <c r="H287" s="62"/>
      <c r="I287" s="62"/>
      <c r="J287" s="62"/>
      <c r="K287" s="62"/>
      <c r="L287" s="62"/>
      <c r="M287" s="62"/>
      <c r="N287" s="62"/>
      <c r="O287" s="62"/>
      <c r="P287" s="62"/>
      <c r="Q287" s="62"/>
      <c r="R287" s="62"/>
      <c r="S287" s="62"/>
    </row>
    <row r="288" spans="2:19" x14ac:dyDescent="0.3">
      <c r="B288" s="330"/>
      <c r="C288" s="62"/>
      <c r="D288" s="62"/>
      <c r="E288" s="62"/>
      <c r="F288" s="62"/>
      <c r="G288" s="62"/>
      <c r="H288" s="62"/>
      <c r="I288" s="62"/>
      <c r="J288" s="62"/>
      <c r="K288" s="62"/>
      <c r="L288" s="62"/>
      <c r="M288" s="62"/>
      <c r="N288" s="62"/>
      <c r="O288" s="62"/>
      <c r="P288" s="62"/>
      <c r="Q288" s="62"/>
      <c r="R288" s="62"/>
      <c r="S288" s="62"/>
    </row>
    <row r="289" spans="2:19" x14ac:dyDescent="0.3">
      <c r="B289" s="330"/>
      <c r="C289" s="62"/>
      <c r="D289" s="62"/>
      <c r="E289" s="62"/>
      <c r="F289" s="62"/>
      <c r="G289" s="62"/>
      <c r="H289" s="62"/>
      <c r="I289" s="62"/>
      <c r="J289" s="62"/>
      <c r="K289" s="62"/>
      <c r="L289" s="62"/>
      <c r="M289" s="62"/>
      <c r="N289" s="62"/>
      <c r="O289" s="62"/>
      <c r="P289" s="62"/>
      <c r="Q289" s="62"/>
      <c r="R289" s="62"/>
      <c r="S289" s="62"/>
    </row>
    <row r="290" spans="2:19" x14ac:dyDescent="0.3">
      <c r="B290" s="330"/>
      <c r="C290" s="62"/>
      <c r="D290" s="62"/>
      <c r="E290" s="62"/>
      <c r="F290" s="62"/>
      <c r="G290" s="62"/>
      <c r="H290" s="62"/>
      <c r="I290" s="62"/>
      <c r="J290" s="62"/>
      <c r="K290" s="62"/>
      <c r="L290" s="62"/>
      <c r="M290" s="62"/>
      <c r="N290" s="62"/>
      <c r="O290" s="62"/>
      <c r="P290" s="62"/>
      <c r="Q290" s="62"/>
      <c r="R290" s="62"/>
      <c r="S290" s="62"/>
    </row>
    <row r="291" spans="2:19" x14ac:dyDescent="0.3">
      <c r="B291" s="330"/>
      <c r="C291" s="62"/>
      <c r="D291" s="62"/>
      <c r="E291" s="62"/>
      <c r="F291" s="62"/>
      <c r="G291" s="62"/>
      <c r="H291" s="62"/>
      <c r="I291" s="62"/>
      <c r="J291" s="62"/>
      <c r="K291" s="62"/>
      <c r="L291" s="62"/>
      <c r="M291" s="62"/>
      <c r="N291" s="62"/>
      <c r="O291" s="62"/>
      <c r="P291" s="62"/>
      <c r="Q291" s="62"/>
      <c r="R291" s="62"/>
      <c r="S291" s="62"/>
    </row>
    <row r="292" spans="2:19" x14ac:dyDescent="0.3">
      <c r="B292" s="330"/>
      <c r="C292" s="62"/>
      <c r="D292" s="62"/>
      <c r="E292" s="62"/>
      <c r="F292" s="62"/>
      <c r="G292" s="62"/>
      <c r="H292" s="62"/>
      <c r="I292" s="62"/>
      <c r="J292" s="62"/>
      <c r="K292" s="62"/>
      <c r="L292" s="62"/>
      <c r="M292" s="62"/>
      <c r="N292" s="62"/>
      <c r="O292" s="62"/>
      <c r="P292" s="62"/>
      <c r="Q292" s="62"/>
      <c r="R292" s="62"/>
      <c r="S292" s="62"/>
    </row>
    <row r="293" spans="2:19" x14ac:dyDescent="0.3">
      <c r="B293" s="330"/>
      <c r="C293" s="62"/>
      <c r="D293" s="62"/>
      <c r="E293" s="62"/>
      <c r="F293" s="62"/>
      <c r="G293" s="62"/>
      <c r="H293" s="62"/>
      <c r="I293" s="62"/>
      <c r="J293" s="62"/>
      <c r="K293" s="62"/>
      <c r="L293" s="62"/>
      <c r="M293" s="62"/>
      <c r="N293" s="62"/>
      <c r="O293" s="62"/>
      <c r="P293" s="62"/>
      <c r="Q293" s="62"/>
      <c r="R293" s="62"/>
      <c r="S293" s="62"/>
    </row>
    <row r="294" spans="2:19" x14ac:dyDescent="0.3">
      <c r="B294" s="330"/>
      <c r="C294" s="62"/>
      <c r="D294" s="62"/>
      <c r="E294" s="62"/>
      <c r="F294" s="62"/>
      <c r="G294" s="62"/>
      <c r="H294" s="62"/>
      <c r="I294" s="62"/>
      <c r="J294" s="62"/>
      <c r="K294" s="62"/>
      <c r="L294" s="62"/>
      <c r="M294" s="62"/>
      <c r="N294" s="62"/>
      <c r="O294" s="62"/>
      <c r="P294" s="62"/>
      <c r="Q294" s="62"/>
      <c r="R294" s="62"/>
      <c r="S294" s="62"/>
    </row>
    <row r="295" spans="2:19" x14ac:dyDescent="0.3">
      <c r="B295" s="330"/>
      <c r="C295" s="62"/>
      <c r="D295" s="62"/>
      <c r="E295" s="62"/>
      <c r="F295" s="62"/>
      <c r="G295" s="62"/>
      <c r="H295" s="62"/>
      <c r="I295" s="62"/>
      <c r="J295" s="62"/>
      <c r="K295" s="62"/>
      <c r="L295" s="62"/>
      <c r="M295" s="62"/>
      <c r="N295" s="62"/>
      <c r="O295" s="62"/>
      <c r="P295" s="62"/>
      <c r="Q295" s="62"/>
      <c r="R295" s="62"/>
      <c r="S295" s="62"/>
    </row>
    <row r="296" spans="2:19" x14ac:dyDescent="0.3">
      <c r="B296" s="330"/>
      <c r="C296" s="62"/>
      <c r="D296" s="62"/>
      <c r="E296" s="62"/>
      <c r="F296" s="62"/>
      <c r="G296" s="62"/>
      <c r="H296" s="62"/>
      <c r="I296" s="62"/>
      <c r="J296" s="62"/>
      <c r="K296" s="62"/>
      <c r="L296" s="62"/>
      <c r="M296" s="62"/>
      <c r="N296" s="62"/>
      <c r="O296" s="62"/>
      <c r="P296" s="62"/>
      <c r="Q296" s="62"/>
      <c r="R296" s="62"/>
      <c r="S296" s="62"/>
    </row>
    <row r="297" spans="2:19" x14ac:dyDescent="0.3">
      <c r="B297" s="330"/>
      <c r="C297" s="62"/>
      <c r="D297" s="62"/>
      <c r="E297" s="62"/>
      <c r="F297" s="62"/>
      <c r="G297" s="62"/>
      <c r="H297" s="62"/>
      <c r="I297" s="62"/>
      <c r="J297" s="62"/>
      <c r="K297" s="62"/>
      <c r="L297" s="62"/>
      <c r="M297" s="62"/>
      <c r="N297" s="62"/>
      <c r="O297" s="62"/>
      <c r="P297" s="62"/>
      <c r="Q297" s="62"/>
      <c r="R297" s="62"/>
      <c r="S297" s="62"/>
    </row>
    <row r="298" spans="2:19" x14ac:dyDescent="0.3">
      <c r="B298" s="330"/>
      <c r="C298" s="62"/>
      <c r="D298" s="62"/>
      <c r="E298" s="62"/>
      <c r="F298" s="62"/>
      <c r="G298" s="62"/>
      <c r="H298" s="62"/>
      <c r="I298" s="62"/>
      <c r="J298" s="62"/>
      <c r="K298" s="62"/>
      <c r="L298" s="62"/>
      <c r="M298" s="62"/>
      <c r="N298" s="62"/>
      <c r="O298" s="62"/>
      <c r="P298" s="62"/>
      <c r="Q298" s="62"/>
      <c r="R298" s="62"/>
      <c r="S298" s="62"/>
    </row>
    <row r="299" spans="2:19" x14ac:dyDescent="0.3">
      <c r="B299" s="330"/>
      <c r="C299" s="62"/>
      <c r="D299" s="62"/>
      <c r="E299" s="62"/>
      <c r="F299" s="62"/>
      <c r="G299" s="62"/>
      <c r="H299" s="62"/>
      <c r="I299" s="62"/>
      <c r="J299" s="62"/>
      <c r="K299" s="62"/>
      <c r="L299" s="62"/>
      <c r="M299" s="62"/>
      <c r="N299" s="62"/>
      <c r="O299" s="62"/>
      <c r="P299" s="62"/>
      <c r="Q299" s="62"/>
      <c r="R299" s="62"/>
      <c r="S299" s="62"/>
    </row>
    <row r="300" spans="2:19" x14ac:dyDescent="0.3">
      <c r="B300" s="330"/>
      <c r="C300" s="62"/>
      <c r="D300" s="62"/>
      <c r="E300" s="62"/>
      <c r="F300" s="62"/>
      <c r="G300" s="62"/>
      <c r="H300" s="62"/>
      <c r="I300" s="62"/>
      <c r="J300" s="62"/>
      <c r="K300" s="62"/>
      <c r="L300" s="62"/>
      <c r="M300" s="62"/>
      <c r="N300" s="62"/>
      <c r="O300" s="62"/>
      <c r="P300" s="62"/>
      <c r="Q300" s="62"/>
      <c r="R300" s="62"/>
      <c r="S300" s="62"/>
    </row>
    <row r="301" spans="2:19" x14ac:dyDescent="0.3">
      <c r="B301" s="330"/>
      <c r="C301" s="62"/>
      <c r="D301" s="62"/>
      <c r="E301" s="62"/>
      <c r="F301" s="62"/>
      <c r="G301" s="62"/>
      <c r="H301" s="62"/>
      <c r="I301" s="62"/>
      <c r="J301" s="62"/>
      <c r="K301" s="62"/>
      <c r="L301" s="62"/>
      <c r="M301" s="62"/>
      <c r="N301" s="62"/>
      <c r="O301" s="62"/>
      <c r="P301" s="62"/>
      <c r="Q301" s="62"/>
      <c r="R301" s="62"/>
      <c r="S301" s="62"/>
    </row>
    <row r="302" spans="2:19" x14ac:dyDescent="0.3">
      <c r="B302" s="330"/>
      <c r="C302" s="62"/>
      <c r="D302" s="62"/>
      <c r="E302" s="62"/>
      <c r="F302" s="62"/>
      <c r="G302" s="62"/>
      <c r="H302" s="62"/>
      <c r="I302" s="62"/>
      <c r="J302" s="62"/>
      <c r="K302" s="62"/>
      <c r="L302" s="62"/>
      <c r="M302" s="62"/>
      <c r="N302" s="62"/>
      <c r="O302" s="62"/>
      <c r="P302" s="62"/>
      <c r="Q302" s="62"/>
      <c r="R302" s="62"/>
      <c r="S302" s="62"/>
    </row>
    <row r="303" spans="2:19" x14ac:dyDescent="0.3">
      <c r="B303" s="330"/>
      <c r="C303" s="62"/>
      <c r="D303" s="62"/>
      <c r="E303" s="62"/>
      <c r="F303" s="62"/>
      <c r="G303" s="62"/>
      <c r="H303" s="62"/>
      <c r="I303" s="62"/>
      <c r="J303" s="62"/>
      <c r="K303" s="62"/>
      <c r="L303" s="62"/>
      <c r="M303" s="62"/>
      <c r="N303" s="62"/>
      <c r="O303" s="62"/>
      <c r="P303" s="62"/>
      <c r="Q303" s="62"/>
      <c r="R303" s="62"/>
      <c r="S303" s="62"/>
    </row>
    <row r="304" spans="2:19" x14ac:dyDescent="0.3">
      <c r="B304" s="330"/>
      <c r="C304" s="62"/>
      <c r="D304" s="62"/>
      <c r="E304" s="62"/>
      <c r="F304" s="62"/>
      <c r="G304" s="62"/>
      <c r="H304" s="62"/>
      <c r="I304" s="62"/>
      <c r="J304" s="62"/>
      <c r="K304" s="62"/>
      <c r="L304" s="62"/>
      <c r="M304" s="62"/>
      <c r="N304" s="62"/>
      <c r="O304" s="62"/>
      <c r="P304" s="62"/>
      <c r="Q304" s="62"/>
      <c r="R304" s="62"/>
      <c r="S304" s="62"/>
    </row>
    <row r="305" spans="2:19" x14ac:dyDescent="0.3">
      <c r="B305" s="330"/>
      <c r="C305" s="62"/>
      <c r="D305" s="62"/>
      <c r="E305" s="62"/>
      <c r="F305" s="62"/>
      <c r="G305" s="62"/>
      <c r="H305" s="62"/>
      <c r="I305" s="62"/>
      <c r="J305" s="62"/>
      <c r="K305" s="62"/>
      <c r="L305" s="62"/>
      <c r="M305" s="62"/>
      <c r="N305" s="62"/>
      <c r="O305" s="62"/>
      <c r="P305" s="62"/>
      <c r="Q305" s="62"/>
      <c r="R305" s="62"/>
      <c r="S305" s="62"/>
    </row>
    <row r="306" spans="2:19" x14ac:dyDescent="0.3">
      <c r="B306" s="330"/>
      <c r="C306" s="62"/>
      <c r="D306" s="62"/>
      <c r="E306" s="62"/>
      <c r="F306" s="62"/>
      <c r="G306" s="62"/>
      <c r="H306" s="62"/>
      <c r="I306" s="62"/>
      <c r="J306" s="62"/>
      <c r="K306" s="62"/>
      <c r="L306" s="62"/>
      <c r="M306" s="62"/>
      <c r="N306" s="62"/>
      <c r="O306" s="62"/>
      <c r="P306" s="62"/>
      <c r="Q306" s="62"/>
      <c r="R306" s="62"/>
      <c r="S306" s="62"/>
    </row>
    <row r="307" spans="2:19" x14ac:dyDescent="0.3">
      <c r="B307" s="330"/>
      <c r="C307" s="62"/>
      <c r="D307" s="62"/>
      <c r="E307" s="62"/>
      <c r="F307" s="62"/>
      <c r="G307" s="62"/>
      <c r="H307" s="62"/>
      <c r="I307" s="62"/>
      <c r="J307" s="62"/>
      <c r="K307" s="62"/>
      <c r="L307" s="62"/>
      <c r="M307" s="62"/>
      <c r="N307" s="62"/>
      <c r="O307" s="62"/>
      <c r="P307" s="62"/>
      <c r="Q307" s="62"/>
      <c r="R307" s="62"/>
      <c r="S307" s="62"/>
    </row>
    <row r="308" spans="2:19" x14ac:dyDescent="0.3">
      <c r="B308" s="330"/>
      <c r="C308" s="62"/>
      <c r="D308" s="62"/>
      <c r="E308" s="62"/>
      <c r="F308" s="62"/>
      <c r="G308" s="62"/>
      <c r="H308" s="62"/>
      <c r="I308" s="62"/>
      <c r="J308" s="62"/>
      <c r="K308" s="62"/>
      <c r="L308" s="62"/>
      <c r="M308" s="62"/>
      <c r="N308" s="62"/>
      <c r="O308" s="62"/>
      <c r="P308" s="62"/>
      <c r="Q308" s="62"/>
      <c r="R308" s="62"/>
      <c r="S308" s="62"/>
    </row>
    <row r="309" spans="2:19" x14ac:dyDescent="0.3">
      <c r="B309" s="330"/>
      <c r="C309" s="62"/>
      <c r="D309" s="62"/>
      <c r="E309" s="62"/>
      <c r="F309" s="62"/>
      <c r="G309" s="62"/>
      <c r="H309" s="62"/>
      <c r="I309" s="62"/>
      <c r="J309" s="62"/>
      <c r="K309" s="62"/>
      <c r="L309" s="62"/>
      <c r="M309" s="62"/>
      <c r="N309" s="62"/>
      <c r="O309" s="62"/>
      <c r="P309" s="62"/>
      <c r="Q309" s="62"/>
      <c r="R309" s="62"/>
      <c r="S309" s="62"/>
    </row>
    <row r="310" spans="2:19" x14ac:dyDescent="0.3">
      <c r="B310" s="330"/>
      <c r="C310" s="62"/>
      <c r="D310" s="62"/>
      <c r="E310" s="62"/>
      <c r="F310" s="62"/>
      <c r="G310" s="62"/>
      <c r="H310" s="62"/>
      <c r="I310" s="62"/>
      <c r="J310" s="62"/>
      <c r="K310" s="62"/>
      <c r="L310" s="62"/>
      <c r="M310" s="62"/>
      <c r="N310" s="62"/>
      <c r="O310" s="62"/>
      <c r="P310" s="62"/>
      <c r="Q310" s="62"/>
      <c r="R310" s="62"/>
      <c r="S310" s="62"/>
    </row>
    <row r="311" spans="2:19" x14ac:dyDescent="0.3">
      <c r="B311" s="330"/>
      <c r="C311" s="62"/>
      <c r="D311" s="62"/>
      <c r="E311" s="62"/>
      <c r="F311" s="62"/>
      <c r="G311" s="62"/>
      <c r="H311" s="62"/>
      <c r="I311" s="62"/>
      <c r="J311" s="62"/>
      <c r="K311" s="62"/>
      <c r="L311" s="62"/>
      <c r="M311" s="62"/>
      <c r="N311" s="62"/>
      <c r="O311" s="62"/>
      <c r="P311" s="62"/>
      <c r="Q311" s="62"/>
      <c r="R311" s="62"/>
      <c r="S311" s="62"/>
    </row>
    <row r="312" spans="2:19" x14ac:dyDescent="0.3">
      <c r="B312" s="330"/>
      <c r="C312" s="62"/>
      <c r="D312" s="62"/>
      <c r="E312" s="62"/>
      <c r="F312" s="62"/>
      <c r="G312" s="62"/>
      <c r="H312" s="62"/>
      <c r="I312" s="62"/>
      <c r="J312" s="62"/>
      <c r="K312" s="62"/>
      <c r="L312" s="62"/>
      <c r="M312" s="62"/>
      <c r="N312" s="62"/>
      <c r="O312" s="62"/>
      <c r="P312" s="62"/>
      <c r="Q312" s="62"/>
      <c r="R312" s="62"/>
      <c r="S312" s="62"/>
    </row>
    <row r="313" spans="2:19" x14ac:dyDescent="0.3">
      <c r="B313" s="330"/>
      <c r="C313" s="62"/>
      <c r="D313" s="62"/>
      <c r="E313" s="62"/>
      <c r="F313" s="62"/>
      <c r="G313" s="62"/>
      <c r="H313" s="62"/>
      <c r="I313" s="62"/>
      <c r="J313" s="62"/>
      <c r="K313" s="62"/>
      <c r="L313" s="62"/>
      <c r="M313" s="62"/>
      <c r="N313" s="62"/>
      <c r="O313" s="62"/>
      <c r="P313" s="62"/>
      <c r="Q313" s="62"/>
      <c r="R313" s="62"/>
      <c r="S313" s="62"/>
    </row>
    <row r="314" spans="2:19" x14ac:dyDescent="0.3">
      <c r="B314" s="330"/>
      <c r="C314" s="62"/>
      <c r="D314" s="62"/>
      <c r="E314" s="62"/>
      <c r="F314" s="62"/>
      <c r="G314" s="62"/>
      <c r="H314" s="62"/>
      <c r="I314" s="62"/>
      <c r="J314" s="62"/>
      <c r="K314" s="62"/>
      <c r="L314" s="62"/>
      <c r="M314" s="62"/>
      <c r="N314" s="62"/>
      <c r="O314" s="62"/>
      <c r="P314" s="62"/>
      <c r="Q314" s="62"/>
      <c r="R314" s="62"/>
      <c r="S314" s="62"/>
    </row>
    <row r="315" spans="2:19" x14ac:dyDescent="0.3">
      <c r="B315" s="330"/>
      <c r="C315" s="62"/>
      <c r="D315" s="62"/>
      <c r="E315" s="62"/>
      <c r="F315" s="62"/>
      <c r="G315" s="62"/>
      <c r="H315" s="62"/>
      <c r="I315" s="62"/>
      <c r="J315" s="62"/>
      <c r="K315" s="62"/>
      <c r="L315" s="62"/>
      <c r="M315" s="62"/>
      <c r="N315" s="62"/>
      <c r="O315" s="62"/>
      <c r="P315" s="62"/>
      <c r="Q315" s="62"/>
      <c r="R315" s="62"/>
      <c r="S315" s="62"/>
    </row>
    <row r="316" spans="2:19" x14ac:dyDescent="0.3">
      <c r="B316" s="330"/>
      <c r="C316" s="62"/>
      <c r="D316" s="62"/>
      <c r="E316" s="62"/>
      <c r="F316" s="62"/>
      <c r="G316" s="62"/>
      <c r="H316" s="62"/>
      <c r="I316" s="62"/>
      <c r="J316" s="62"/>
      <c r="K316" s="62"/>
      <c r="L316" s="62"/>
      <c r="M316" s="62"/>
      <c r="N316" s="62"/>
      <c r="O316" s="62"/>
      <c r="P316" s="62"/>
      <c r="Q316" s="62"/>
      <c r="R316" s="62"/>
      <c r="S316" s="62"/>
    </row>
    <row r="317" spans="2:19" x14ac:dyDescent="0.3">
      <c r="B317" s="330"/>
      <c r="C317" s="62"/>
      <c r="D317" s="62"/>
      <c r="E317" s="62"/>
      <c r="F317" s="62"/>
      <c r="G317" s="62"/>
      <c r="H317" s="62"/>
      <c r="I317" s="62"/>
      <c r="J317" s="62"/>
      <c r="K317" s="62"/>
      <c r="L317" s="62"/>
      <c r="M317" s="62"/>
      <c r="N317" s="62"/>
      <c r="O317" s="62"/>
      <c r="P317" s="62"/>
      <c r="Q317" s="62"/>
      <c r="R317" s="62"/>
      <c r="S317" s="62"/>
    </row>
    <row r="318" spans="2:19" x14ac:dyDescent="0.3">
      <c r="B318" s="330"/>
      <c r="C318" s="62"/>
      <c r="D318" s="62"/>
      <c r="E318" s="62"/>
      <c r="F318" s="62"/>
      <c r="G318" s="62"/>
      <c r="H318" s="62"/>
      <c r="I318" s="62"/>
      <c r="J318" s="62"/>
      <c r="K318" s="62"/>
      <c r="L318" s="62"/>
      <c r="M318" s="62"/>
      <c r="N318" s="62"/>
      <c r="O318" s="62"/>
      <c r="P318" s="62"/>
      <c r="Q318" s="62"/>
      <c r="R318" s="62"/>
      <c r="S318" s="62"/>
    </row>
    <row r="319" spans="2:19" x14ac:dyDescent="0.3">
      <c r="B319" s="330"/>
      <c r="C319" s="62"/>
      <c r="D319" s="62"/>
      <c r="E319" s="62"/>
      <c r="F319" s="62"/>
      <c r="G319" s="62"/>
      <c r="H319" s="62"/>
      <c r="I319" s="62"/>
      <c r="J319" s="62"/>
      <c r="K319" s="62"/>
      <c r="L319" s="62"/>
      <c r="M319" s="62"/>
      <c r="N319" s="62"/>
      <c r="O319" s="62"/>
      <c r="P319" s="62"/>
      <c r="Q319" s="62"/>
      <c r="R319" s="62"/>
      <c r="S319" s="62"/>
    </row>
    <row r="320" spans="2:19" x14ac:dyDescent="0.3">
      <c r="B320" s="330"/>
      <c r="C320" s="62"/>
      <c r="D320" s="62"/>
      <c r="E320" s="62"/>
      <c r="F320" s="62"/>
      <c r="G320" s="62"/>
      <c r="H320" s="62"/>
      <c r="I320" s="62"/>
      <c r="J320" s="62"/>
      <c r="K320" s="62"/>
      <c r="L320" s="62"/>
      <c r="M320" s="62"/>
      <c r="N320" s="62"/>
      <c r="O320" s="62"/>
      <c r="P320" s="62"/>
      <c r="Q320" s="62"/>
      <c r="R320" s="62"/>
      <c r="S320" s="62"/>
    </row>
    <row r="321" spans="2:19" x14ac:dyDescent="0.3">
      <c r="B321" s="330"/>
      <c r="C321" s="62"/>
      <c r="D321" s="62"/>
      <c r="E321" s="62"/>
      <c r="F321" s="62"/>
      <c r="G321" s="62"/>
      <c r="H321" s="62"/>
      <c r="I321" s="62"/>
      <c r="J321" s="62"/>
      <c r="K321" s="62"/>
      <c r="L321" s="62"/>
      <c r="M321" s="62"/>
      <c r="N321" s="62"/>
      <c r="O321" s="62"/>
      <c r="P321" s="62"/>
      <c r="Q321" s="62"/>
      <c r="R321" s="62"/>
      <c r="S321" s="62"/>
    </row>
    <row r="322" spans="2:19" x14ac:dyDescent="0.3">
      <c r="B322" s="330"/>
      <c r="C322" s="62"/>
      <c r="D322" s="62"/>
      <c r="E322" s="62"/>
      <c r="F322" s="62"/>
      <c r="G322" s="62"/>
      <c r="H322" s="62"/>
      <c r="I322" s="62"/>
      <c r="J322" s="62"/>
      <c r="K322" s="62"/>
      <c r="L322" s="62"/>
      <c r="M322" s="62"/>
      <c r="N322" s="62"/>
      <c r="O322" s="62"/>
      <c r="P322" s="62"/>
      <c r="Q322" s="62"/>
      <c r="R322" s="62"/>
      <c r="S322" s="62"/>
    </row>
    <row r="323" spans="2:19" x14ac:dyDescent="0.3">
      <c r="B323" s="330"/>
      <c r="C323" s="62"/>
      <c r="D323" s="62"/>
      <c r="E323" s="62"/>
      <c r="F323" s="62"/>
      <c r="G323" s="62"/>
      <c r="H323" s="62"/>
      <c r="I323" s="62"/>
      <c r="J323" s="62"/>
      <c r="K323" s="62"/>
      <c r="L323" s="62"/>
      <c r="M323" s="62"/>
      <c r="N323" s="62"/>
      <c r="O323" s="62"/>
      <c r="P323" s="62"/>
      <c r="Q323" s="62"/>
      <c r="R323" s="62"/>
      <c r="S323" s="62"/>
    </row>
    <row r="324" spans="2:19" x14ac:dyDescent="0.3">
      <c r="B324" s="330"/>
      <c r="C324" s="62"/>
      <c r="D324" s="62"/>
      <c r="E324" s="62"/>
      <c r="F324" s="62"/>
      <c r="G324" s="62"/>
      <c r="H324" s="62"/>
      <c r="I324" s="62"/>
      <c r="J324" s="62"/>
      <c r="K324" s="62"/>
      <c r="L324" s="62"/>
      <c r="M324" s="62"/>
      <c r="N324" s="62"/>
      <c r="O324" s="62"/>
      <c r="P324" s="62"/>
      <c r="Q324" s="62"/>
      <c r="R324" s="62"/>
      <c r="S324" s="62"/>
    </row>
    <row r="325" spans="2:19" x14ac:dyDescent="0.3">
      <c r="B325" s="330"/>
      <c r="C325" s="62"/>
      <c r="D325" s="62"/>
      <c r="E325" s="62"/>
      <c r="F325" s="62"/>
      <c r="G325" s="62"/>
      <c r="H325" s="62"/>
      <c r="I325" s="62"/>
      <c r="J325" s="62"/>
      <c r="K325" s="62"/>
      <c r="L325" s="62"/>
      <c r="M325" s="62"/>
      <c r="N325" s="62"/>
      <c r="O325" s="62"/>
      <c r="P325" s="62"/>
      <c r="Q325" s="62"/>
      <c r="R325" s="62"/>
      <c r="S325" s="62"/>
    </row>
    <row r="326" spans="2:19" x14ac:dyDescent="0.3">
      <c r="B326" s="330"/>
      <c r="C326" s="62"/>
      <c r="D326" s="62"/>
      <c r="E326" s="62"/>
      <c r="F326" s="62"/>
      <c r="G326" s="62"/>
      <c r="H326" s="62"/>
      <c r="I326" s="62"/>
      <c r="J326" s="62"/>
      <c r="K326" s="62"/>
      <c r="L326" s="62"/>
      <c r="M326" s="62"/>
      <c r="N326" s="62"/>
      <c r="O326" s="62"/>
      <c r="P326" s="62"/>
      <c r="Q326" s="62"/>
      <c r="R326" s="62"/>
      <c r="S326" s="62"/>
    </row>
    <row r="327" spans="2:19" x14ac:dyDescent="0.3">
      <c r="B327" s="330"/>
      <c r="C327" s="62"/>
      <c r="D327" s="62"/>
      <c r="E327" s="62"/>
      <c r="F327" s="62"/>
      <c r="G327" s="62"/>
      <c r="H327" s="62"/>
      <c r="I327" s="62"/>
      <c r="J327" s="62"/>
      <c r="K327" s="62"/>
      <c r="L327" s="62"/>
      <c r="M327" s="62"/>
      <c r="N327" s="62"/>
      <c r="O327" s="62"/>
      <c r="P327" s="62"/>
      <c r="Q327" s="62"/>
      <c r="R327" s="62"/>
      <c r="S327" s="62"/>
    </row>
    <row r="328" spans="2:19" x14ac:dyDescent="0.3">
      <c r="B328" s="330"/>
      <c r="C328" s="62"/>
      <c r="D328" s="62"/>
      <c r="E328" s="62"/>
      <c r="F328" s="62"/>
      <c r="G328" s="62"/>
      <c r="H328" s="62"/>
      <c r="I328" s="62"/>
      <c r="J328" s="62"/>
      <c r="K328" s="62"/>
      <c r="L328" s="62"/>
      <c r="M328" s="62"/>
      <c r="N328" s="62"/>
      <c r="O328" s="62"/>
      <c r="P328" s="62"/>
      <c r="Q328" s="62"/>
      <c r="R328" s="62"/>
      <c r="S328" s="62"/>
    </row>
    <row r="329" spans="2:19" x14ac:dyDescent="0.3">
      <c r="B329" s="330"/>
      <c r="C329" s="62"/>
      <c r="D329" s="62"/>
      <c r="E329" s="62"/>
      <c r="F329" s="62"/>
      <c r="G329" s="62"/>
      <c r="H329" s="62"/>
      <c r="I329" s="62"/>
      <c r="J329" s="62"/>
      <c r="K329" s="62"/>
      <c r="L329" s="62"/>
      <c r="M329" s="62"/>
      <c r="N329" s="62"/>
      <c r="O329" s="62"/>
      <c r="P329" s="62"/>
      <c r="Q329" s="62"/>
      <c r="R329" s="62"/>
      <c r="S329" s="62"/>
    </row>
    <row r="330" spans="2:19" x14ac:dyDescent="0.3">
      <c r="B330" s="330"/>
      <c r="C330" s="62"/>
      <c r="D330" s="62"/>
      <c r="E330" s="62"/>
      <c r="F330" s="62"/>
      <c r="G330" s="62"/>
      <c r="H330" s="62"/>
      <c r="I330" s="62"/>
      <c r="J330" s="62"/>
      <c r="K330" s="62"/>
      <c r="L330" s="62"/>
      <c r="M330" s="62"/>
      <c r="N330" s="62"/>
      <c r="O330" s="62"/>
      <c r="P330" s="62"/>
      <c r="Q330" s="62"/>
      <c r="R330" s="62"/>
      <c r="S330" s="62"/>
    </row>
    <row r="331" spans="2:19" x14ac:dyDescent="0.3">
      <c r="B331" s="330"/>
      <c r="C331" s="62"/>
      <c r="D331" s="62"/>
      <c r="E331" s="62"/>
      <c r="F331" s="62"/>
      <c r="G331" s="62"/>
      <c r="H331" s="62"/>
      <c r="I331" s="62"/>
      <c r="J331" s="62"/>
      <c r="K331" s="62"/>
      <c r="L331" s="62"/>
      <c r="M331" s="62"/>
      <c r="N331" s="62"/>
      <c r="O331" s="62"/>
      <c r="P331" s="62"/>
      <c r="Q331" s="62"/>
      <c r="R331" s="62"/>
      <c r="S331" s="62"/>
    </row>
    <row r="332" spans="2:19" x14ac:dyDescent="0.3">
      <c r="B332" s="330"/>
      <c r="C332" s="62"/>
      <c r="D332" s="62"/>
      <c r="E332" s="62"/>
      <c r="F332" s="62"/>
      <c r="G332" s="62"/>
      <c r="H332" s="62"/>
      <c r="I332" s="62"/>
      <c r="J332" s="62"/>
      <c r="K332" s="62"/>
      <c r="L332" s="62"/>
      <c r="M332" s="62"/>
      <c r="N332" s="62"/>
      <c r="O332" s="62"/>
      <c r="P332" s="62"/>
      <c r="Q332" s="62"/>
      <c r="R332" s="62"/>
      <c r="S332" s="62"/>
    </row>
    <row r="333" spans="2:19" x14ac:dyDescent="0.3">
      <c r="B333" s="330"/>
      <c r="C333" s="62"/>
      <c r="D333" s="62"/>
      <c r="E333" s="62"/>
      <c r="F333" s="62"/>
      <c r="G333" s="62"/>
      <c r="H333" s="62"/>
      <c r="I333" s="62"/>
      <c r="J333" s="62"/>
      <c r="K333" s="62"/>
      <c r="L333" s="62"/>
      <c r="M333" s="62"/>
      <c r="N333" s="62"/>
      <c r="O333" s="62"/>
      <c r="P333" s="62"/>
      <c r="Q333" s="62"/>
      <c r="R333" s="62"/>
      <c r="S333" s="62"/>
    </row>
    <row r="334" spans="2:19" x14ac:dyDescent="0.3">
      <c r="B334" s="330"/>
      <c r="C334" s="62"/>
      <c r="D334" s="62"/>
      <c r="E334" s="62"/>
      <c r="F334" s="62"/>
      <c r="G334" s="62"/>
      <c r="H334" s="62"/>
      <c r="I334" s="62"/>
      <c r="J334" s="62"/>
      <c r="K334" s="62"/>
      <c r="L334" s="62"/>
      <c r="M334" s="62"/>
      <c r="N334" s="62"/>
      <c r="O334" s="62"/>
      <c r="P334" s="62"/>
      <c r="Q334" s="62"/>
      <c r="R334" s="62"/>
      <c r="S334" s="62"/>
    </row>
    <row r="335" spans="2:19" x14ac:dyDescent="0.3">
      <c r="B335" s="330"/>
      <c r="C335" s="62"/>
      <c r="D335" s="62"/>
      <c r="E335" s="62"/>
      <c r="F335" s="62"/>
      <c r="G335" s="62"/>
      <c r="H335" s="62"/>
      <c r="I335" s="62"/>
      <c r="J335" s="62"/>
      <c r="K335" s="62"/>
      <c r="L335" s="62"/>
      <c r="M335" s="62"/>
      <c r="N335" s="62"/>
      <c r="O335" s="62"/>
      <c r="P335" s="62"/>
      <c r="Q335" s="62"/>
      <c r="R335" s="62"/>
      <c r="S335" s="62"/>
    </row>
    <row r="336" spans="2:19" x14ac:dyDescent="0.3">
      <c r="B336" s="330"/>
      <c r="C336" s="62"/>
      <c r="D336" s="62"/>
      <c r="E336" s="62"/>
      <c r="F336" s="62"/>
      <c r="G336" s="62"/>
      <c r="H336" s="62"/>
      <c r="I336" s="62"/>
      <c r="J336" s="62"/>
      <c r="K336" s="62"/>
      <c r="L336" s="62"/>
      <c r="M336" s="62"/>
      <c r="N336" s="62"/>
      <c r="O336" s="62"/>
      <c r="P336" s="62"/>
      <c r="Q336" s="62"/>
      <c r="R336" s="62"/>
      <c r="S336" s="62"/>
    </row>
    <row r="337" spans="2:19" x14ac:dyDescent="0.3">
      <c r="B337" s="330"/>
      <c r="C337" s="62"/>
      <c r="D337" s="62"/>
      <c r="E337" s="62"/>
      <c r="F337" s="62"/>
      <c r="G337" s="62"/>
      <c r="H337" s="62"/>
      <c r="I337" s="62"/>
      <c r="J337" s="62"/>
      <c r="K337" s="62"/>
      <c r="L337" s="62"/>
      <c r="M337" s="62"/>
      <c r="N337" s="62"/>
      <c r="O337" s="62"/>
      <c r="P337" s="62"/>
      <c r="Q337" s="62"/>
      <c r="R337" s="62"/>
      <c r="S337" s="62"/>
    </row>
    <row r="338" spans="2:19" x14ac:dyDescent="0.3">
      <c r="B338" s="330"/>
      <c r="C338" s="62"/>
      <c r="D338" s="62"/>
      <c r="E338" s="62"/>
      <c r="F338" s="62"/>
      <c r="G338" s="62"/>
      <c r="H338" s="62"/>
      <c r="I338" s="62"/>
      <c r="J338" s="62"/>
      <c r="K338" s="62"/>
      <c r="L338" s="62"/>
      <c r="M338" s="62"/>
      <c r="N338" s="62"/>
      <c r="O338" s="62"/>
      <c r="P338" s="62"/>
      <c r="Q338" s="62"/>
      <c r="R338" s="62"/>
      <c r="S338" s="62"/>
    </row>
    <row r="339" spans="2:19" x14ac:dyDescent="0.3">
      <c r="B339" s="330"/>
      <c r="C339" s="62"/>
      <c r="D339" s="62"/>
      <c r="E339" s="62"/>
      <c r="F339" s="62"/>
      <c r="G339" s="62"/>
      <c r="H339" s="62"/>
      <c r="I339" s="62"/>
      <c r="J339" s="62"/>
      <c r="K339" s="62"/>
      <c r="L339" s="62"/>
      <c r="M339" s="62"/>
      <c r="N339" s="62"/>
      <c r="O339" s="62"/>
      <c r="P339" s="62"/>
      <c r="Q339" s="62"/>
      <c r="R339" s="62"/>
      <c r="S339" s="62"/>
    </row>
    <row r="340" spans="2:19" x14ac:dyDescent="0.3">
      <c r="B340" s="330"/>
      <c r="C340" s="62"/>
      <c r="D340" s="62"/>
      <c r="E340" s="62"/>
      <c r="F340" s="62"/>
      <c r="G340" s="62"/>
      <c r="H340" s="62"/>
      <c r="I340" s="62"/>
      <c r="J340" s="62"/>
      <c r="K340" s="62"/>
      <c r="L340" s="62"/>
      <c r="M340" s="62"/>
      <c r="N340" s="62"/>
      <c r="O340" s="62"/>
      <c r="P340" s="62"/>
      <c r="Q340" s="62"/>
      <c r="R340" s="62"/>
      <c r="S340" s="62"/>
    </row>
    <row r="341" spans="2:19" x14ac:dyDescent="0.3">
      <c r="B341" s="330"/>
      <c r="C341" s="62"/>
      <c r="D341" s="62"/>
      <c r="E341" s="62"/>
      <c r="F341" s="62"/>
      <c r="G341" s="62"/>
      <c r="H341" s="62"/>
      <c r="I341" s="62"/>
      <c r="J341" s="62"/>
      <c r="K341" s="62"/>
      <c r="L341" s="62"/>
      <c r="M341" s="62"/>
      <c r="N341" s="62"/>
      <c r="O341" s="62"/>
      <c r="P341" s="62"/>
      <c r="Q341" s="62"/>
      <c r="R341" s="62"/>
      <c r="S341" s="62"/>
    </row>
    <row r="342" spans="2:19" x14ac:dyDescent="0.3">
      <c r="B342" s="330"/>
      <c r="C342" s="62"/>
      <c r="D342" s="62"/>
      <c r="E342" s="62"/>
      <c r="F342" s="62"/>
      <c r="G342" s="62"/>
      <c r="H342" s="62"/>
      <c r="I342" s="62"/>
      <c r="J342" s="62"/>
      <c r="K342" s="62"/>
      <c r="L342" s="62"/>
      <c r="M342" s="62"/>
      <c r="N342" s="62"/>
      <c r="O342" s="62"/>
      <c r="P342" s="62"/>
      <c r="Q342" s="62"/>
      <c r="R342" s="62"/>
      <c r="S342" s="62"/>
    </row>
    <row r="343" spans="2:19" x14ac:dyDescent="0.3">
      <c r="B343" s="330"/>
      <c r="C343" s="62"/>
      <c r="D343" s="62"/>
      <c r="E343" s="62"/>
      <c r="F343" s="62"/>
      <c r="G343" s="62"/>
      <c r="H343" s="62"/>
      <c r="I343" s="62"/>
      <c r="J343" s="62"/>
      <c r="K343" s="62"/>
      <c r="L343" s="62"/>
      <c r="M343" s="62"/>
      <c r="N343" s="62"/>
      <c r="O343" s="62"/>
      <c r="P343" s="62"/>
      <c r="Q343" s="62"/>
      <c r="R343" s="62"/>
      <c r="S343" s="62"/>
    </row>
    <row r="344" spans="2:19" x14ac:dyDescent="0.3">
      <c r="B344" s="330"/>
      <c r="C344" s="62"/>
      <c r="D344" s="62"/>
      <c r="E344" s="62"/>
      <c r="F344" s="62"/>
      <c r="G344" s="62"/>
      <c r="H344" s="62"/>
      <c r="I344" s="62"/>
      <c r="J344" s="62"/>
      <c r="K344" s="62"/>
      <c r="L344" s="62"/>
      <c r="M344" s="62"/>
      <c r="N344" s="62"/>
      <c r="O344" s="62"/>
      <c r="P344" s="62"/>
      <c r="Q344" s="62"/>
      <c r="R344" s="62"/>
      <c r="S344" s="62"/>
    </row>
    <row r="345" spans="2:19" x14ac:dyDescent="0.3">
      <c r="B345" s="330"/>
      <c r="C345" s="62"/>
      <c r="D345" s="62"/>
      <c r="E345" s="62"/>
      <c r="F345" s="62"/>
      <c r="G345" s="62"/>
      <c r="H345" s="62"/>
      <c r="I345" s="62"/>
      <c r="J345" s="62"/>
      <c r="K345" s="62"/>
      <c r="L345" s="62"/>
      <c r="M345" s="62"/>
      <c r="N345" s="62"/>
      <c r="O345" s="62"/>
      <c r="P345" s="62"/>
      <c r="Q345" s="62"/>
      <c r="R345" s="62"/>
      <c r="S345" s="62"/>
    </row>
    <row r="346" spans="2:19" x14ac:dyDescent="0.3">
      <c r="B346" s="330"/>
      <c r="C346" s="62"/>
      <c r="D346" s="62"/>
      <c r="E346" s="62"/>
      <c r="F346" s="62"/>
      <c r="G346" s="62"/>
      <c r="H346" s="62"/>
      <c r="I346" s="62"/>
      <c r="J346" s="62"/>
      <c r="K346" s="62"/>
      <c r="L346" s="62"/>
      <c r="M346" s="62"/>
      <c r="N346" s="62"/>
      <c r="O346" s="62"/>
      <c r="P346" s="62"/>
      <c r="Q346" s="62"/>
      <c r="R346" s="62"/>
      <c r="S346" s="62"/>
    </row>
    <row r="347" spans="2:19" x14ac:dyDescent="0.3">
      <c r="B347" s="330"/>
      <c r="C347" s="62"/>
      <c r="D347" s="62"/>
      <c r="E347" s="62"/>
      <c r="F347" s="62"/>
      <c r="G347" s="62"/>
      <c r="H347" s="62"/>
      <c r="I347" s="62"/>
      <c r="J347" s="62"/>
      <c r="K347" s="62"/>
      <c r="L347" s="62"/>
      <c r="M347" s="62"/>
      <c r="N347" s="62"/>
      <c r="O347" s="62"/>
      <c r="P347" s="62"/>
      <c r="Q347" s="62"/>
      <c r="R347" s="62"/>
      <c r="S347" s="62"/>
    </row>
    <row r="348" spans="2:19" x14ac:dyDescent="0.3">
      <c r="B348" s="330"/>
      <c r="C348" s="62"/>
      <c r="D348" s="62"/>
      <c r="E348" s="62"/>
      <c r="F348" s="62"/>
      <c r="G348" s="62"/>
      <c r="H348" s="62"/>
      <c r="I348" s="62"/>
      <c r="J348" s="62"/>
      <c r="K348" s="62"/>
      <c r="L348" s="62"/>
      <c r="M348" s="62"/>
      <c r="N348" s="62"/>
      <c r="O348" s="62"/>
      <c r="P348" s="62"/>
      <c r="Q348" s="62"/>
      <c r="R348" s="62"/>
      <c r="S348" s="62"/>
    </row>
    <row r="349" spans="2:19" x14ac:dyDescent="0.3">
      <c r="B349" s="330"/>
      <c r="C349" s="62"/>
      <c r="D349" s="62"/>
      <c r="E349" s="62"/>
      <c r="F349" s="62"/>
      <c r="G349" s="62"/>
      <c r="H349" s="62"/>
      <c r="I349" s="62"/>
      <c r="J349" s="62"/>
      <c r="K349" s="62"/>
      <c r="L349" s="62"/>
      <c r="M349" s="62"/>
      <c r="N349" s="62"/>
      <c r="O349" s="62"/>
      <c r="P349" s="62"/>
      <c r="Q349" s="62"/>
      <c r="R349" s="62"/>
      <c r="S349" s="62"/>
    </row>
    <row r="350" spans="2:19" x14ac:dyDescent="0.3">
      <c r="B350" s="330"/>
      <c r="C350" s="62"/>
      <c r="D350" s="62"/>
      <c r="E350" s="62"/>
      <c r="F350" s="62"/>
      <c r="G350" s="62"/>
      <c r="H350" s="62"/>
      <c r="I350" s="62"/>
      <c r="J350" s="62"/>
      <c r="K350" s="62"/>
      <c r="L350" s="62"/>
      <c r="M350" s="62"/>
      <c r="N350" s="62"/>
      <c r="O350" s="62"/>
      <c r="P350" s="62"/>
      <c r="Q350" s="62"/>
      <c r="R350" s="62"/>
      <c r="S350" s="62"/>
    </row>
    <row r="351" spans="2:19" x14ac:dyDescent="0.3">
      <c r="B351" s="330"/>
      <c r="C351" s="62"/>
      <c r="D351" s="62"/>
      <c r="E351" s="62"/>
      <c r="F351" s="62"/>
      <c r="G351" s="62"/>
      <c r="H351" s="62"/>
      <c r="I351" s="62"/>
      <c r="J351" s="62"/>
      <c r="K351" s="62"/>
      <c r="L351" s="62"/>
      <c r="M351" s="62"/>
      <c r="N351" s="62"/>
      <c r="O351" s="62"/>
      <c r="P351" s="62"/>
      <c r="Q351" s="62"/>
      <c r="R351" s="62"/>
      <c r="S351" s="62"/>
    </row>
    <row r="352" spans="2:19" x14ac:dyDescent="0.3">
      <c r="B352" s="330"/>
      <c r="C352" s="62"/>
      <c r="D352" s="62"/>
      <c r="E352" s="62"/>
      <c r="F352" s="62"/>
      <c r="G352" s="62"/>
      <c r="H352" s="62"/>
      <c r="I352" s="62"/>
      <c r="J352" s="62"/>
      <c r="K352" s="62"/>
      <c r="L352" s="62"/>
      <c r="M352" s="62"/>
      <c r="N352" s="62"/>
      <c r="O352" s="62"/>
      <c r="P352" s="62"/>
      <c r="Q352" s="62"/>
      <c r="R352" s="62"/>
      <c r="S352" s="62"/>
    </row>
    <row r="353" spans="2:19" x14ac:dyDescent="0.3">
      <c r="B353" s="330"/>
      <c r="C353" s="62"/>
      <c r="D353" s="62"/>
      <c r="E353" s="62"/>
      <c r="F353" s="62"/>
      <c r="G353" s="62"/>
      <c r="H353" s="62"/>
      <c r="I353" s="62"/>
      <c r="J353" s="62"/>
      <c r="K353" s="62"/>
      <c r="L353" s="62"/>
      <c r="M353" s="62"/>
      <c r="N353" s="62"/>
      <c r="O353" s="62"/>
      <c r="P353" s="62"/>
      <c r="Q353" s="62"/>
      <c r="R353" s="62"/>
      <c r="S353" s="62"/>
    </row>
    <row r="354" spans="2:19" x14ac:dyDescent="0.3">
      <c r="B354" s="330"/>
      <c r="C354" s="62"/>
      <c r="D354" s="62"/>
      <c r="E354" s="62"/>
      <c r="F354" s="62"/>
      <c r="G354" s="62"/>
      <c r="H354" s="62"/>
      <c r="I354" s="62"/>
      <c r="J354" s="62"/>
      <c r="K354" s="62"/>
      <c r="L354" s="62"/>
      <c r="M354" s="62"/>
      <c r="N354" s="62"/>
      <c r="O354" s="62"/>
      <c r="P354" s="62"/>
      <c r="Q354" s="62"/>
      <c r="R354" s="62"/>
      <c r="S354" s="62"/>
    </row>
    <row r="355" spans="2:19" x14ac:dyDescent="0.3">
      <c r="B355" s="330"/>
      <c r="C355" s="62"/>
      <c r="D355" s="62"/>
      <c r="E355" s="62"/>
      <c r="F355" s="62"/>
      <c r="G355" s="62"/>
      <c r="H355" s="62"/>
      <c r="I355" s="62"/>
      <c r="J355" s="62"/>
      <c r="K355" s="62"/>
      <c r="L355" s="62"/>
      <c r="M355" s="62"/>
      <c r="N355" s="62"/>
      <c r="O355" s="62"/>
      <c r="P355" s="62"/>
      <c r="Q355" s="62"/>
      <c r="R355" s="62"/>
      <c r="S355" s="62"/>
    </row>
    <row r="356" spans="2:19" x14ac:dyDescent="0.3">
      <c r="B356" s="330"/>
      <c r="C356" s="62"/>
      <c r="D356" s="62"/>
      <c r="E356" s="62"/>
      <c r="F356" s="62"/>
      <c r="G356" s="62"/>
      <c r="H356" s="62"/>
      <c r="I356" s="62"/>
      <c r="J356" s="62"/>
      <c r="K356" s="62"/>
      <c r="L356" s="62"/>
      <c r="M356" s="62"/>
      <c r="N356" s="62"/>
      <c r="O356" s="62"/>
      <c r="P356" s="62"/>
      <c r="Q356" s="62"/>
      <c r="R356" s="62"/>
      <c r="S356" s="62"/>
    </row>
    <row r="357" spans="2:19" x14ac:dyDescent="0.3">
      <c r="B357" s="330"/>
      <c r="C357" s="62"/>
      <c r="D357" s="62"/>
      <c r="E357" s="62"/>
      <c r="F357" s="62"/>
      <c r="G357" s="62"/>
      <c r="H357" s="62"/>
      <c r="I357" s="62"/>
      <c r="J357" s="62"/>
      <c r="K357" s="62"/>
      <c r="L357" s="62"/>
      <c r="M357" s="62"/>
      <c r="N357" s="62"/>
      <c r="O357" s="62"/>
      <c r="P357" s="62"/>
      <c r="Q357" s="62"/>
      <c r="R357" s="62"/>
      <c r="S357" s="62"/>
    </row>
    <row r="358" spans="2:19" x14ac:dyDescent="0.3">
      <c r="B358" s="330"/>
      <c r="C358" s="62"/>
      <c r="D358" s="62"/>
      <c r="E358" s="62"/>
      <c r="F358" s="62"/>
      <c r="G358" s="62"/>
      <c r="H358" s="62"/>
      <c r="I358" s="62"/>
      <c r="J358" s="62"/>
      <c r="K358" s="62"/>
      <c r="L358" s="62"/>
      <c r="M358" s="62"/>
      <c r="N358" s="62"/>
      <c r="O358" s="62"/>
      <c r="P358" s="62"/>
      <c r="Q358" s="62"/>
      <c r="R358" s="62"/>
      <c r="S358" s="62"/>
    </row>
    <row r="359" spans="2:19" x14ac:dyDescent="0.3">
      <c r="B359" s="330"/>
      <c r="C359" s="62"/>
      <c r="D359" s="62"/>
      <c r="E359" s="62"/>
      <c r="F359" s="62"/>
      <c r="G359" s="62"/>
      <c r="H359" s="62"/>
      <c r="I359" s="62"/>
      <c r="J359" s="62"/>
      <c r="K359" s="62"/>
      <c r="L359" s="62"/>
      <c r="M359" s="62"/>
      <c r="N359" s="62"/>
      <c r="O359" s="62"/>
      <c r="P359" s="62"/>
      <c r="Q359" s="62"/>
      <c r="R359" s="62"/>
      <c r="S359" s="62"/>
    </row>
    <row r="360" spans="2:19" x14ac:dyDescent="0.3">
      <c r="B360" s="330"/>
      <c r="C360" s="62"/>
      <c r="D360" s="62"/>
      <c r="E360" s="62"/>
      <c r="F360" s="62"/>
      <c r="G360" s="62"/>
      <c r="H360" s="62"/>
      <c r="I360" s="62"/>
      <c r="J360" s="62"/>
      <c r="K360" s="62"/>
      <c r="L360" s="62"/>
      <c r="M360" s="62"/>
      <c r="N360" s="62"/>
      <c r="O360" s="62"/>
      <c r="P360" s="62"/>
      <c r="Q360" s="62"/>
      <c r="R360" s="62"/>
      <c r="S360" s="62"/>
    </row>
    <row r="361" spans="2:19" x14ac:dyDescent="0.3">
      <c r="B361" s="330"/>
      <c r="C361" s="62"/>
      <c r="D361" s="62"/>
      <c r="E361" s="62"/>
      <c r="F361" s="62"/>
      <c r="G361" s="62"/>
      <c r="H361" s="62"/>
      <c r="I361" s="62"/>
      <c r="J361" s="62"/>
      <c r="K361" s="62"/>
      <c r="L361" s="62"/>
      <c r="M361" s="62"/>
      <c r="N361" s="62"/>
      <c r="O361" s="62"/>
      <c r="P361" s="62"/>
      <c r="Q361" s="62"/>
      <c r="R361" s="62"/>
      <c r="S361" s="62"/>
    </row>
    <row r="362" spans="2:19" x14ac:dyDescent="0.3">
      <c r="B362" s="330"/>
      <c r="C362" s="62"/>
      <c r="D362" s="62"/>
      <c r="E362" s="62"/>
      <c r="F362" s="62"/>
      <c r="G362" s="62"/>
      <c r="H362" s="62"/>
      <c r="I362" s="62"/>
      <c r="J362" s="62"/>
      <c r="K362" s="62"/>
      <c r="L362" s="62"/>
      <c r="M362" s="62"/>
      <c r="N362" s="62"/>
      <c r="O362" s="62"/>
      <c r="P362" s="62"/>
      <c r="Q362" s="62"/>
      <c r="R362" s="62"/>
      <c r="S362" s="62"/>
    </row>
    <row r="363" spans="2:19" x14ac:dyDescent="0.3">
      <c r="B363" s="330"/>
      <c r="C363" s="62"/>
      <c r="D363" s="62"/>
      <c r="E363" s="62"/>
      <c r="F363" s="62"/>
      <c r="G363" s="62"/>
      <c r="H363" s="62"/>
      <c r="I363" s="62"/>
      <c r="J363" s="62"/>
      <c r="K363" s="62"/>
      <c r="L363" s="62"/>
      <c r="M363" s="62"/>
      <c r="N363" s="62"/>
      <c r="O363" s="62"/>
      <c r="P363" s="62"/>
      <c r="Q363" s="62"/>
      <c r="R363" s="62"/>
      <c r="S363" s="62"/>
    </row>
    <row r="364" spans="2:19" x14ac:dyDescent="0.3">
      <c r="B364" s="330"/>
      <c r="C364" s="62"/>
      <c r="D364" s="62"/>
      <c r="E364" s="62"/>
      <c r="F364" s="62"/>
      <c r="G364" s="62"/>
      <c r="H364" s="62"/>
      <c r="I364" s="62"/>
      <c r="J364" s="62"/>
      <c r="K364" s="62"/>
      <c r="L364" s="62"/>
      <c r="M364" s="62"/>
      <c r="N364" s="62"/>
      <c r="O364" s="62"/>
      <c r="P364" s="62"/>
      <c r="Q364" s="62"/>
      <c r="R364" s="62"/>
      <c r="S364" s="62"/>
    </row>
    <row r="365" spans="2:19" x14ac:dyDescent="0.3">
      <c r="B365" s="330"/>
      <c r="C365" s="62"/>
      <c r="D365" s="62"/>
      <c r="E365" s="62"/>
      <c r="F365" s="62"/>
      <c r="G365" s="62"/>
      <c r="H365" s="62"/>
      <c r="I365" s="62"/>
      <c r="J365" s="62"/>
      <c r="K365" s="62"/>
      <c r="L365" s="62"/>
      <c r="M365" s="62"/>
      <c r="N365" s="62"/>
      <c r="O365" s="62"/>
      <c r="P365" s="62"/>
      <c r="Q365" s="62"/>
      <c r="R365" s="62"/>
      <c r="S365" s="62"/>
    </row>
    <row r="366" spans="2:19" x14ac:dyDescent="0.3">
      <c r="B366" s="330"/>
      <c r="C366" s="62"/>
      <c r="D366" s="62"/>
      <c r="E366" s="62"/>
      <c r="F366" s="62"/>
      <c r="G366" s="62"/>
      <c r="H366" s="62"/>
      <c r="I366" s="62"/>
      <c r="J366" s="62"/>
      <c r="K366" s="62"/>
      <c r="L366" s="62"/>
      <c r="M366" s="62"/>
      <c r="N366" s="62"/>
      <c r="O366" s="62"/>
      <c r="P366" s="62"/>
      <c r="Q366" s="62"/>
      <c r="R366" s="62"/>
      <c r="S366" s="62"/>
    </row>
    <row r="367" spans="2:19" x14ac:dyDescent="0.3">
      <c r="B367" s="330"/>
      <c r="C367" s="62"/>
      <c r="D367" s="62"/>
      <c r="E367" s="62"/>
      <c r="F367" s="62"/>
      <c r="G367" s="62"/>
      <c r="H367" s="62"/>
      <c r="I367" s="62"/>
      <c r="J367" s="62"/>
      <c r="K367" s="62"/>
      <c r="L367" s="62"/>
      <c r="M367" s="62"/>
      <c r="N367" s="62"/>
      <c r="O367" s="62"/>
      <c r="P367" s="62"/>
      <c r="Q367" s="62"/>
      <c r="R367" s="62"/>
      <c r="S367" s="62"/>
    </row>
    <row r="368" spans="2:19" x14ac:dyDescent="0.3">
      <c r="B368" s="330"/>
      <c r="C368" s="62"/>
      <c r="D368" s="62"/>
      <c r="E368" s="62"/>
      <c r="F368" s="62"/>
      <c r="G368" s="62"/>
      <c r="H368" s="62"/>
      <c r="I368" s="62"/>
      <c r="J368" s="62"/>
      <c r="K368" s="62"/>
      <c r="L368" s="62"/>
      <c r="M368" s="62"/>
      <c r="N368" s="62"/>
      <c r="O368" s="62"/>
      <c r="P368" s="62"/>
      <c r="Q368" s="62"/>
      <c r="R368" s="62"/>
      <c r="S368" s="62"/>
    </row>
    <row r="369" spans="2:19" x14ac:dyDescent="0.3">
      <c r="B369" s="330"/>
      <c r="C369" s="62"/>
      <c r="D369" s="62"/>
      <c r="E369" s="62"/>
      <c r="F369" s="62"/>
      <c r="G369" s="62"/>
      <c r="H369" s="62"/>
      <c r="I369" s="62"/>
      <c r="J369" s="62"/>
      <c r="K369" s="62"/>
      <c r="L369" s="62"/>
      <c r="M369" s="62"/>
      <c r="N369" s="62"/>
      <c r="O369" s="62"/>
      <c r="P369" s="62"/>
      <c r="Q369" s="62"/>
      <c r="R369" s="62"/>
      <c r="S369" s="62"/>
    </row>
    <row r="370" spans="2:19" x14ac:dyDescent="0.3">
      <c r="B370" s="330"/>
      <c r="C370" s="62"/>
      <c r="D370" s="62"/>
      <c r="E370" s="62"/>
      <c r="F370" s="62"/>
      <c r="G370" s="62"/>
      <c r="H370" s="62"/>
      <c r="I370" s="62"/>
      <c r="J370" s="62"/>
      <c r="K370" s="62"/>
      <c r="L370" s="62"/>
      <c r="M370" s="62"/>
      <c r="N370" s="62"/>
      <c r="O370" s="62"/>
      <c r="P370" s="62"/>
      <c r="Q370" s="62"/>
      <c r="R370" s="62"/>
      <c r="S370" s="62"/>
    </row>
    <row r="371" spans="2:19" x14ac:dyDescent="0.3">
      <c r="B371" s="330"/>
      <c r="C371" s="62"/>
      <c r="D371" s="62"/>
      <c r="E371" s="62"/>
      <c r="F371" s="62"/>
      <c r="G371" s="62"/>
      <c r="H371" s="62"/>
      <c r="I371" s="62"/>
      <c r="J371" s="62"/>
      <c r="K371" s="62"/>
      <c r="L371" s="62"/>
      <c r="M371" s="62"/>
      <c r="N371" s="62"/>
      <c r="O371" s="62"/>
      <c r="P371" s="62"/>
      <c r="Q371" s="62"/>
      <c r="R371" s="62"/>
      <c r="S371" s="62"/>
    </row>
    <row r="372" spans="2:19" x14ac:dyDescent="0.3">
      <c r="B372" s="330"/>
      <c r="C372" s="62"/>
      <c r="D372" s="62"/>
      <c r="E372" s="62"/>
      <c r="F372" s="62"/>
      <c r="G372" s="62"/>
      <c r="H372" s="62"/>
      <c r="I372" s="62"/>
      <c r="J372" s="62"/>
      <c r="K372" s="62"/>
      <c r="L372" s="62"/>
      <c r="M372" s="62"/>
      <c r="N372" s="62"/>
      <c r="O372" s="62"/>
      <c r="P372" s="62"/>
      <c r="Q372" s="62"/>
      <c r="R372" s="62"/>
      <c r="S372" s="62"/>
    </row>
    <row r="373" spans="2:19" x14ac:dyDescent="0.3">
      <c r="B373" s="330"/>
      <c r="C373" s="62"/>
      <c r="D373" s="62"/>
      <c r="E373" s="62"/>
      <c r="F373" s="62"/>
      <c r="G373" s="62"/>
      <c r="H373" s="62"/>
      <c r="I373" s="62"/>
      <c r="J373" s="62"/>
      <c r="K373" s="62"/>
      <c r="L373" s="62"/>
      <c r="M373" s="62"/>
      <c r="N373" s="62"/>
      <c r="O373" s="62"/>
      <c r="P373" s="62"/>
      <c r="Q373" s="62"/>
      <c r="R373" s="62"/>
      <c r="S373" s="62"/>
    </row>
    <row r="374" spans="2:19" x14ac:dyDescent="0.3">
      <c r="B374" s="330"/>
      <c r="C374" s="62"/>
      <c r="D374" s="62"/>
      <c r="E374" s="62"/>
      <c r="F374" s="62"/>
      <c r="G374" s="62"/>
      <c r="H374" s="62"/>
      <c r="I374" s="62"/>
      <c r="J374" s="62"/>
      <c r="K374" s="62"/>
      <c r="L374" s="62"/>
      <c r="M374" s="62"/>
      <c r="N374" s="62"/>
      <c r="O374" s="62"/>
      <c r="P374" s="62"/>
      <c r="Q374" s="62"/>
      <c r="R374" s="62"/>
      <c r="S374" s="62"/>
    </row>
    <row r="375" spans="2:19" x14ac:dyDescent="0.3">
      <c r="B375" s="330"/>
      <c r="C375" s="62"/>
      <c r="D375" s="62"/>
      <c r="E375" s="62"/>
      <c r="F375" s="62"/>
      <c r="G375" s="62"/>
      <c r="H375" s="62"/>
      <c r="I375" s="62"/>
      <c r="J375" s="62"/>
      <c r="K375" s="62"/>
      <c r="L375" s="62"/>
      <c r="M375" s="62"/>
      <c r="N375" s="62"/>
      <c r="O375" s="62"/>
      <c r="P375" s="62"/>
      <c r="Q375" s="62"/>
      <c r="R375" s="62"/>
      <c r="S375" s="62"/>
    </row>
    <row r="376" spans="2:19" x14ac:dyDescent="0.3">
      <c r="B376" s="330"/>
      <c r="C376" s="62"/>
      <c r="D376" s="62"/>
      <c r="E376" s="62"/>
      <c r="F376" s="62"/>
      <c r="G376" s="62"/>
      <c r="H376" s="62"/>
      <c r="I376" s="62"/>
      <c r="J376" s="62"/>
      <c r="K376" s="62"/>
      <c r="L376" s="62"/>
      <c r="M376" s="62"/>
      <c r="N376" s="62"/>
      <c r="O376" s="62"/>
      <c r="P376" s="62"/>
      <c r="Q376" s="62"/>
      <c r="R376" s="62"/>
      <c r="S376" s="62"/>
    </row>
    <row r="377" spans="2:19" x14ac:dyDescent="0.3">
      <c r="B377" s="330"/>
      <c r="C377" s="62"/>
      <c r="D377" s="62"/>
      <c r="E377" s="62"/>
      <c r="F377" s="62"/>
      <c r="G377" s="62"/>
      <c r="H377" s="62"/>
      <c r="I377" s="62"/>
      <c r="J377" s="62"/>
      <c r="K377" s="62"/>
      <c r="L377" s="62"/>
      <c r="M377" s="62"/>
      <c r="N377" s="62"/>
      <c r="O377" s="62"/>
      <c r="P377" s="62"/>
      <c r="Q377" s="62"/>
      <c r="R377" s="62"/>
      <c r="S377" s="62"/>
    </row>
    <row r="378" spans="2:19" x14ac:dyDescent="0.3">
      <c r="B378" s="330"/>
      <c r="C378" s="62"/>
      <c r="D378" s="62"/>
      <c r="E378" s="62"/>
      <c r="F378" s="62"/>
      <c r="G378" s="62"/>
      <c r="H378" s="62"/>
      <c r="I378" s="62"/>
      <c r="J378" s="62"/>
      <c r="K378" s="62"/>
      <c r="L378" s="62"/>
      <c r="M378" s="62"/>
      <c r="N378" s="62"/>
      <c r="O378" s="62"/>
      <c r="P378" s="62"/>
      <c r="Q378" s="62"/>
      <c r="R378" s="62"/>
      <c r="S378" s="62"/>
    </row>
    <row r="379" spans="2:19" x14ac:dyDescent="0.3">
      <c r="B379" s="330"/>
      <c r="C379" s="62"/>
      <c r="D379" s="62"/>
      <c r="E379" s="62"/>
      <c r="F379" s="62"/>
      <c r="G379" s="62"/>
      <c r="H379" s="62"/>
      <c r="I379" s="62"/>
      <c r="J379" s="62"/>
      <c r="K379" s="62"/>
      <c r="L379" s="62"/>
      <c r="M379" s="62"/>
      <c r="N379" s="62"/>
      <c r="O379" s="62"/>
      <c r="P379" s="62"/>
      <c r="Q379" s="62"/>
      <c r="R379" s="62"/>
      <c r="S379" s="62"/>
    </row>
    <row r="380" spans="2:19" x14ac:dyDescent="0.3">
      <c r="B380" s="330"/>
      <c r="C380" s="62"/>
      <c r="D380" s="62"/>
      <c r="E380" s="62"/>
      <c r="F380" s="62"/>
      <c r="G380" s="62"/>
      <c r="H380" s="62"/>
      <c r="I380" s="62"/>
      <c r="J380" s="62"/>
      <c r="K380" s="62"/>
      <c r="L380" s="62"/>
      <c r="M380" s="62"/>
      <c r="N380" s="62"/>
      <c r="O380" s="62"/>
      <c r="P380" s="62"/>
      <c r="Q380" s="62"/>
      <c r="R380" s="62"/>
      <c r="S380" s="62"/>
    </row>
    <row r="381" spans="2:19" x14ac:dyDescent="0.3">
      <c r="B381" s="330"/>
      <c r="C381" s="62"/>
      <c r="D381" s="62"/>
      <c r="E381" s="62"/>
      <c r="F381" s="62"/>
      <c r="G381" s="62"/>
      <c r="H381" s="62"/>
      <c r="I381" s="62"/>
      <c r="J381" s="62"/>
      <c r="K381" s="62"/>
      <c r="L381" s="62"/>
      <c r="M381" s="62"/>
      <c r="N381" s="62"/>
      <c r="O381" s="62"/>
      <c r="P381" s="62"/>
      <c r="Q381" s="62"/>
      <c r="R381" s="62"/>
      <c r="S381" s="62"/>
    </row>
    <row r="382" spans="2:19" x14ac:dyDescent="0.3">
      <c r="B382" s="330"/>
      <c r="C382" s="62"/>
      <c r="D382" s="62"/>
      <c r="E382" s="62"/>
      <c r="F382" s="62"/>
      <c r="G382" s="62"/>
      <c r="H382" s="62"/>
      <c r="I382" s="62"/>
      <c r="J382" s="62"/>
      <c r="K382" s="62"/>
      <c r="L382" s="62"/>
      <c r="M382" s="62"/>
      <c r="N382" s="62"/>
      <c r="O382" s="62"/>
      <c r="P382" s="62"/>
      <c r="Q382" s="62"/>
      <c r="R382" s="62"/>
      <c r="S382" s="62"/>
    </row>
    <row r="383" spans="2:19" x14ac:dyDescent="0.3">
      <c r="B383" s="330"/>
      <c r="C383" s="62"/>
      <c r="D383" s="62"/>
      <c r="E383" s="62"/>
      <c r="F383" s="62"/>
      <c r="G383" s="62"/>
      <c r="H383" s="62"/>
      <c r="I383" s="62"/>
      <c r="J383" s="62"/>
      <c r="K383" s="62"/>
      <c r="L383" s="62"/>
      <c r="M383" s="62"/>
      <c r="N383" s="62"/>
      <c r="O383" s="62"/>
      <c r="P383" s="62"/>
      <c r="Q383" s="62"/>
      <c r="R383" s="62"/>
      <c r="S383" s="62"/>
    </row>
    <row r="384" spans="2:19" x14ac:dyDescent="0.3">
      <c r="B384" s="330"/>
      <c r="C384" s="62"/>
      <c r="D384" s="62"/>
      <c r="E384" s="62"/>
      <c r="F384" s="62"/>
      <c r="G384" s="62"/>
      <c r="H384" s="62"/>
      <c r="I384" s="62"/>
      <c r="J384" s="62"/>
      <c r="K384" s="62"/>
      <c r="L384" s="62"/>
      <c r="M384" s="62"/>
      <c r="N384" s="62"/>
      <c r="O384" s="62"/>
      <c r="P384" s="62"/>
      <c r="Q384" s="62"/>
      <c r="R384" s="62"/>
      <c r="S384" s="62"/>
    </row>
    <row r="385" spans="2:19" x14ac:dyDescent="0.3">
      <c r="B385" s="330"/>
      <c r="C385" s="62"/>
      <c r="D385" s="62"/>
      <c r="E385" s="62"/>
      <c r="F385" s="62"/>
      <c r="G385" s="62"/>
      <c r="H385" s="62"/>
      <c r="I385" s="62"/>
      <c r="J385" s="62"/>
      <c r="K385" s="62"/>
      <c r="L385" s="62"/>
      <c r="M385" s="62"/>
      <c r="N385" s="62"/>
      <c r="O385" s="62"/>
      <c r="P385" s="62"/>
      <c r="Q385" s="62"/>
      <c r="R385" s="62"/>
      <c r="S385" s="62"/>
    </row>
    <row r="386" spans="2:19" x14ac:dyDescent="0.3">
      <c r="B386" s="330"/>
      <c r="C386" s="62"/>
      <c r="D386" s="62"/>
      <c r="E386" s="62"/>
      <c r="F386" s="62"/>
      <c r="G386" s="62"/>
      <c r="H386" s="62"/>
      <c r="I386" s="62"/>
      <c r="J386" s="62"/>
      <c r="K386" s="62"/>
      <c r="L386" s="62"/>
      <c r="M386" s="62"/>
      <c r="N386" s="62"/>
      <c r="O386" s="62"/>
      <c r="P386" s="62"/>
      <c r="Q386" s="62"/>
      <c r="R386" s="62"/>
      <c r="S386" s="62"/>
    </row>
    <row r="387" spans="2:19" x14ac:dyDescent="0.3">
      <c r="B387" s="330"/>
      <c r="C387" s="62"/>
      <c r="D387" s="62"/>
      <c r="E387" s="62"/>
      <c r="F387" s="62"/>
      <c r="G387" s="62"/>
      <c r="H387" s="62"/>
      <c r="I387" s="62"/>
      <c r="J387" s="62"/>
      <c r="K387" s="62"/>
      <c r="L387" s="62"/>
      <c r="M387" s="62"/>
      <c r="N387" s="62"/>
      <c r="O387" s="62"/>
      <c r="P387" s="62"/>
      <c r="Q387" s="62"/>
      <c r="R387" s="62"/>
      <c r="S387" s="62"/>
    </row>
    <row r="388" spans="2:19" x14ac:dyDescent="0.3">
      <c r="B388" s="330"/>
      <c r="C388" s="62"/>
      <c r="D388" s="62"/>
      <c r="E388" s="62"/>
      <c r="F388" s="62"/>
      <c r="G388" s="62"/>
      <c r="H388" s="62"/>
      <c r="I388" s="62"/>
      <c r="J388" s="62"/>
      <c r="K388" s="62"/>
      <c r="L388" s="62"/>
      <c r="M388" s="62"/>
      <c r="N388" s="62"/>
      <c r="O388" s="62"/>
      <c r="P388" s="62"/>
      <c r="Q388" s="62"/>
      <c r="R388" s="62"/>
      <c r="S388" s="62"/>
    </row>
    <row r="389" spans="2:19" x14ac:dyDescent="0.3">
      <c r="B389" s="330"/>
      <c r="C389" s="62"/>
      <c r="D389" s="62"/>
      <c r="E389" s="62"/>
      <c r="F389" s="62"/>
      <c r="G389" s="62"/>
      <c r="H389" s="62"/>
      <c r="I389" s="62"/>
      <c r="J389" s="62"/>
      <c r="K389" s="62"/>
      <c r="L389" s="62"/>
      <c r="M389" s="62"/>
      <c r="N389" s="62"/>
      <c r="O389" s="62"/>
      <c r="P389" s="62"/>
      <c r="Q389" s="62"/>
      <c r="R389" s="62"/>
      <c r="S389" s="62"/>
    </row>
    <row r="390" spans="2:19" x14ac:dyDescent="0.3">
      <c r="B390" s="330"/>
      <c r="C390" s="62"/>
      <c r="D390" s="62"/>
      <c r="E390" s="62"/>
      <c r="F390" s="62"/>
      <c r="G390" s="62"/>
      <c r="H390" s="62"/>
      <c r="I390" s="62"/>
      <c r="J390" s="62"/>
      <c r="K390" s="62"/>
      <c r="L390" s="62"/>
      <c r="M390" s="62"/>
      <c r="N390" s="62"/>
      <c r="O390" s="62"/>
      <c r="P390" s="62"/>
      <c r="Q390" s="62"/>
      <c r="R390" s="62"/>
      <c r="S390" s="62"/>
    </row>
    <row r="391" spans="2:19" x14ac:dyDescent="0.3">
      <c r="B391" s="330"/>
      <c r="C391" s="62"/>
      <c r="D391" s="62"/>
      <c r="E391" s="62"/>
      <c r="F391" s="62"/>
      <c r="G391" s="62"/>
      <c r="H391" s="62"/>
      <c r="I391" s="62"/>
      <c r="J391" s="62"/>
      <c r="K391" s="62"/>
      <c r="L391" s="62"/>
      <c r="M391" s="62"/>
      <c r="N391" s="62"/>
      <c r="O391" s="62"/>
      <c r="P391" s="62"/>
      <c r="Q391" s="62"/>
      <c r="R391" s="62"/>
      <c r="S391" s="62"/>
    </row>
    <row r="392" spans="2:19" x14ac:dyDescent="0.3">
      <c r="B392" s="330"/>
      <c r="C392" s="62"/>
      <c r="D392" s="62"/>
      <c r="E392" s="62"/>
      <c r="F392" s="62"/>
      <c r="G392" s="62"/>
      <c r="H392" s="62"/>
      <c r="I392" s="62"/>
      <c r="J392" s="62"/>
      <c r="K392" s="62"/>
      <c r="L392" s="62"/>
      <c r="M392" s="62"/>
      <c r="N392" s="62"/>
      <c r="O392" s="62"/>
      <c r="P392" s="62"/>
      <c r="Q392" s="62"/>
      <c r="R392" s="62"/>
      <c r="S392" s="62"/>
    </row>
    <row r="393" spans="2:19" x14ac:dyDescent="0.3">
      <c r="B393" s="330"/>
      <c r="C393" s="62"/>
      <c r="D393" s="62"/>
      <c r="E393" s="62"/>
      <c r="F393" s="62"/>
      <c r="G393" s="62"/>
      <c r="H393" s="62"/>
      <c r="I393" s="62"/>
      <c r="J393" s="62"/>
      <c r="K393" s="62"/>
      <c r="L393" s="62"/>
      <c r="M393" s="62"/>
      <c r="N393" s="62"/>
      <c r="O393" s="62"/>
      <c r="P393" s="62"/>
      <c r="Q393" s="62"/>
      <c r="R393" s="62"/>
      <c r="S393" s="62"/>
    </row>
    <row r="394" spans="2:19" x14ac:dyDescent="0.3">
      <c r="B394" s="330"/>
      <c r="C394" s="62"/>
      <c r="D394" s="62"/>
      <c r="E394" s="62"/>
      <c r="F394" s="62"/>
      <c r="G394" s="62"/>
      <c r="H394" s="62"/>
      <c r="I394" s="62"/>
      <c r="J394" s="62"/>
      <c r="K394" s="62"/>
      <c r="L394" s="62"/>
      <c r="M394" s="62"/>
      <c r="N394" s="62"/>
      <c r="O394" s="62"/>
      <c r="P394" s="62"/>
      <c r="Q394" s="62"/>
      <c r="R394" s="62"/>
      <c r="S394" s="62"/>
    </row>
    <row r="395" spans="2:19" x14ac:dyDescent="0.3">
      <c r="B395" s="330"/>
      <c r="C395" s="62"/>
      <c r="D395" s="62"/>
      <c r="E395" s="62"/>
      <c r="F395" s="62"/>
      <c r="G395" s="62"/>
      <c r="H395" s="62"/>
      <c r="I395" s="62"/>
      <c r="J395" s="62"/>
      <c r="K395" s="62"/>
      <c r="L395" s="62"/>
      <c r="M395" s="62"/>
      <c r="N395" s="62"/>
      <c r="O395" s="62"/>
      <c r="P395" s="62"/>
      <c r="Q395" s="62"/>
      <c r="R395" s="62"/>
      <c r="S395" s="62"/>
    </row>
    <row r="396" spans="2:19" x14ac:dyDescent="0.3">
      <c r="B396" s="330"/>
      <c r="C396" s="62"/>
      <c r="D396" s="62"/>
      <c r="E396" s="62"/>
      <c r="F396" s="62"/>
      <c r="G396" s="62"/>
      <c r="H396" s="62"/>
      <c r="I396" s="62"/>
      <c r="J396" s="62"/>
      <c r="K396" s="62"/>
      <c r="L396" s="62"/>
      <c r="M396" s="62"/>
      <c r="N396" s="62"/>
      <c r="O396" s="62"/>
      <c r="P396" s="62"/>
      <c r="Q396" s="62"/>
      <c r="R396" s="62"/>
      <c r="S396" s="62"/>
    </row>
    <row r="397" spans="2:19" x14ac:dyDescent="0.3">
      <c r="B397" s="330"/>
      <c r="C397" s="62"/>
      <c r="D397" s="62"/>
      <c r="E397" s="62"/>
      <c r="F397" s="62"/>
      <c r="G397" s="62"/>
      <c r="H397" s="62"/>
      <c r="I397" s="62"/>
      <c r="J397" s="62"/>
      <c r="K397" s="62"/>
      <c r="L397" s="62"/>
      <c r="M397" s="62"/>
      <c r="N397" s="62"/>
      <c r="O397" s="62"/>
      <c r="P397" s="62"/>
      <c r="Q397" s="62"/>
      <c r="R397" s="62"/>
      <c r="S397" s="62"/>
    </row>
    <row r="398" spans="2:19" x14ac:dyDescent="0.3">
      <c r="B398" s="330"/>
      <c r="C398" s="62"/>
      <c r="D398" s="62"/>
      <c r="E398" s="62"/>
      <c r="F398" s="62"/>
      <c r="G398" s="62"/>
      <c r="H398" s="62"/>
      <c r="I398" s="62"/>
      <c r="J398" s="62"/>
      <c r="K398" s="62"/>
      <c r="L398" s="62"/>
      <c r="M398" s="62"/>
      <c r="N398" s="62"/>
      <c r="O398" s="62"/>
      <c r="P398" s="62"/>
      <c r="Q398" s="62"/>
      <c r="R398" s="62"/>
      <c r="S398" s="62"/>
    </row>
    <row r="399" spans="2:19" x14ac:dyDescent="0.3">
      <c r="B399" s="330"/>
      <c r="C399" s="62"/>
      <c r="D399" s="62"/>
      <c r="E399" s="62"/>
      <c r="F399" s="62"/>
      <c r="G399" s="62"/>
      <c r="H399" s="62"/>
      <c r="I399" s="62"/>
      <c r="J399" s="62"/>
      <c r="K399" s="62"/>
      <c r="L399" s="62"/>
      <c r="M399" s="62"/>
      <c r="N399" s="62"/>
      <c r="O399" s="62"/>
      <c r="P399" s="62"/>
      <c r="Q399" s="62"/>
      <c r="R399" s="62"/>
      <c r="S399" s="62"/>
    </row>
    <row r="400" spans="2:19" x14ac:dyDescent="0.3">
      <c r="B400" s="330"/>
      <c r="C400" s="62"/>
      <c r="D400" s="62"/>
      <c r="E400" s="62"/>
      <c r="F400" s="62"/>
      <c r="G400" s="62"/>
      <c r="H400" s="62"/>
      <c r="I400" s="62"/>
      <c r="J400" s="62"/>
      <c r="K400" s="62"/>
      <c r="L400" s="62"/>
      <c r="M400" s="62"/>
      <c r="N400" s="62"/>
      <c r="O400" s="62"/>
      <c r="P400" s="62"/>
      <c r="Q400" s="62"/>
      <c r="R400" s="62"/>
      <c r="S400" s="62"/>
    </row>
    <row r="401" spans="2:19" x14ac:dyDescent="0.3">
      <c r="B401" s="330"/>
      <c r="C401" s="62"/>
      <c r="D401" s="62"/>
      <c r="E401" s="62"/>
      <c r="F401" s="62"/>
      <c r="G401" s="62"/>
      <c r="H401" s="62"/>
      <c r="I401" s="62"/>
      <c r="J401" s="62"/>
      <c r="K401" s="62"/>
      <c r="L401" s="62"/>
      <c r="M401" s="62"/>
      <c r="N401" s="62"/>
      <c r="O401" s="62"/>
      <c r="P401" s="62"/>
      <c r="Q401" s="62"/>
      <c r="R401" s="62"/>
      <c r="S401" s="62"/>
    </row>
    <row r="402" spans="2:19" x14ac:dyDescent="0.3">
      <c r="B402" s="330"/>
      <c r="C402" s="62"/>
      <c r="D402" s="62"/>
      <c r="E402" s="62"/>
      <c r="F402" s="62"/>
      <c r="G402" s="62"/>
      <c r="H402" s="62"/>
      <c r="I402" s="62"/>
      <c r="J402" s="62"/>
      <c r="K402" s="62"/>
      <c r="L402" s="62"/>
      <c r="M402" s="62"/>
      <c r="N402" s="62"/>
      <c r="O402" s="62"/>
      <c r="P402" s="62"/>
      <c r="Q402" s="62"/>
      <c r="R402" s="62"/>
      <c r="S402" s="62"/>
    </row>
    <row r="403" spans="2:19" x14ac:dyDescent="0.3">
      <c r="B403" s="330"/>
      <c r="C403" s="62"/>
      <c r="D403" s="62"/>
      <c r="E403" s="62"/>
      <c r="F403" s="62"/>
      <c r="G403" s="62"/>
      <c r="H403" s="62"/>
      <c r="I403" s="62"/>
      <c r="J403" s="62"/>
      <c r="K403" s="62"/>
      <c r="L403" s="62"/>
      <c r="M403" s="62"/>
      <c r="N403" s="62"/>
      <c r="O403" s="62"/>
      <c r="P403" s="62"/>
      <c r="Q403" s="62"/>
      <c r="R403" s="62"/>
      <c r="S403" s="62"/>
    </row>
    <row r="404" spans="2:19" x14ac:dyDescent="0.3">
      <c r="B404" s="330"/>
      <c r="C404" s="62"/>
      <c r="D404" s="62"/>
      <c r="E404" s="62"/>
      <c r="F404" s="62"/>
      <c r="G404" s="62"/>
      <c r="H404" s="62"/>
      <c r="I404" s="62"/>
      <c r="J404" s="62"/>
      <c r="K404" s="62"/>
      <c r="L404" s="62"/>
      <c r="M404" s="62"/>
      <c r="N404" s="62"/>
      <c r="O404" s="62"/>
      <c r="P404" s="62"/>
      <c r="Q404" s="62"/>
      <c r="R404" s="62"/>
      <c r="S404" s="62"/>
    </row>
    <row r="405" spans="2:19" x14ac:dyDescent="0.3">
      <c r="B405" s="330"/>
      <c r="C405" s="62"/>
      <c r="D405" s="62"/>
      <c r="E405" s="62"/>
      <c r="F405" s="62"/>
      <c r="G405" s="62"/>
      <c r="H405" s="62"/>
      <c r="I405" s="62"/>
      <c r="J405" s="62"/>
      <c r="K405" s="62"/>
      <c r="L405" s="62"/>
      <c r="M405" s="62"/>
      <c r="N405" s="62"/>
      <c r="O405" s="62"/>
      <c r="P405" s="62"/>
      <c r="Q405" s="62"/>
      <c r="R405" s="62"/>
      <c r="S405" s="62"/>
    </row>
    <row r="406" spans="2:19" x14ac:dyDescent="0.3">
      <c r="B406" s="330"/>
      <c r="C406" s="62"/>
      <c r="D406" s="62"/>
      <c r="E406" s="62"/>
      <c r="F406" s="62"/>
      <c r="G406" s="62"/>
      <c r="H406" s="62"/>
      <c r="I406" s="62"/>
      <c r="J406" s="62"/>
      <c r="K406" s="62"/>
      <c r="L406" s="62"/>
      <c r="M406" s="62"/>
      <c r="N406" s="62"/>
      <c r="O406" s="62"/>
      <c r="P406" s="62"/>
      <c r="Q406" s="62"/>
      <c r="R406" s="62"/>
      <c r="S406" s="62"/>
    </row>
    <row r="407" spans="2:19" x14ac:dyDescent="0.3">
      <c r="B407" s="330"/>
      <c r="C407" s="62"/>
      <c r="D407" s="62"/>
      <c r="E407" s="62"/>
      <c r="F407" s="62"/>
      <c r="G407" s="62"/>
      <c r="H407" s="62"/>
      <c r="I407" s="62"/>
      <c r="J407" s="62"/>
      <c r="K407" s="62"/>
      <c r="L407" s="62"/>
      <c r="M407" s="62"/>
      <c r="N407" s="62"/>
      <c r="O407" s="62"/>
      <c r="P407" s="62"/>
      <c r="Q407" s="62"/>
      <c r="R407" s="62"/>
      <c r="S407" s="62"/>
    </row>
    <row r="408" spans="2:19" x14ac:dyDescent="0.3">
      <c r="B408" s="330"/>
      <c r="C408" s="62"/>
      <c r="D408" s="62"/>
      <c r="E408" s="62"/>
      <c r="F408" s="62"/>
      <c r="G408" s="62"/>
      <c r="H408" s="62"/>
      <c r="I408" s="62"/>
      <c r="J408" s="62"/>
      <c r="K408" s="62"/>
      <c r="L408" s="62"/>
      <c r="M408" s="62"/>
      <c r="N408" s="62"/>
      <c r="O408" s="62"/>
      <c r="P408" s="62"/>
      <c r="Q408" s="62"/>
      <c r="R408" s="62"/>
      <c r="S408" s="62"/>
    </row>
    <row r="409" spans="2:19" x14ac:dyDescent="0.3">
      <c r="B409" s="330"/>
      <c r="C409" s="62"/>
      <c r="D409" s="62"/>
      <c r="E409" s="62"/>
      <c r="F409" s="62"/>
      <c r="G409" s="62"/>
      <c r="H409" s="62"/>
      <c r="I409" s="62"/>
      <c r="J409" s="62"/>
      <c r="K409" s="62"/>
      <c r="L409" s="62"/>
      <c r="M409" s="62"/>
      <c r="N409" s="62"/>
      <c r="O409" s="62"/>
      <c r="P409" s="62"/>
      <c r="Q409" s="62"/>
      <c r="R409" s="62"/>
      <c r="S409" s="62"/>
    </row>
    <row r="410" spans="2:19" x14ac:dyDescent="0.3">
      <c r="B410" s="330"/>
      <c r="C410" s="62"/>
      <c r="D410" s="62"/>
      <c r="E410" s="62"/>
      <c r="F410" s="62"/>
      <c r="G410" s="62"/>
      <c r="H410" s="62"/>
      <c r="I410" s="62"/>
      <c r="J410" s="62"/>
      <c r="K410" s="62"/>
      <c r="L410" s="62"/>
      <c r="M410" s="62"/>
      <c r="N410" s="62"/>
      <c r="O410" s="62"/>
      <c r="P410" s="62"/>
      <c r="Q410" s="62"/>
      <c r="R410" s="62"/>
      <c r="S410" s="62"/>
    </row>
    <row r="411" spans="2:19" x14ac:dyDescent="0.3">
      <c r="B411" s="330"/>
      <c r="C411" s="62"/>
      <c r="D411" s="62"/>
      <c r="E411" s="62"/>
      <c r="F411" s="62"/>
      <c r="G411" s="62"/>
      <c r="H411" s="62"/>
      <c r="I411" s="62"/>
      <c r="J411" s="62"/>
      <c r="K411" s="62"/>
      <c r="L411" s="62"/>
      <c r="M411" s="62"/>
      <c r="N411" s="62"/>
      <c r="O411" s="62"/>
      <c r="P411" s="62"/>
      <c r="Q411" s="62"/>
      <c r="R411" s="62"/>
      <c r="S411" s="62"/>
    </row>
    <row r="412" spans="2:19" x14ac:dyDescent="0.3">
      <c r="B412" s="330"/>
      <c r="C412" s="62"/>
      <c r="D412" s="62"/>
      <c r="E412" s="62"/>
      <c r="F412" s="62"/>
      <c r="G412" s="62"/>
      <c r="H412" s="62"/>
      <c r="I412" s="62"/>
      <c r="J412" s="62"/>
      <c r="K412" s="62"/>
      <c r="L412" s="62"/>
      <c r="M412" s="62"/>
      <c r="N412" s="62"/>
      <c r="O412" s="62"/>
      <c r="P412" s="62"/>
      <c r="Q412" s="62"/>
      <c r="R412" s="62"/>
      <c r="S412" s="62"/>
    </row>
    <row r="413" spans="2:19" x14ac:dyDescent="0.3">
      <c r="B413" s="330"/>
      <c r="C413" s="62"/>
      <c r="D413" s="62"/>
      <c r="E413" s="62"/>
      <c r="F413" s="62"/>
      <c r="G413" s="62"/>
      <c r="H413" s="62"/>
      <c r="I413" s="62"/>
      <c r="J413" s="62"/>
      <c r="K413" s="62"/>
      <c r="L413" s="62"/>
      <c r="M413" s="62"/>
      <c r="N413" s="62"/>
      <c r="O413" s="62"/>
      <c r="P413" s="62"/>
      <c r="Q413" s="62"/>
      <c r="R413" s="62"/>
      <c r="S413" s="62"/>
    </row>
    <row r="414" spans="2:19" x14ac:dyDescent="0.3">
      <c r="B414" s="330"/>
      <c r="C414" s="62"/>
      <c r="D414" s="62"/>
      <c r="E414" s="62"/>
      <c r="F414" s="62"/>
      <c r="G414" s="62"/>
      <c r="H414" s="62"/>
      <c r="I414" s="62"/>
      <c r="J414" s="62"/>
      <c r="K414" s="62"/>
      <c r="L414" s="62"/>
      <c r="M414" s="62"/>
      <c r="N414" s="62"/>
      <c r="O414" s="62"/>
      <c r="P414" s="62"/>
      <c r="Q414" s="62"/>
      <c r="R414" s="62"/>
      <c r="S414" s="62"/>
    </row>
    <row r="415" spans="2:19" x14ac:dyDescent="0.3">
      <c r="B415" s="330"/>
      <c r="C415" s="62"/>
      <c r="D415" s="62"/>
      <c r="E415" s="62"/>
      <c r="F415" s="62"/>
      <c r="G415" s="62"/>
      <c r="H415" s="62"/>
      <c r="I415" s="62"/>
      <c r="J415" s="62"/>
      <c r="K415" s="62"/>
      <c r="L415" s="62"/>
      <c r="M415" s="62"/>
      <c r="N415" s="62"/>
      <c r="O415" s="62"/>
      <c r="P415" s="62"/>
      <c r="Q415" s="62"/>
      <c r="R415" s="62"/>
      <c r="S415" s="62"/>
    </row>
    <row r="416" spans="2:19" x14ac:dyDescent="0.3">
      <c r="B416" s="330"/>
      <c r="C416" s="62"/>
      <c r="D416" s="62"/>
      <c r="E416" s="62"/>
      <c r="F416" s="62"/>
      <c r="G416" s="62"/>
      <c r="H416" s="62"/>
      <c r="I416" s="62"/>
      <c r="J416" s="62"/>
      <c r="K416" s="62"/>
      <c r="L416" s="62"/>
      <c r="M416" s="62"/>
      <c r="N416" s="62"/>
      <c r="O416" s="62"/>
      <c r="P416" s="62"/>
      <c r="Q416" s="62"/>
      <c r="R416" s="62"/>
      <c r="S416" s="62"/>
    </row>
    <row r="417" spans="2:19" x14ac:dyDescent="0.3">
      <c r="B417" s="330"/>
      <c r="C417" s="62"/>
      <c r="D417" s="62"/>
      <c r="E417" s="62"/>
      <c r="F417" s="62"/>
      <c r="G417" s="62"/>
      <c r="H417" s="62"/>
      <c r="I417" s="62"/>
      <c r="J417" s="62"/>
      <c r="K417" s="62"/>
      <c r="L417" s="62"/>
      <c r="M417" s="62"/>
      <c r="N417" s="62"/>
      <c r="O417" s="62"/>
      <c r="P417" s="62"/>
      <c r="Q417" s="62"/>
      <c r="R417" s="62"/>
      <c r="S417" s="62"/>
    </row>
    <row r="418" spans="2:19" x14ac:dyDescent="0.3">
      <c r="B418" s="330"/>
      <c r="C418" s="62"/>
      <c r="D418" s="62"/>
      <c r="E418" s="62"/>
      <c r="F418" s="62"/>
      <c r="G418" s="62"/>
      <c r="H418" s="62"/>
      <c r="I418" s="62"/>
      <c r="J418" s="62"/>
      <c r="K418" s="62"/>
      <c r="L418" s="62"/>
      <c r="M418" s="62"/>
      <c r="N418" s="62"/>
      <c r="O418" s="62"/>
      <c r="P418" s="62"/>
      <c r="Q418" s="62"/>
      <c r="R418" s="62"/>
      <c r="S418" s="62"/>
    </row>
    <row r="419" spans="2:19" x14ac:dyDescent="0.3">
      <c r="B419" s="330"/>
      <c r="C419" s="62"/>
      <c r="D419" s="62"/>
      <c r="E419" s="62"/>
      <c r="F419" s="62"/>
      <c r="G419" s="62"/>
      <c r="H419" s="62"/>
      <c r="I419" s="62"/>
      <c r="J419" s="62"/>
      <c r="K419" s="62"/>
      <c r="L419" s="62"/>
      <c r="M419" s="62"/>
      <c r="N419" s="62"/>
      <c r="O419" s="62"/>
      <c r="P419" s="62"/>
      <c r="Q419" s="62"/>
      <c r="R419" s="62"/>
      <c r="S419" s="62"/>
    </row>
    <row r="420" spans="2:19" x14ac:dyDescent="0.3">
      <c r="B420" s="330"/>
      <c r="C420" s="62"/>
      <c r="D420" s="62"/>
      <c r="E420" s="62"/>
      <c r="F420" s="62"/>
      <c r="G420" s="62"/>
      <c r="H420" s="62"/>
      <c r="I420" s="62"/>
      <c r="J420" s="62"/>
      <c r="K420" s="62"/>
      <c r="L420" s="62"/>
      <c r="M420" s="62"/>
      <c r="N420" s="62"/>
      <c r="O420" s="62"/>
      <c r="P420" s="62"/>
      <c r="Q420" s="62"/>
      <c r="R420" s="62"/>
      <c r="S420" s="62"/>
    </row>
    <row r="421" spans="2:19" x14ac:dyDescent="0.3">
      <c r="B421" s="330"/>
      <c r="C421" s="62"/>
      <c r="D421" s="62"/>
      <c r="E421" s="62"/>
      <c r="F421" s="62"/>
      <c r="G421" s="62"/>
      <c r="H421" s="62"/>
      <c r="I421" s="62"/>
      <c r="J421" s="62"/>
      <c r="K421" s="62"/>
      <c r="L421" s="62"/>
      <c r="M421" s="62"/>
      <c r="N421" s="62"/>
      <c r="O421" s="62"/>
      <c r="P421" s="62"/>
      <c r="Q421" s="62"/>
      <c r="R421" s="62"/>
      <c r="S421" s="62"/>
    </row>
    <row r="422" spans="2:19" x14ac:dyDescent="0.3">
      <c r="B422" s="330"/>
      <c r="C422" s="62"/>
      <c r="D422" s="62"/>
      <c r="E422" s="62"/>
      <c r="F422" s="62"/>
      <c r="G422" s="62"/>
      <c r="H422" s="62"/>
      <c r="I422" s="62"/>
      <c r="J422" s="62"/>
      <c r="K422" s="62"/>
      <c r="L422" s="62"/>
      <c r="M422" s="62"/>
      <c r="N422" s="62"/>
      <c r="O422" s="62"/>
      <c r="P422" s="62"/>
      <c r="Q422" s="62"/>
      <c r="R422" s="62"/>
      <c r="S422" s="62"/>
    </row>
    <row r="423" spans="2:19" x14ac:dyDescent="0.3">
      <c r="B423" s="330"/>
      <c r="C423" s="62"/>
      <c r="D423" s="62"/>
      <c r="E423" s="62"/>
      <c r="F423" s="62"/>
      <c r="G423" s="62"/>
      <c r="H423" s="62"/>
      <c r="I423" s="62"/>
      <c r="J423" s="62"/>
      <c r="K423" s="62"/>
      <c r="L423" s="62"/>
      <c r="M423" s="62"/>
      <c r="N423" s="62"/>
      <c r="O423" s="62"/>
      <c r="P423" s="62"/>
      <c r="Q423" s="62"/>
      <c r="R423" s="62"/>
      <c r="S423" s="62"/>
    </row>
    <row r="424" spans="2:19" x14ac:dyDescent="0.3">
      <c r="B424" s="330"/>
      <c r="C424" s="62"/>
      <c r="D424" s="62"/>
      <c r="E424" s="62"/>
      <c r="F424" s="62"/>
      <c r="G424" s="62"/>
      <c r="H424" s="62"/>
      <c r="I424" s="62"/>
      <c r="J424" s="62"/>
      <c r="K424" s="62"/>
      <c r="L424" s="62"/>
      <c r="M424" s="62"/>
      <c r="N424" s="62"/>
      <c r="O424" s="62"/>
      <c r="P424" s="62"/>
      <c r="Q424" s="62"/>
      <c r="R424" s="62"/>
      <c r="S424" s="62"/>
    </row>
    <row r="425" spans="2:19" x14ac:dyDescent="0.3">
      <c r="B425" s="330"/>
      <c r="C425" s="62"/>
      <c r="D425" s="62"/>
      <c r="E425" s="62"/>
      <c r="F425" s="62"/>
      <c r="G425" s="62"/>
      <c r="H425" s="62"/>
      <c r="I425" s="62"/>
      <c r="J425" s="62"/>
      <c r="K425" s="62"/>
      <c r="L425" s="62"/>
      <c r="M425" s="62"/>
      <c r="N425" s="62"/>
      <c r="O425" s="62"/>
      <c r="P425" s="62"/>
      <c r="Q425" s="62"/>
      <c r="R425" s="62"/>
      <c r="S425" s="62"/>
    </row>
    <row r="426" spans="2:19" x14ac:dyDescent="0.3">
      <c r="B426" s="330"/>
      <c r="C426" s="62"/>
      <c r="D426" s="62"/>
      <c r="E426" s="62"/>
      <c r="F426" s="62"/>
      <c r="G426" s="62"/>
      <c r="H426" s="62"/>
      <c r="I426" s="62"/>
      <c r="J426" s="62"/>
      <c r="K426" s="62"/>
      <c r="L426" s="62"/>
      <c r="M426" s="62"/>
      <c r="N426" s="62"/>
      <c r="O426" s="62"/>
      <c r="P426" s="62"/>
      <c r="Q426" s="62"/>
      <c r="R426" s="62"/>
      <c r="S426" s="62"/>
    </row>
    <row r="427" spans="2:19" x14ac:dyDescent="0.3">
      <c r="B427" s="330"/>
      <c r="C427" s="62"/>
      <c r="D427" s="62"/>
      <c r="E427" s="62"/>
      <c r="F427" s="62"/>
      <c r="G427" s="62"/>
      <c r="H427" s="62"/>
      <c r="I427" s="62"/>
      <c r="J427" s="62"/>
      <c r="K427" s="62"/>
      <c r="L427" s="62"/>
      <c r="M427" s="62"/>
      <c r="N427" s="62"/>
      <c r="O427" s="62"/>
      <c r="P427" s="62"/>
      <c r="Q427" s="62"/>
      <c r="R427" s="62"/>
      <c r="S427" s="62"/>
    </row>
    <row r="428" spans="2:19" x14ac:dyDescent="0.3">
      <c r="B428" s="330"/>
      <c r="C428" s="62"/>
      <c r="D428" s="62"/>
      <c r="E428" s="62"/>
      <c r="F428" s="62"/>
      <c r="G428" s="62"/>
      <c r="H428" s="62"/>
      <c r="I428" s="62"/>
      <c r="J428" s="62"/>
      <c r="K428" s="62"/>
      <c r="L428" s="62"/>
      <c r="M428" s="62"/>
      <c r="N428" s="62"/>
      <c r="O428" s="62"/>
      <c r="P428" s="62"/>
      <c r="Q428" s="62"/>
      <c r="R428" s="62"/>
      <c r="S428" s="62"/>
    </row>
    <row r="429" spans="2:19" x14ac:dyDescent="0.3">
      <c r="B429" s="330"/>
      <c r="C429" s="62"/>
      <c r="D429" s="62"/>
      <c r="E429" s="62"/>
      <c r="F429" s="62"/>
      <c r="G429" s="62"/>
      <c r="H429" s="62"/>
      <c r="I429" s="62"/>
      <c r="J429" s="62"/>
      <c r="K429" s="62"/>
      <c r="L429" s="62"/>
      <c r="M429" s="62"/>
      <c r="N429" s="62"/>
      <c r="O429" s="62"/>
      <c r="P429" s="62"/>
      <c r="Q429" s="62"/>
      <c r="R429" s="62"/>
      <c r="S429" s="62"/>
    </row>
    <row r="430" spans="2:19" x14ac:dyDescent="0.3">
      <c r="B430" s="330"/>
      <c r="C430" s="62"/>
      <c r="D430" s="62"/>
      <c r="E430" s="62"/>
      <c r="F430" s="62"/>
      <c r="G430" s="62"/>
      <c r="H430" s="62"/>
      <c r="I430" s="62"/>
      <c r="J430" s="62"/>
      <c r="K430" s="62"/>
      <c r="L430" s="62"/>
      <c r="M430" s="62"/>
      <c r="N430" s="62"/>
      <c r="O430" s="62"/>
      <c r="P430" s="62"/>
      <c r="Q430" s="62"/>
      <c r="R430" s="62"/>
      <c r="S430" s="62"/>
    </row>
    <row r="431" spans="2:19" x14ac:dyDescent="0.3">
      <c r="B431" s="330"/>
      <c r="C431" s="62"/>
      <c r="D431" s="62"/>
      <c r="E431" s="62"/>
      <c r="F431" s="62"/>
      <c r="G431" s="62"/>
      <c r="H431" s="62"/>
      <c r="I431" s="62"/>
      <c r="J431" s="62"/>
      <c r="K431" s="62"/>
      <c r="L431" s="62"/>
      <c r="M431" s="62"/>
      <c r="N431" s="62"/>
      <c r="O431" s="62"/>
      <c r="P431" s="62"/>
      <c r="Q431" s="62"/>
      <c r="R431" s="62"/>
      <c r="S431" s="62"/>
    </row>
    <row r="432" spans="2:19" x14ac:dyDescent="0.3">
      <c r="B432" s="330"/>
      <c r="C432" s="62"/>
      <c r="D432" s="62"/>
      <c r="E432" s="62"/>
      <c r="F432" s="62"/>
      <c r="G432" s="62"/>
      <c r="H432" s="62"/>
      <c r="I432" s="62"/>
      <c r="J432" s="62"/>
      <c r="K432" s="62"/>
      <c r="L432" s="62"/>
      <c r="M432" s="62"/>
      <c r="N432" s="62"/>
      <c r="O432" s="62"/>
      <c r="P432" s="62"/>
      <c r="Q432" s="62"/>
      <c r="R432" s="62"/>
      <c r="S432" s="62"/>
    </row>
    <row r="433" spans="2:19" x14ac:dyDescent="0.3">
      <c r="B433" s="330"/>
      <c r="C433" s="62"/>
      <c r="D433" s="62"/>
      <c r="E433" s="62"/>
      <c r="F433" s="62"/>
      <c r="G433" s="62"/>
      <c r="H433" s="62"/>
      <c r="I433" s="62"/>
      <c r="J433" s="62"/>
      <c r="K433" s="62"/>
      <c r="L433" s="62"/>
      <c r="M433" s="62"/>
      <c r="N433" s="62"/>
      <c r="O433" s="62"/>
      <c r="P433" s="62"/>
      <c r="Q433" s="62"/>
      <c r="R433" s="62"/>
      <c r="S433" s="62"/>
    </row>
    <row r="434" spans="2:19" x14ac:dyDescent="0.3">
      <c r="B434" s="330"/>
      <c r="C434" s="62"/>
      <c r="D434" s="62"/>
      <c r="E434" s="62"/>
      <c r="F434" s="62"/>
      <c r="G434" s="62"/>
      <c r="H434" s="62"/>
      <c r="I434" s="62"/>
      <c r="J434" s="62"/>
      <c r="K434" s="62"/>
      <c r="L434" s="62"/>
      <c r="M434" s="62"/>
      <c r="N434" s="62"/>
      <c r="O434" s="62"/>
      <c r="P434" s="62"/>
      <c r="Q434" s="62"/>
      <c r="R434" s="62"/>
      <c r="S434" s="62"/>
    </row>
    <row r="435" spans="2:19" x14ac:dyDescent="0.3">
      <c r="B435" s="330"/>
      <c r="C435" s="62"/>
      <c r="D435" s="62"/>
      <c r="E435" s="62"/>
      <c r="F435" s="62"/>
      <c r="G435" s="62"/>
      <c r="H435" s="62"/>
      <c r="I435" s="62"/>
      <c r="J435" s="62"/>
      <c r="K435" s="62"/>
      <c r="L435" s="62"/>
      <c r="M435" s="62"/>
      <c r="N435" s="62"/>
      <c r="O435" s="62"/>
      <c r="P435" s="62"/>
      <c r="Q435" s="62"/>
      <c r="R435" s="62"/>
      <c r="S435" s="62"/>
    </row>
    <row r="436" spans="2:19" x14ac:dyDescent="0.3">
      <c r="B436" s="330"/>
      <c r="C436" s="62"/>
      <c r="D436" s="62"/>
      <c r="E436" s="62"/>
      <c r="F436" s="62"/>
      <c r="G436" s="62"/>
      <c r="H436" s="62"/>
      <c r="I436" s="62"/>
      <c r="J436" s="62"/>
      <c r="K436" s="62"/>
      <c r="L436" s="62"/>
      <c r="M436" s="62"/>
      <c r="N436" s="62"/>
      <c r="O436" s="62"/>
      <c r="P436" s="62"/>
      <c r="Q436" s="62"/>
      <c r="R436" s="62"/>
      <c r="S436" s="62"/>
    </row>
    <row r="437" spans="2:19" x14ac:dyDescent="0.3">
      <c r="B437" s="330"/>
      <c r="C437" s="62"/>
      <c r="D437" s="62"/>
      <c r="E437" s="62"/>
      <c r="F437" s="62"/>
      <c r="G437" s="62"/>
      <c r="H437" s="62"/>
      <c r="I437" s="62"/>
      <c r="J437" s="62"/>
      <c r="K437" s="62"/>
      <c r="L437" s="62"/>
      <c r="M437" s="62"/>
      <c r="N437" s="62"/>
      <c r="O437" s="62"/>
      <c r="P437" s="62"/>
      <c r="Q437" s="62"/>
      <c r="R437" s="62"/>
      <c r="S437" s="62"/>
    </row>
    <row r="438" spans="2:19" x14ac:dyDescent="0.3">
      <c r="B438" s="330"/>
      <c r="C438" s="62"/>
      <c r="D438" s="62"/>
      <c r="E438" s="62"/>
      <c r="F438" s="62"/>
      <c r="G438" s="62"/>
      <c r="H438" s="62"/>
      <c r="I438" s="62"/>
      <c r="J438" s="62"/>
      <c r="K438" s="62"/>
      <c r="L438" s="62"/>
      <c r="M438" s="62"/>
      <c r="N438" s="62"/>
      <c r="O438" s="62"/>
      <c r="P438" s="62"/>
      <c r="Q438" s="62"/>
      <c r="R438" s="62"/>
      <c r="S438" s="62"/>
    </row>
    <row r="439" spans="2:19" x14ac:dyDescent="0.3">
      <c r="B439" s="330"/>
      <c r="C439" s="62"/>
      <c r="D439" s="62"/>
      <c r="E439" s="62"/>
      <c r="F439" s="62"/>
      <c r="G439" s="62"/>
      <c r="H439" s="62"/>
      <c r="I439" s="62"/>
      <c r="J439" s="62"/>
      <c r="K439" s="62"/>
      <c r="L439" s="62"/>
      <c r="M439" s="62"/>
      <c r="N439" s="62"/>
      <c r="O439" s="62"/>
      <c r="P439" s="62"/>
      <c r="Q439" s="62"/>
      <c r="R439" s="62"/>
      <c r="S439" s="62"/>
    </row>
    <row r="440" spans="2:19" x14ac:dyDescent="0.3">
      <c r="B440" s="330"/>
      <c r="C440" s="62"/>
      <c r="D440" s="62"/>
      <c r="E440" s="62"/>
      <c r="F440" s="62"/>
      <c r="G440" s="62"/>
      <c r="H440" s="62"/>
      <c r="I440" s="62"/>
      <c r="J440" s="62"/>
      <c r="K440" s="62"/>
      <c r="L440" s="62"/>
      <c r="M440" s="62"/>
      <c r="N440" s="62"/>
      <c r="O440" s="62"/>
      <c r="P440" s="62"/>
      <c r="Q440" s="62"/>
      <c r="R440" s="62"/>
      <c r="S440" s="62"/>
    </row>
    <row r="441" spans="2:19" x14ac:dyDescent="0.3">
      <c r="B441" s="330"/>
      <c r="C441" s="62"/>
      <c r="D441" s="62"/>
      <c r="E441" s="62"/>
      <c r="F441" s="62"/>
      <c r="G441" s="62"/>
      <c r="H441" s="62"/>
      <c r="I441" s="62"/>
      <c r="J441" s="62"/>
      <c r="K441" s="62"/>
      <c r="L441" s="62"/>
      <c r="M441" s="62"/>
      <c r="N441" s="62"/>
      <c r="O441" s="62"/>
      <c r="P441" s="62"/>
      <c r="Q441" s="62"/>
      <c r="R441" s="62"/>
      <c r="S441" s="62"/>
    </row>
    <row r="442" spans="2:19" x14ac:dyDescent="0.3">
      <c r="B442" s="330"/>
      <c r="C442" s="62"/>
      <c r="D442" s="62"/>
      <c r="E442" s="62"/>
      <c r="F442" s="62"/>
      <c r="G442" s="62"/>
      <c r="H442" s="62"/>
      <c r="I442" s="62"/>
      <c r="J442" s="62"/>
      <c r="K442" s="62"/>
      <c r="L442" s="62"/>
      <c r="M442" s="62"/>
      <c r="N442" s="62"/>
      <c r="O442" s="62"/>
      <c r="P442" s="62"/>
      <c r="Q442" s="62"/>
      <c r="R442" s="62"/>
      <c r="S442" s="62"/>
    </row>
    <row r="443" spans="2:19" x14ac:dyDescent="0.3">
      <c r="B443" s="330"/>
      <c r="C443" s="62"/>
      <c r="D443" s="62"/>
      <c r="E443" s="62"/>
      <c r="F443" s="62"/>
      <c r="G443" s="62"/>
      <c r="H443" s="62"/>
      <c r="I443" s="62"/>
      <c r="J443" s="62"/>
      <c r="K443" s="62"/>
      <c r="L443" s="62"/>
      <c r="M443" s="62"/>
      <c r="N443" s="62"/>
      <c r="O443" s="62"/>
      <c r="P443" s="62"/>
      <c r="Q443" s="62"/>
      <c r="R443" s="62"/>
      <c r="S443" s="62"/>
    </row>
    <row r="444" spans="2:19" x14ac:dyDescent="0.3">
      <c r="B444" s="330"/>
      <c r="C444" s="62"/>
      <c r="D444" s="62"/>
      <c r="E444" s="62"/>
      <c r="F444" s="62"/>
      <c r="G444" s="62"/>
      <c r="H444" s="62"/>
      <c r="I444" s="62"/>
      <c r="J444" s="62"/>
      <c r="K444" s="62"/>
      <c r="L444" s="62"/>
      <c r="M444" s="62"/>
      <c r="N444" s="62"/>
      <c r="O444" s="62"/>
      <c r="P444" s="62"/>
      <c r="Q444" s="62"/>
      <c r="R444" s="62"/>
      <c r="S444" s="62"/>
    </row>
    <row r="445" spans="2:19" x14ac:dyDescent="0.3">
      <c r="B445" s="330"/>
      <c r="C445" s="62"/>
      <c r="D445" s="62"/>
      <c r="E445" s="62"/>
      <c r="F445" s="62"/>
      <c r="G445" s="62"/>
      <c r="H445" s="62"/>
      <c r="I445" s="62"/>
      <c r="J445" s="62"/>
      <c r="K445" s="62"/>
      <c r="L445" s="62"/>
      <c r="M445" s="62"/>
      <c r="N445" s="62"/>
      <c r="O445" s="62"/>
      <c r="P445" s="62"/>
      <c r="Q445" s="62"/>
      <c r="R445" s="62"/>
      <c r="S445" s="62"/>
    </row>
    <row r="446" spans="2:19" x14ac:dyDescent="0.3">
      <c r="B446" s="330"/>
      <c r="C446" s="62"/>
      <c r="D446" s="62"/>
      <c r="E446" s="62"/>
      <c r="F446" s="62"/>
      <c r="G446" s="62"/>
      <c r="H446" s="62"/>
      <c r="I446" s="62"/>
      <c r="J446" s="62"/>
      <c r="K446" s="62"/>
      <c r="L446" s="62"/>
      <c r="M446" s="62"/>
      <c r="N446" s="62"/>
      <c r="O446" s="62"/>
      <c r="P446" s="62"/>
      <c r="Q446" s="62"/>
      <c r="R446" s="62"/>
      <c r="S446" s="62"/>
    </row>
    <row r="447" spans="2:19" x14ac:dyDescent="0.3">
      <c r="B447" s="330"/>
      <c r="C447" s="62"/>
      <c r="D447" s="62"/>
      <c r="E447" s="62"/>
      <c r="F447" s="62"/>
      <c r="G447" s="62"/>
      <c r="H447" s="62"/>
      <c r="I447" s="62"/>
      <c r="J447" s="62"/>
      <c r="K447" s="62"/>
      <c r="L447" s="62"/>
      <c r="M447" s="62"/>
      <c r="N447" s="62"/>
      <c r="O447" s="62"/>
      <c r="P447" s="62"/>
      <c r="Q447" s="62"/>
      <c r="R447" s="62"/>
      <c r="S447" s="62"/>
    </row>
    <row r="448" spans="2:19" x14ac:dyDescent="0.3">
      <c r="B448" s="330"/>
      <c r="C448" s="62"/>
      <c r="D448" s="62"/>
      <c r="E448" s="62"/>
      <c r="F448" s="62"/>
      <c r="G448" s="62"/>
      <c r="H448" s="62"/>
      <c r="I448" s="62"/>
      <c r="J448" s="62"/>
      <c r="K448" s="62"/>
      <c r="L448" s="62"/>
      <c r="M448" s="62"/>
      <c r="N448" s="62"/>
      <c r="O448" s="62"/>
      <c r="P448" s="62"/>
      <c r="Q448" s="62"/>
      <c r="R448" s="62"/>
      <c r="S448" s="62"/>
    </row>
    <row r="449" spans="2:19" x14ac:dyDescent="0.3">
      <c r="B449" s="330"/>
      <c r="C449" s="62"/>
      <c r="D449" s="62"/>
      <c r="E449" s="62"/>
      <c r="F449" s="62"/>
      <c r="G449" s="62"/>
      <c r="H449" s="62"/>
      <c r="I449" s="62"/>
      <c r="J449" s="62"/>
      <c r="K449" s="62"/>
      <c r="L449" s="62"/>
      <c r="M449" s="62"/>
      <c r="N449" s="62"/>
      <c r="O449" s="62"/>
      <c r="P449" s="62"/>
      <c r="Q449" s="62"/>
      <c r="R449" s="62"/>
      <c r="S449" s="62"/>
    </row>
    <row r="450" spans="2:19" x14ac:dyDescent="0.3">
      <c r="B450" s="330"/>
      <c r="C450" s="62"/>
      <c r="D450" s="62"/>
      <c r="E450" s="62"/>
      <c r="F450" s="62"/>
      <c r="G450" s="62"/>
      <c r="H450" s="62"/>
      <c r="I450" s="62"/>
      <c r="J450" s="62"/>
      <c r="K450" s="62"/>
      <c r="L450" s="62"/>
      <c r="M450" s="62"/>
      <c r="N450" s="62"/>
      <c r="O450" s="62"/>
      <c r="P450" s="62"/>
      <c r="Q450" s="62"/>
      <c r="R450" s="62"/>
      <c r="S450" s="62"/>
    </row>
    <row r="451" spans="2:19" x14ac:dyDescent="0.3">
      <c r="B451" s="330"/>
      <c r="C451" s="62"/>
      <c r="D451" s="62"/>
      <c r="E451" s="62"/>
      <c r="F451" s="62"/>
      <c r="G451" s="62"/>
      <c r="H451" s="62"/>
      <c r="I451" s="62"/>
      <c r="J451" s="62"/>
      <c r="K451" s="62"/>
      <c r="L451" s="62"/>
      <c r="M451" s="62"/>
      <c r="N451" s="62"/>
      <c r="O451" s="62"/>
      <c r="P451" s="62"/>
      <c r="Q451" s="62"/>
      <c r="R451" s="62"/>
      <c r="S451" s="62"/>
    </row>
    <row r="452" spans="2:19" x14ac:dyDescent="0.3">
      <c r="B452" s="330"/>
      <c r="C452" s="62"/>
      <c r="D452" s="62"/>
      <c r="E452" s="62"/>
      <c r="F452" s="62"/>
      <c r="G452" s="62"/>
      <c r="H452" s="62"/>
      <c r="I452" s="62"/>
      <c r="J452" s="62"/>
      <c r="K452" s="62"/>
      <c r="L452" s="62"/>
      <c r="M452" s="62"/>
      <c r="N452" s="62"/>
      <c r="O452" s="62"/>
      <c r="P452" s="62"/>
      <c r="Q452" s="62"/>
      <c r="R452" s="62"/>
      <c r="S452" s="62"/>
    </row>
    <row r="453" spans="2:19" x14ac:dyDescent="0.3">
      <c r="B453" s="330"/>
      <c r="C453" s="62"/>
      <c r="D453" s="62"/>
      <c r="E453" s="62"/>
      <c r="F453" s="62"/>
      <c r="G453" s="62"/>
      <c r="H453" s="62"/>
      <c r="I453" s="62"/>
      <c r="J453" s="62"/>
      <c r="K453" s="62"/>
      <c r="L453" s="62"/>
      <c r="M453" s="62"/>
      <c r="N453" s="62"/>
      <c r="O453" s="62"/>
      <c r="P453" s="62"/>
      <c r="Q453" s="62"/>
      <c r="R453" s="62"/>
      <c r="S453" s="62"/>
    </row>
    <row r="454" spans="2:19" x14ac:dyDescent="0.3">
      <c r="B454" s="330"/>
      <c r="C454" s="62"/>
      <c r="D454" s="62"/>
      <c r="E454" s="62"/>
      <c r="F454" s="62"/>
      <c r="G454" s="62"/>
      <c r="H454" s="62"/>
      <c r="I454" s="62"/>
      <c r="J454" s="62"/>
      <c r="K454" s="62"/>
      <c r="L454" s="62"/>
      <c r="M454" s="62"/>
      <c r="N454" s="62"/>
      <c r="O454" s="62"/>
      <c r="P454" s="62"/>
      <c r="Q454" s="62"/>
      <c r="R454" s="62"/>
      <c r="S454" s="62"/>
    </row>
    <row r="455" spans="2:19" x14ac:dyDescent="0.3">
      <c r="B455" s="330"/>
      <c r="C455" s="62"/>
      <c r="D455" s="62"/>
      <c r="E455" s="62"/>
      <c r="F455" s="62"/>
      <c r="G455" s="62"/>
      <c r="H455" s="62"/>
      <c r="I455" s="62"/>
      <c r="J455" s="62"/>
      <c r="K455" s="62"/>
      <c r="L455" s="62"/>
      <c r="M455" s="62"/>
      <c r="N455" s="62"/>
      <c r="O455" s="62"/>
      <c r="P455" s="62"/>
      <c r="Q455" s="62"/>
      <c r="R455" s="62"/>
      <c r="S455" s="62"/>
    </row>
    <row r="456" spans="2:19" x14ac:dyDescent="0.3">
      <c r="B456" s="330"/>
      <c r="C456" s="62"/>
      <c r="D456" s="62"/>
      <c r="E456" s="62"/>
      <c r="F456" s="62"/>
      <c r="G456" s="62"/>
      <c r="H456" s="62"/>
      <c r="I456" s="62"/>
      <c r="J456" s="62"/>
      <c r="K456" s="62"/>
      <c r="L456" s="62"/>
      <c r="M456" s="62"/>
      <c r="N456" s="62"/>
      <c r="O456" s="62"/>
      <c r="P456" s="62"/>
      <c r="Q456" s="62"/>
      <c r="R456" s="62"/>
      <c r="S456" s="62"/>
    </row>
    <row r="457" spans="2:19" x14ac:dyDescent="0.3">
      <c r="B457" s="330"/>
      <c r="C457" s="62"/>
      <c r="D457" s="62"/>
      <c r="E457" s="62"/>
      <c r="F457" s="62"/>
      <c r="G457" s="62"/>
      <c r="H457" s="62"/>
      <c r="I457" s="62"/>
      <c r="J457" s="62"/>
      <c r="K457" s="62"/>
      <c r="L457" s="62"/>
      <c r="M457" s="62"/>
      <c r="N457" s="62"/>
      <c r="O457" s="62"/>
      <c r="P457" s="62"/>
      <c r="Q457" s="62"/>
      <c r="R457" s="62"/>
      <c r="S457" s="62"/>
    </row>
    <row r="458" spans="2:19" x14ac:dyDescent="0.3">
      <c r="B458" s="330"/>
      <c r="C458" s="62"/>
      <c r="D458" s="62"/>
      <c r="E458" s="62"/>
      <c r="F458" s="62"/>
      <c r="G458" s="62"/>
      <c r="H458" s="62"/>
      <c r="I458" s="62"/>
      <c r="J458" s="62"/>
      <c r="K458" s="62"/>
      <c r="L458" s="62"/>
      <c r="M458" s="62"/>
      <c r="N458" s="62"/>
      <c r="O458" s="62"/>
      <c r="P458" s="62"/>
      <c r="Q458" s="62"/>
      <c r="R458" s="62"/>
      <c r="S458" s="62"/>
    </row>
    <row r="459" spans="2:19" x14ac:dyDescent="0.3">
      <c r="B459" s="330"/>
      <c r="C459" s="62"/>
      <c r="D459" s="62"/>
      <c r="E459" s="62"/>
      <c r="F459" s="62"/>
      <c r="G459" s="62"/>
      <c r="H459" s="62"/>
      <c r="I459" s="62"/>
      <c r="J459" s="62"/>
      <c r="K459" s="62"/>
      <c r="L459" s="62"/>
      <c r="M459" s="62"/>
      <c r="N459" s="62"/>
      <c r="O459" s="62"/>
      <c r="P459" s="62"/>
      <c r="Q459" s="62"/>
      <c r="R459" s="62"/>
      <c r="S459" s="62"/>
    </row>
    <row r="460" spans="2:19" x14ac:dyDescent="0.3">
      <c r="B460" s="330"/>
      <c r="C460" s="62"/>
      <c r="D460" s="62"/>
      <c r="E460" s="62"/>
      <c r="F460" s="62"/>
      <c r="G460" s="62"/>
      <c r="H460" s="62"/>
      <c r="I460" s="62"/>
      <c r="J460" s="62"/>
      <c r="K460" s="62"/>
      <c r="L460" s="62"/>
      <c r="M460" s="62"/>
      <c r="N460" s="62"/>
      <c r="O460" s="62"/>
      <c r="P460" s="62"/>
      <c r="Q460" s="62"/>
      <c r="R460" s="62"/>
      <c r="S460" s="62"/>
    </row>
    <row r="461" spans="2:19" x14ac:dyDescent="0.3">
      <c r="B461" s="330"/>
      <c r="C461" s="62"/>
      <c r="D461" s="62"/>
      <c r="E461" s="62"/>
      <c r="F461" s="62"/>
      <c r="G461" s="62"/>
      <c r="H461" s="62"/>
      <c r="I461" s="62"/>
      <c r="J461" s="62"/>
      <c r="K461" s="62"/>
      <c r="L461" s="62"/>
      <c r="M461" s="62"/>
      <c r="N461" s="62"/>
      <c r="O461" s="62"/>
      <c r="P461" s="62"/>
      <c r="Q461" s="62"/>
      <c r="R461" s="62"/>
      <c r="S461" s="62"/>
    </row>
    <row r="462" spans="2:19" x14ac:dyDescent="0.3">
      <c r="B462" s="330"/>
      <c r="C462" s="62"/>
      <c r="D462" s="62"/>
      <c r="E462" s="62"/>
      <c r="F462" s="62"/>
      <c r="G462" s="62"/>
      <c r="H462" s="62"/>
      <c r="I462" s="62"/>
      <c r="J462" s="62"/>
      <c r="K462" s="62"/>
      <c r="L462" s="62"/>
      <c r="M462" s="62"/>
      <c r="N462" s="62"/>
      <c r="O462" s="62"/>
      <c r="P462" s="62"/>
      <c r="Q462" s="62"/>
      <c r="R462" s="62"/>
      <c r="S462" s="62"/>
    </row>
    <row r="463" spans="2:19" x14ac:dyDescent="0.3">
      <c r="B463" s="330"/>
      <c r="C463" s="62"/>
      <c r="D463" s="62"/>
      <c r="E463" s="62"/>
      <c r="F463" s="62"/>
      <c r="G463" s="62"/>
      <c r="H463" s="62"/>
      <c r="I463" s="62"/>
      <c r="J463" s="62"/>
      <c r="K463" s="62"/>
      <c r="L463" s="62"/>
      <c r="M463" s="62"/>
      <c r="N463" s="62"/>
      <c r="O463" s="62"/>
      <c r="P463" s="62"/>
      <c r="Q463" s="62"/>
      <c r="R463" s="62"/>
      <c r="S463" s="62"/>
    </row>
    <row r="464" spans="2:19" x14ac:dyDescent="0.3">
      <c r="B464" s="330"/>
      <c r="C464" s="62"/>
      <c r="D464" s="62"/>
      <c r="E464" s="62"/>
      <c r="F464" s="62"/>
      <c r="G464" s="62"/>
      <c r="H464" s="62"/>
      <c r="I464" s="62"/>
      <c r="J464" s="62"/>
      <c r="K464" s="62"/>
      <c r="L464" s="62"/>
      <c r="M464" s="62"/>
      <c r="N464" s="62"/>
      <c r="O464" s="62"/>
      <c r="P464" s="62"/>
      <c r="Q464" s="62"/>
      <c r="R464" s="62"/>
      <c r="S464" s="62"/>
    </row>
    <row r="465" spans="2:19" x14ac:dyDescent="0.3">
      <c r="B465" s="330"/>
      <c r="C465" s="62"/>
      <c r="D465" s="62"/>
      <c r="E465" s="62"/>
      <c r="F465" s="62"/>
      <c r="G465" s="62"/>
      <c r="H465" s="62"/>
      <c r="I465" s="62"/>
      <c r="J465" s="62"/>
      <c r="K465" s="62"/>
      <c r="L465" s="62"/>
      <c r="M465" s="62"/>
      <c r="N465" s="62"/>
      <c r="O465" s="62"/>
      <c r="P465" s="62"/>
      <c r="Q465" s="62"/>
      <c r="R465" s="62"/>
      <c r="S465" s="62"/>
    </row>
    <row r="466" spans="2:19" x14ac:dyDescent="0.3">
      <c r="B466" s="330"/>
      <c r="C466" s="62"/>
      <c r="D466" s="62"/>
      <c r="E466" s="62"/>
      <c r="F466" s="62"/>
      <c r="G466" s="62"/>
      <c r="H466" s="62"/>
      <c r="I466" s="62"/>
      <c r="J466" s="62"/>
      <c r="K466" s="62"/>
      <c r="L466" s="62"/>
      <c r="M466" s="62"/>
      <c r="N466" s="62"/>
      <c r="O466" s="62"/>
      <c r="P466" s="62"/>
      <c r="Q466" s="62"/>
      <c r="R466" s="62"/>
      <c r="S466" s="62"/>
    </row>
    <row r="467" spans="2:19" x14ac:dyDescent="0.3">
      <c r="B467" s="330"/>
      <c r="C467" s="62"/>
      <c r="D467" s="62"/>
      <c r="E467" s="62"/>
      <c r="F467" s="62"/>
      <c r="G467" s="62"/>
      <c r="H467" s="62"/>
      <c r="I467" s="62"/>
      <c r="J467" s="62"/>
      <c r="K467" s="62"/>
      <c r="L467" s="62"/>
      <c r="M467" s="62"/>
      <c r="N467" s="62"/>
      <c r="O467" s="62"/>
      <c r="P467" s="62"/>
      <c r="Q467" s="62"/>
      <c r="R467" s="62"/>
      <c r="S467" s="62"/>
    </row>
    <row r="468" spans="2:19" x14ac:dyDescent="0.3">
      <c r="B468" s="330"/>
      <c r="C468" s="62"/>
      <c r="D468" s="62"/>
      <c r="E468" s="62"/>
      <c r="F468" s="62"/>
      <c r="G468" s="62"/>
      <c r="H468" s="62"/>
      <c r="I468" s="62"/>
      <c r="J468" s="62"/>
      <c r="K468" s="62"/>
      <c r="L468" s="62"/>
      <c r="M468" s="62"/>
      <c r="N468" s="62"/>
      <c r="O468" s="62"/>
      <c r="P468" s="62"/>
      <c r="Q468" s="62"/>
      <c r="R468" s="62"/>
      <c r="S468" s="62"/>
    </row>
    <row r="469" spans="2:19" x14ac:dyDescent="0.3">
      <c r="B469" s="330"/>
      <c r="C469" s="62"/>
      <c r="D469" s="62"/>
      <c r="E469" s="62"/>
      <c r="F469" s="62"/>
      <c r="G469" s="62"/>
      <c r="H469" s="62"/>
      <c r="I469" s="62"/>
      <c r="J469" s="62"/>
      <c r="K469" s="62"/>
      <c r="L469" s="62"/>
      <c r="M469" s="62"/>
      <c r="N469" s="62"/>
      <c r="O469" s="62"/>
      <c r="P469" s="62"/>
      <c r="Q469" s="62"/>
      <c r="R469" s="62"/>
      <c r="S469" s="62"/>
    </row>
    <row r="470" spans="2:19" x14ac:dyDescent="0.3">
      <c r="B470" s="330"/>
      <c r="C470" s="62"/>
      <c r="D470" s="62"/>
      <c r="E470" s="62"/>
      <c r="F470" s="62"/>
      <c r="G470" s="62"/>
      <c r="H470" s="62"/>
      <c r="I470" s="62"/>
      <c r="J470" s="62"/>
      <c r="K470" s="62"/>
      <c r="L470" s="62"/>
      <c r="M470" s="62"/>
      <c r="N470" s="62"/>
      <c r="O470" s="62"/>
      <c r="P470" s="62"/>
      <c r="Q470" s="62"/>
      <c r="R470" s="62"/>
      <c r="S470" s="62"/>
    </row>
    <row r="471" spans="2:19" x14ac:dyDescent="0.3">
      <c r="B471" s="330"/>
      <c r="C471" s="62"/>
      <c r="D471" s="62"/>
      <c r="E471" s="62"/>
      <c r="F471" s="62"/>
      <c r="G471" s="62"/>
      <c r="H471" s="62"/>
      <c r="I471" s="62"/>
      <c r="J471" s="62"/>
      <c r="K471" s="62"/>
      <c r="L471" s="62"/>
      <c r="M471" s="62"/>
      <c r="N471" s="62"/>
      <c r="O471" s="62"/>
      <c r="P471" s="62"/>
      <c r="Q471" s="62"/>
      <c r="R471" s="62"/>
      <c r="S471" s="62"/>
    </row>
    <row r="472" spans="2:19" x14ac:dyDescent="0.3">
      <c r="B472" s="330"/>
      <c r="C472" s="62"/>
      <c r="D472" s="62"/>
      <c r="E472" s="62"/>
      <c r="F472" s="62"/>
      <c r="G472" s="62"/>
      <c r="H472" s="62"/>
      <c r="I472" s="62"/>
      <c r="J472" s="62"/>
      <c r="K472" s="62"/>
      <c r="L472" s="62"/>
      <c r="M472" s="62"/>
      <c r="N472" s="62"/>
      <c r="O472" s="62"/>
      <c r="P472" s="62"/>
      <c r="Q472" s="62"/>
      <c r="R472" s="62"/>
      <c r="S472" s="62"/>
    </row>
    <row r="473" spans="2:19" x14ac:dyDescent="0.3">
      <c r="B473" s="330"/>
      <c r="C473" s="62"/>
      <c r="D473" s="62"/>
      <c r="E473" s="62"/>
      <c r="F473" s="62"/>
      <c r="G473" s="62"/>
      <c r="H473" s="62"/>
      <c r="I473" s="62"/>
      <c r="J473" s="62"/>
      <c r="K473" s="62"/>
      <c r="L473" s="62"/>
      <c r="M473" s="62"/>
      <c r="N473" s="62"/>
      <c r="O473" s="62"/>
      <c r="P473" s="62"/>
      <c r="Q473" s="62"/>
      <c r="R473" s="62"/>
      <c r="S473" s="62"/>
    </row>
    <row r="474" spans="2:19" x14ac:dyDescent="0.3">
      <c r="B474" s="330"/>
      <c r="C474" s="62"/>
      <c r="D474" s="62"/>
      <c r="E474" s="62"/>
      <c r="F474" s="62"/>
      <c r="G474" s="62"/>
      <c r="H474" s="62"/>
      <c r="I474" s="62"/>
      <c r="J474" s="62"/>
      <c r="K474" s="62"/>
      <c r="L474" s="62"/>
      <c r="M474" s="62"/>
      <c r="N474" s="62"/>
      <c r="O474" s="62"/>
      <c r="P474" s="62"/>
      <c r="Q474" s="62"/>
      <c r="R474" s="62"/>
      <c r="S474" s="62"/>
    </row>
    <row r="475" spans="2:19" x14ac:dyDescent="0.3">
      <c r="B475" s="330"/>
      <c r="C475" s="62"/>
      <c r="D475" s="62"/>
      <c r="E475" s="62"/>
      <c r="F475" s="62"/>
      <c r="G475" s="62"/>
      <c r="H475" s="62"/>
      <c r="I475" s="62"/>
      <c r="J475" s="62"/>
      <c r="K475" s="62"/>
      <c r="L475" s="62"/>
      <c r="M475" s="62"/>
      <c r="N475" s="62"/>
      <c r="O475" s="62"/>
      <c r="P475" s="62"/>
      <c r="Q475" s="62"/>
      <c r="R475" s="62"/>
      <c r="S475" s="62"/>
    </row>
    <row r="476" spans="2:19" x14ac:dyDescent="0.3">
      <c r="B476" s="330"/>
      <c r="C476" s="62"/>
      <c r="D476" s="62"/>
      <c r="E476" s="62"/>
      <c r="F476" s="62"/>
      <c r="G476" s="62"/>
      <c r="H476" s="62"/>
      <c r="I476" s="62"/>
      <c r="J476" s="62"/>
      <c r="K476" s="62"/>
      <c r="L476" s="62"/>
      <c r="M476" s="62"/>
      <c r="N476" s="62"/>
      <c r="O476" s="62"/>
      <c r="P476" s="62"/>
      <c r="Q476" s="62"/>
      <c r="R476" s="62"/>
      <c r="S476" s="62"/>
    </row>
    <row r="477" spans="2:19" x14ac:dyDescent="0.3">
      <c r="B477" s="330"/>
      <c r="C477" s="62"/>
      <c r="D477" s="62"/>
      <c r="E477" s="62"/>
      <c r="F477" s="62"/>
      <c r="G477" s="62"/>
      <c r="H477" s="62"/>
      <c r="I477" s="62"/>
      <c r="J477" s="62"/>
      <c r="K477" s="62"/>
      <c r="L477" s="62"/>
      <c r="M477" s="62"/>
      <c r="N477" s="62"/>
      <c r="O477" s="62"/>
      <c r="P477" s="62"/>
      <c r="Q477" s="62"/>
      <c r="R477" s="62"/>
      <c r="S477" s="62"/>
    </row>
    <row r="478" spans="2:19" x14ac:dyDescent="0.3">
      <c r="B478" s="330"/>
      <c r="C478" s="62"/>
      <c r="D478" s="62"/>
      <c r="E478" s="62"/>
      <c r="F478" s="62"/>
      <c r="G478" s="62"/>
      <c r="H478" s="62"/>
      <c r="I478" s="62"/>
      <c r="J478" s="62"/>
      <c r="K478" s="62"/>
      <c r="L478" s="62"/>
      <c r="M478" s="62"/>
      <c r="N478" s="62"/>
      <c r="O478" s="62"/>
      <c r="P478" s="62"/>
      <c r="Q478" s="62"/>
      <c r="R478" s="62"/>
      <c r="S478" s="62"/>
    </row>
    <row r="479" spans="2:19" x14ac:dyDescent="0.3">
      <c r="B479" s="330"/>
      <c r="C479" s="62"/>
      <c r="D479" s="62"/>
      <c r="E479" s="62"/>
      <c r="F479" s="62"/>
      <c r="G479" s="62"/>
      <c r="H479" s="62"/>
      <c r="I479" s="62"/>
      <c r="J479" s="62"/>
      <c r="K479" s="62"/>
      <c r="L479" s="62"/>
      <c r="M479" s="62"/>
      <c r="N479" s="62"/>
      <c r="O479" s="62"/>
      <c r="P479" s="62"/>
      <c r="Q479" s="62"/>
      <c r="R479" s="62"/>
      <c r="S479" s="62"/>
    </row>
    <row r="480" spans="2:19" x14ac:dyDescent="0.3">
      <c r="B480" s="330"/>
      <c r="C480" s="62"/>
      <c r="D480" s="62"/>
      <c r="E480" s="62"/>
      <c r="F480" s="62"/>
      <c r="G480" s="62"/>
      <c r="H480" s="62"/>
      <c r="I480" s="62"/>
      <c r="J480" s="62"/>
      <c r="K480" s="62"/>
      <c r="L480" s="62"/>
      <c r="M480" s="62"/>
      <c r="N480" s="62"/>
      <c r="O480" s="62"/>
      <c r="P480" s="62"/>
      <c r="Q480" s="62"/>
      <c r="R480" s="62"/>
      <c r="S480" s="62"/>
    </row>
    <row r="481" spans="2:19" x14ac:dyDescent="0.3">
      <c r="B481" s="330"/>
      <c r="C481" s="62"/>
      <c r="D481" s="62"/>
      <c r="E481" s="62"/>
      <c r="F481" s="62"/>
      <c r="G481" s="62"/>
      <c r="H481" s="62"/>
      <c r="I481" s="62"/>
      <c r="J481" s="62"/>
      <c r="K481" s="62"/>
      <c r="L481" s="62"/>
      <c r="M481" s="62"/>
      <c r="N481" s="62"/>
      <c r="O481" s="62"/>
      <c r="P481" s="62"/>
      <c r="Q481" s="62"/>
      <c r="R481" s="62"/>
      <c r="S481" s="62"/>
    </row>
    <row r="482" spans="2:19" x14ac:dyDescent="0.3">
      <c r="B482" s="330"/>
      <c r="C482" s="62"/>
      <c r="D482" s="62"/>
      <c r="E482" s="62"/>
      <c r="F482" s="62"/>
      <c r="G482" s="62"/>
      <c r="H482" s="62"/>
      <c r="I482" s="62"/>
      <c r="J482" s="62"/>
      <c r="K482" s="62"/>
      <c r="L482" s="62"/>
      <c r="M482" s="62"/>
      <c r="N482" s="62"/>
      <c r="O482" s="62"/>
      <c r="P482" s="62"/>
      <c r="Q482" s="62"/>
      <c r="R482" s="62"/>
      <c r="S482" s="62"/>
    </row>
    <row r="483" spans="2:19" x14ac:dyDescent="0.3">
      <c r="B483" s="330"/>
      <c r="C483" s="62"/>
      <c r="D483" s="62"/>
      <c r="E483" s="62"/>
      <c r="F483" s="62"/>
      <c r="G483" s="62"/>
      <c r="H483" s="62"/>
      <c r="I483" s="62"/>
      <c r="J483" s="62"/>
      <c r="K483" s="62"/>
      <c r="L483" s="62"/>
      <c r="M483" s="62"/>
      <c r="N483" s="62"/>
      <c r="O483" s="62"/>
      <c r="P483" s="62"/>
      <c r="Q483" s="62"/>
      <c r="R483" s="62"/>
      <c r="S483" s="62"/>
    </row>
    <row r="484" spans="2:19" x14ac:dyDescent="0.3">
      <c r="B484" s="330"/>
      <c r="C484" s="62"/>
      <c r="D484" s="62"/>
      <c r="E484" s="62"/>
      <c r="F484" s="62"/>
      <c r="G484" s="62"/>
      <c r="H484" s="62"/>
      <c r="I484" s="62"/>
      <c r="J484" s="62"/>
      <c r="K484" s="62"/>
      <c r="L484" s="62"/>
      <c r="M484" s="62"/>
      <c r="N484" s="62"/>
      <c r="O484" s="62"/>
      <c r="P484" s="62"/>
      <c r="Q484" s="62"/>
      <c r="R484" s="62"/>
      <c r="S484" s="62"/>
    </row>
    <row r="485" spans="2:19" x14ac:dyDescent="0.3">
      <c r="B485" s="330"/>
      <c r="C485" s="62"/>
      <c r="D485" s="62"/>
      <c r="E485" s="62"/>
      <c r="F485" s="62"/>
      <c r="G485" s="62"/>
      <c r="H485" s="62"/>
      <c r="I485" s="62"/>
      <c r="J485" s="62"/>
      <c r="K485" s="62"/>
      <c r="L485" s="62"/>
      <c r="M485" s="62"/>
      <c r="N485" s="62"/>
      <c r="O485" s="62"/>
      <c r="P485" s="62"/>
      <c r="Q485" s="62"/>
      <c r="R485" s="62"/>
      <c r="S485" s="62"/>
    </row>
    <row r="486" spans="2:19" x14ac:dyDescent="0.3">
      <c r="B486" s="330"/>
      <c r="C486" s="62"/>
      <c r="D486" s="62"/>
      <c r="E486" s="62"/>
      <c r="F486" s="62"/>
      <c r="G486" s="62"/>
      <c r="H486" s="62"/>
      <c r="I486" s="62"/>
      <c r="J486" s="62"/>
      <c r="K486" s="62"/>
      <c r="L486" s="62"/>
      <c r="M486" s="62"/>
      <c r="N486" s="62"/>
      <c r="O486" s="62"/>
      <c r="P486" s="62"/>
      <c r="Q486" s="62"/>
      <c r="R486" s="62"/>
      <c r="S486" s="62"/>
    </row>
    <row r="487" spans="2:19" x14ac:dyDescent="0.3">
      <c r="B487" s="330"/>
      <c r="C487" s="62"/>
      <c r="D487" s="62"/>
      <c r="E487" s="62"/>
      <c r="F487" s="62"/>
      <c r="G487" s="62"/>
      <c r="H487" s="62"/>
      <c r="I487" s="62"/>
      <c r="J487" s="62"/>
      <c r="K487" s="62"/>
      <c r="L487" s="62"/>
      <c r="M487" s="62"/>
      <c r="N487" s="62"/>
      <c r="O487" s="62"/>
      <c r="P487" s="62"/>
      <c r="Q487" s="62"/>
      <c r="R487" s="62"/>
      <c r="S487" s="62"/>
    </row>
    <row r="488" spans="2:19" x14ac:dyDescent="0.3">
      <c r="B488" s="330"/>
      <c r="C488" s="62"/>
      <c r="D488" s="62"/>
      <c r="E488" s="62"/>
      <c r="F488" s="62"/>
      <c r="G488" s="62"/>
      <c r="H488" s="62"/>
      <c r="I488" s="62"/>
      <c r="J488" s="62"/>
      <c r="K488" s="62"/>
      <c r="L488" s="62"/>
      <c r="M488" s="62"/>
      <c r="N488" s="62"/>
      <c r="O488" s="62"/>
      <c r="P488" s="62"/>
      <c r="Q488" s="62"/>
      <c r="R488" s="62"/>
      <c r="S488" s="62"/>
    </row>
    <row r="489" spans="2:19" x14ac:dyDescent="0.3">
      <c r="B489" s="330"/>
      <c r="C489" s="62"/>
      <c r="D489" s="62"/>
      <c r="E489" s="62"/>
      <c r="F489" s="62"/>
      <c r="G489" s="62"/>
      <c r="H489" s="62"/>
      <c r="I489" s="62"/>
      <c r="J489" s="62"/>
      <c r="K489" s="62"/>
      <c r="L489" s="62"/>
      <c r="M489" s="62"/>
      <c r="N489" s="62"/>
      <c r="O489" s="62"/>
      <c r="P489" s="62"/>
      <c r="Q489" s="62"/>
      <c r="R489" s="62"/>
      <c r="S489" s="62"/>
    </row>
    <row r="490" spans="2:19" x14ac:dyDescent="0.3">
      <c r="B490" s="330"/>
      <c r="C490" s="62"/>
      <c r="D490" s="62"/>
      <c r="E490" s="62"/>
      <c r="F490" s="62"/>
      <c r="G490" s="62"/>
      <c r="H490" s="62"/>
      <c r="I490" s="62"/>
      <c r="J490" s="62"/>
      <c r="K490" s="62"/>
      <c r="L490" s="62"/>
      <c r="M490" s="62"/>
      <c r="N490" s="62"/>
      <c r="O490" s="62"/>
      <c r="P490" s="62"/>
      <c r="Q490" s="62"/>
      <c r="R490" s="62"/>
      <c r="S490" s="62"/>
    </row>
    <row r="491" spans="2:19" x14ac:dyDescent="0.3">
      <c r="B491" s="330"/>
      <c r="C491" s="62"/>
      <c r="D491" s="62"/>
      <c r="E491" s="62"/>
      <c r="F491" s="62"/>
      <c r="G491" s="62"/>
      <c r="H491" s="62"/>
      <c r="I491" s="62"/>
      <c r="J491" s="62"/>
      <c r="K491" s="62"/>
      <c r="L491" s="62"/>
      <c r="M491" s="62"/>
      <c r="N491" s="62"/>
      <c r="O491" s="62"/>
      <c r="P491" s="62"/>
      <c r="Q491" s="62"/>
      <c r="R491" s="62"/>
      <c r="S491" s="62"/>
    </row>
    <row r="492" spans="2:19" x14ac:dyDescent="0.3">
      <c r="B492" s="330"/>
      <c r="C492" s="62"/>
      <c r="D492" s="62"/>
      <c r="E492" s="62"/>
      <c r="F492" s="62"/>
      <c r="G492" s="62"/>
      <c r="H492" s="62"/>
      <c r="I492" s="62"/>
      <c r="J492" s="62"/>
      <c r="K492" s="62"/>
      <c r="L492" s="62"/>
      <c r="M492" s="62"/>
      <c r="N492" s="62"/>
      <c r="O492" s="62"/>
      <c r="P492" s="62"/>
      <c r="Q492" s="62"/>
      <c r="R492" s="62"/>
      <c r="S492" s="62"/>
    </row>
    <row r="493" spans="2:19" x14ac:dyDescent="0.3">
      <c r="B493" s="330"/>
      <c r="C493" s="62"/>
      <c r="D493" s="62"/>
      <c r="E493" s="62"/>
      <c r="F493" s="62"/>
      <c r="G493" s="62"/>
      <c r="H493" s="62"/>
      <c r="I493" s="62"/>
      <c r="J493" s="62"/>
      <c r="K493" s="62"/>
      <c r="L493" s="62"/>
      <c r="M493" s="62"/>
      <c r="N493" s="62"/>
      <c r="O493" s="62"/>
      <c r="P493" s="62"/>
      <c r="Q493" s="62"/>
      <c r="R493" s="62"/>
      <c r="S493" s="62"/>
    </row>
    <row r="494" spans="2:19" x14ac:dyDescent="0.3">
      <c r="B494" s="330"/>
      <c r="C494" s="62"/>
      <c r="D494" s="62"/>
      <c r="E494" s="62"/>
      <c r="F494" s="62"/>
      <c r="G494" s="62"/>
      <c r="H494" s="62"/>
      <c r="I494" s="62"/>
      <c r="J494" s="62"/>
      <c r="K494" s="62"/>
      <c r="L494" s="62"/>
      <c r="M494" s="62"/>
      <c r="N494" s="62"/>
      <c r="O494" s="62"/>
      <c r="P494" s="62"/>
      <c r="Q494" s="62"/>
      <c r="R494" s="62"/>
      <c r="S494" s="62"/>
    </row>
    <row r="495" spans="2:19" x14ac:dyDescent="0.3">
      <c r="B495" s="330"/>
      <c r="C495" s="62"/>
      <c r="D495" s="62"/>
      <c r="E495" s="62"/>
      <c r="F495" s="62"/>
      <c r="G495" s="62"/>
      <c r="H495" s="62"/>
      <c r="I495" s="62"/>
      <c r="J495" s="62"/>
      <c r="K495" s="62"/>
      <c r="L495" s="62"/>
      <c r="M495" s="62"/>
      <c r="N495" s="62"/>
      <c r="O495" s="62"/>
      <c r="P495" s="62"/>
      <c r="Q495" s="62"/>
      <c r="R495" s="62"/>
      <c r="S495" s="62"/>
    </row>
    <row r="496" spans="2:19" x14ac:dyDescent="0.3">
      <c r="B496" s="330"/>
      <c r="C496" s="62"/>
      <c r="D496" s="62"/>
      <c r="E496" s="62"/>
      <c r="F496" s="62"/>
      <c r="G496" s="62"/>
      <c r="H496" s="62"/>
      <c r="I496" s="62"/>
      <c r="J496" s="62"/>
      <c r="K496" s="62"/>
      <c r="L496" s="62"/>
      <c r="M496" s="62"/>
      <c r="N496" s="62"/>
      <c r="O496" s="62"/>
      <c r="P496" s="62"/>
      <c r="Q496" s="62"/>
      <c r="R496" s="62"/>
      <c r="S496" s="62"/>
    </row>
    <row r="497" spans="2:19" x14ac:dyDescent="0.3">
      <c r="B497" s="330"/>
      <c r="C497" s="62"/>
      <c r="D497" s="62"/>
      <c r="E497" s="62"/>
      <c r="F497" s="62"/>
      <c r="G497" s="62"/>
      <c r="H497" s="62"/>
      <c r="I497" s="62"/>
      <c r="J497" s="62"/>
      <c r="K497" s="62"/>
      <c r="L497" s="62"/>
      <c r="M497" s="62"/>
      <c r="N497" s="62"/>
      <c r="O497" s="62"/>
      <c r="P497" s="62"/>
      <c r="Q497" s="62"/>
      <c r="R497" s="62"/>
      <c r="S497" s="62"/>
    </row>
    <row r="498" spans="2:19" x14ac:dyDescent="0.3">
      <c r="B498" s="330"/>
      <c r="C498" s="62"/>
      <c r="D498" s="62"/>
      <c r="E498" s="62"/>
      <c r="F498" s="62"/>
      <c r="G498" s="62"/>
      <c r="H498" s="62"/>
      <c r="I498" s="62"/>
      <c r="J498" s="62"/>
      <c r="K498" s="62"/>
      <c r="L498" s="62"/>
      <c r="M498" s="62"/>
      <c r="N498" s="62"/>
      <c r="O498" s="62"/>
      <c r="P498" s="62"/>
      <c r="Q498" s="62"/>
      <c r="R498" s="62"/>
      <c r="S498" s="62"/>
    </row>
    <row r="499" spans="2:19" x14ac:dyDescent="0.3">
      <c r="B499" s="330"/>
      <c r="C499" s="62"/>
      <c r="D499" s="62"/>
      <c r="E499" s="62"/>
      <c r="F499" s="62"/>
      <c r="G499" s="62"/>
      <c r="H499" s="62"/>
      <c r="I499" s="62"/>
      <c r="J499" s="62"/>
      <c r="K499" s="62"/>
      <c r="L499" s="62"/>
      <c r="M499" s="62"/>
      <c r="N499" s="62"/>
      <c r="O499" s="62"/>
      <c r="P499" s="62"/>
      <c r="Q499" s="62"/>
      <c r="R499" s="62"/>
      <c r="S499" s="62"/>
    </row>
    <row r="500" spans="2:19" x14ac:dyDescent="0.3">
      <c r="B500" s="330"/>
      <c r="C500" s="62"/>
      <c r="D500" s="62"/>
      <c r="E500" s="62"/>
      <c r="F500" s="62"/>
      <c r="G500" s="62"/>
      <c r="H500" s="62"/>
      <c r="I500" s="62"/>
      <c r="J500" s="62"/>
      <c r="K500" s="62"/>
      <c r="L500" s="62"/>
      <c r="M500" s="62"/>
      <c r="N500" s="62"/>
      <c r="O500" s="62"/>
      <c r="P500" s="62"/>
      <c r="Q500" s="62"/>
      <c r="R500" s="62"/>
      <c r="S500" s="62"/>
    </row>
    <row r="501" spans="2:19" x14ac:dyDescent="0.3">
      <c r="B501" s="330"/>
      <c r="C501" s="62"/>
      <c r="D501" s="62"/>
      <c r="E501" s="62"/>
      <c r="F501" s="62"/>
      <c r="G501" s="62"/>
      <c r="H501" s="62"/>
      <c r="I501" s="62"/>
      <c r="J501" s="62"/>
      <c r="K501" s="62"/>
      <c r="L501" s="62"/>
      <c r="M501" s="62"/>
      <c r="N501" s="62"/>
      <c r="O501" s="62"/>
      <c r="P501" s="62"/>
      <c r="Q501" s="62"/>
      <c r="R501" s="62"/>
      <c r="S501" s="62"/>
    </row>
    <row r="502" spans="2:19" x14ac:dyDescent="0.3">
      <c r="B502" s="330"/>
      <c r="C502" s="62"/>
      <c r="D502" s="62"/>
      <c r="E502" s="62"/>
      <c r="F502" s="62"/>
      <c r="G502" s="62"/>
      <c r="H502" s="62"/>
      <c r="I502" s="62"/>
      <c r="J502" s="62"/>
      <c r="K502" s="62"/>
      <c r="L502" s="62"/>
      <c r="M502" s="62"/>
      <c r="N502" s="62"/>
      <c r="O502" s="62"/>
      <c r="P502" s="62"/>
      <c r="Q502" s="62"/>
      <c r="R502" s="62"/>
      <c r="S502" s="62"/>
    </row>
    <row r="503" spans="2:19" x14ac:dyDescent="0.3">
      <c r="B503" s="330"/>
      <c r="C503" s="62"/>
      <c r="D503" s="62"/>
      <c r="E503" s="62"/>
      <c r="F503" s="62"/>
      <c r="G503" s="62"/>
      <c r="H503" s="62"/>
      <c r="I503" s="62"/>
      <c r="J503" s="62"/>
      <c r="K503" s="62"/>
      <c r="L503" s="62"/>
      <c r="M503" s="62"/>
      <c r="N503" s="62"/>
      <c r="O503" s="62"/>
      <c r="P503" s="62"/>
      <c r="Q503" s="62"/>
      <c r="R503" s="62"/>
      <c r="S503" s="62"/>
    </row>
    <row r="504" spans="2:19" x14ac:dyDescent="0.3">
      <c r="B504" s="330"/>
      <c r="C504" s="62"/>
      <c r="D504" s="62"/>
      <c r="E504" s="62"/>
      <c r="F504" s="62"/>
      <c r="G504" s="62"/>
      <c r="H504" s="62"/>
      <c r="I504" s="62"/>
      <c r="J504" s="62"/>
      <c r="K504" s="62"/>
      <c r="L504" s="62"/>
      <c r="M504" s="62"/>
      <c r="N504" s="62"/>
      <c r="O504" s="62"/>
      <c r="P504" s="62"/>
      <c r="Q504" s="62"/>
      <c r="R504" s="62"/>
      <c r="S504" s="62"/>
    </row>
    <row r="505" spans="2:19" x14ac:dyDescent="0.3">
      <c r="B505" s="330"/>
      <c r="C505" s="62"/>
      <c r="D505" s="62"/>
      <c r="E505" s="62"/>
      <c r="F505" s="62"/>
      <c r="G505" s="62"/>
      <c r="H505" s="62"/>
      <c r="I505" s="62"/>
      <c r="J505" s="62"/>
      <c r="K505" s="62"/>
      <c r="L505" s="62"/>
      <c r="M505" s="62"/>
      <c r="N505" s="62"/>
      <c r="O505" s="62"/>
      <c r="P505" s="62"/>
      <c r="Q505" s="62"/>
      <c r="R505" s="62"/>
      <c r="S505" s="62"/>
    </row>
    <row r="506" spans="2:19" x14ac:dyDescent="0.3">
      <c r="B506" s="330"/>
      <c r="C506" s="62"/>
      <c r="D506" s="62"/>
      <c r="E506" s="62"/>
      <c r="F506" s="62"/>
      <c r="G506" s="62"/>
      <c r="H506" s="62"/>
      <c r="I506" s="62"/>
      <c r="J506" s="62"/>
      <c r="K506" s="62"/>
      <c r="L506" s="62"/>
      <c r="M506" s="62"/>
      <c r="N506" s="62"/>
      <c r="O506" s="62"/>
      <c r="P506" s="62"/>
      <c r="Q506" s="62"/>
      <c r="R506" s="62"/>
      <c r="S506" s="62"/>
    </row>
    <row r="507" spans="2:19" x14ac:dyDescent="0.3">
      <c r="B507" s="330"/>
      <c r="C507" s="62"/>
      <c r="D507" s="62"/>
      <c r="E507" s="62"/>
      <c r="F507" s="62"/>
      <c r="G507" s="62"/>
      <c r="H507" s="62"/>
      <c r="I507" s="62"/>
      <c r="J507" s="62"/>
      <c r="K507" s="62"/>
      <c r="L507" s="62"/>
      <c r="M507" s="62"/>
      <c r="N507" s="62"/>
      <c r="O507" s="62"/>
      <c r="P507" s="62"/>
      <c r="Q507" s="62"/>
      <c r="R507" s="62"/>
      <c r="S507" s="62"/>
    </row>
    <row r="508" spans="2:19" x14ac:dyDescent="0.3">
      <c r="B508" s="330"/>
      <c r="C508" s="62"/>
      <c r="D508" s="62"/>
      <c r="E508" s="62"/>
      <c r="F508" s="62"/>
      <c r="G508" s="62"/>
      <c r="H508" s="62"/>
      <c r="I508" s="62"/>
      <c r="J508" s="62"/>
      <c r="K508" s="62"/>
      <c r="L508" s="62"/>
      <c r="M508" s="62"/>
      <c r="N508" s="62"/>
      <c r="O508" s="62"/>
      <c r="P508" s="62"/>
      <c r="Q508" s="62"/>
      <c r="R508" s="62"/>
      <c r="S508" s="62"/>
    </row>
    <row r="509" spans="2:19" x14ac:dyDescent="0.3">
      <c r="B509" s="330"/>
      <c r="C509" s="62"/>
      <c r="D509" s="62"/>
      <c r="E509" s="62"/>
      <c r="F509" s="62"/>
      <c r="G509" s="62"/>
      <c r="H509" s="62"/>
      <c r="I509" s="62"/>
      <c r="J509" s="62"/>
      <c r="K509" s="62"/>
      <c r="L509" s="62"/>
      <c r="M509" s="62"/>
      <c r="N509" s="62"/>
      <c r="O509" s="62"/>
      <c r="P509" s="62"/>
      <c r="Q509" s="62"/>
      <c r="R509" s="62"/>
      <c r="S509" s="62"/>
    </row>
    <row r="510" spans="2:19" x14ac:dyDescent="0.3">
      <c r="B510" s="330"/>
      <c r="C510" s="62"/>
      <c r="D510" s="62"/>
      <c r="E510" s="62"/>
      <c r="F510" s="62"/>
      <c r="G510" s="62"/>
      <c r="H510" s="62"/>
      <c r="I510" s="62"/>
      <c r="J510" s="62"/>
      <c r="K510" s="62"/>
      <c r="L510" s="62"/>
      <c r="M510" s="62"/>
      <c r="N510" s="62"/>
      <c r="O510" s="62"/>
      <c r="P510" s="62"/>
      <c r="Q510" s="62"/>
      <c r="R510" s="62"/>
      <c r="S510" s="62"/>
    </row>
    <row r="511" spans="2:19" x14ac:dyDescent="0.3">
      <c r="B511" s="330"/>
      <c r="C511" s="62"/>
      <c r="D511" s="62"/>
      <c r="E511" s="62"/>
      <c r="F511" s="62"/>
      <c r="G511" s="62"/>
      <c r="H511" s="62"/>
      <c r="I511" s="62"/>
      <c r="J511" s="62"/>
      <c r="K511" s="62"/>
      <c r="L511" s="62"/>
      <c r="M511" s="62"/>
      <c r="N511" s="62"/>
      <c r="O511" s="62"/>
      <c r="P511" s="62"/>
      <c r="Q511" s="62"/>
      <c r="R511" s="62"/>
      <c r="S511" s="62"/>
    </row>
    <row r="512" spans="2:19" x14ac:dyDescent="0.3">
      <c r="B512" s="330"/>
      <c r="C512" s="62"/>
      <c r="D512" s="62"/>
      <c r="E512" s="62"/>
      <c r="F512" s="62"/>
      <c r="G512" s="62"/>
      <c r="H512" s="62"/>
      <c r="I512" s="62"/>
      <c r="J512" s="62"/>
      <c r="K512" s="62"/>
      <c r="L512" s="62"/>
      <c r="M512" s="62"/>
      <c r="N512" s="62"/>
      <c r="O512" s="62"/>
      <c r="P512" s="62"/>
      <c r="Q512" s="62"/>
      <c r="R512" s="62"/>
      <c r="S512" s="62"/>
    </row>
    <row r="513" spans="2:19" x14ac:dyDescent="0.3">
      <c r="B513" s="330"/>
      <c r="C513" s="62"/>
      <c r="D513" s="62"/>
      <c r="E513" s="62"/>
      <c r="F513" s="62"/>
      <c r="G513" s="62"/>
      <c r="H513" s="62"/>
      <c r="I513" s="62"/>
      <c r="J513" s="62"/>
      <c r="K513" s="62"/>
      <c r="L513" s="62"/>
      <c r="M513" s="62"/>
      <c r="N513" s="62"/>
      <c r="O513" s="62"/>
      <c r="P513" s="62"/>
      <c r="Q513" s="62"/>
      <c r="R513" s="62"/>
      <c r="S513" s="62"/>
    </row>
    <row r="514" spans="2:19" x14ac:dyDescent="0.3">
      <c r="B514" s="330"/>
      <c r="C514" s="62"/>
      <c r="D514" s="62"/>
      <c r="E514" s="62"/>
      <c r="F514" s="62"/>
      <c r="G514" s="62"/>
      <c r="H514" s="62"/>
      <c r="I514" s="62"/>
      <c r="J514" s="62"/>
      <c r="K514" s="62"/>
      <c r="L514" s="62"/>
      <c r="M514" s="62"/>
      <c r="N514" s="62"/>
      <c r="O514" s="62"/>
      <c r="P514" s="62"/>
      <c r="Q514" s="62"/>
      <c r="R514" s="62"/>
      <c r="S514" s="62"/>
    </row>
    <row r="515" spans="2:19" x14ac:dyDescent="0.3">
      <c r="B515" s="330"/>
      <c r="C515" s="62"/>
      <c r="D515" s="62"/>
      <c r="E515" s="62"/>
      <c r="F515" s="62"/>
      <c r="G515" s="62"/>
      <c r="H515" s="62"/>
      <c r="I515" s="62"/>
      <c r="J515" s="62"/>
      <c r="K515" s="62"/>
      <c r="L515" s="62"/>
      <c r="M515" s="62"/>
      <c r="N515" s="62"/>
      <c r="O515" s="62"/>
      <c r="P515" s="62"/>
      <c r="Q515" s="62"/>
      <c r="R515" s="62"/>
      <c r="S515" s="62"/>
    </row>
    <row r="516" spans="2:19" x14ac:dyDescent="0.3">
      <c r="B516" s="330"/>
      <c r="C516" s="62"/>
      <c r="D516" s="62"/>
      <c r="E516" s="62"/>
      <c r="F516" s="62"/>
      <c r="G516" s="62"/>
      <c r="H516" s="62"/>
      <c r="I516" s="62"/>
      <c r="J516" s="62"/>
      <c r="K516" s="62"/>
      <c r="L516" s="62"/>
      <c r="M516" s="62"/>
      <c r="N516" s="62"/>
      <c r="O516" s="62"/>
      <c r="P516" s="62"/>
      <c r="Q516" s="62"/>
      <c r="R516" s="62"/>
      <c r="S516" s="62"/>
    </row>
    <row r="517" spans="2:19" x14ac:dyDescent="0.3">
      <c r="B517" s="330"/>
      <c r="C517" s="62"/>
      <c r="D517" s="62"/>
      <c r="E517" s="62"/>
      <c r="F517" s="62"/>
      <c r="G517" s="62"/>
      <c r="H517" s="62"/>
      <c r="I517" s="62"/>
      <c r="J517" s="62"/>
      <c r="K517" s="62"/>
      <c r="L517" s="62"/>
      <c r="M517" s="62"/>
      <c r="N517" s="62"/>
      <c r="O517" s="62"/>
      <c r="P517" s="62"/>
      <c r="Q517" s="62"/>
      <c r="R517" s="62"/>
      <c r="S517" s="62"/>
    </row>
    <row r="518" spans="2:19" x14ac:dyDescent="0.3">
      <c r="B518" s="330"/>
      <c r="C518" s="62"/>
      <c r="D518" s="62"/>
      <c r="E518" s="62"/>
      <c r="F518" s="62"/>
      <c r="G518" s="62"/>
      <c r="H518" s="62"/>
      <c r="I518" s="62"/>
      <c r="J518" s="62"/>
      <c r="K518" s="62"/>
      <c r="L518" s="62"/>
      <c r="M518" s="62"/>
      <c r="N518" s="62"/>
      <c r="O518" s="62"/>
      <c r="P518" s="62"/>
      <c r="Q518" s="62"/>
      <c r="R518" s="62"/>
      <c r="S518" s="62"/>
    </row>
    <row r="519" spans="2:19" x14ac:dyDescent="0.3">
      <c r="B519" s="330"/>
      <c r="C519" s="62"/>
      <c r="D519" s="62"/>
      <c r="E519" s="62"/>
      <c r="F519" s="62"/>
      <c r="G519" s="62"/>
      <c r="H519" s="62"/>
      <c r="I519" s="62"/>
      <c r="J519" s="62"/>
      <c r="K519" s="62"/>
      <c r="L519" s="62"/>
      <c r="M519" s="62"/>
      <c r="N519" s="62"/>
      <c r="O519" s="62"/>
      <c r="P519" s="62"/>
      <c r="Q519" s="62"/>
      <c r="R519" s="62"/>
      <c r="S519" s="62"/>
    </row>
    <row r="520" spans="2:19" x14ac:dyDescent="0.3">
      <c r="B520" s="330"/>
      <c r="C520" s="62"/>
      <c r="D520" s="62"/>
      <c r="E520" s="62"/>
      <c r="F520" s="62"/>
      <c r="G520" s="62"/>
      <c r="H520" s="62"/>
      <c r="I520" s="62"/>
      <c r="J520" s="62"/>
      <c r="K520" s="62"/>
      <c r="L520" s="62"/>
      <c r="M520" s="62"/>
      <c r="N520" s="62"/>
      <c r="O520" s="62"/>
      <c r="P520" s="62"/>
      <c r="Q520" s="62"/>
      <c r="R520" s="62"/>
      <c r="S520" s="62"/>
    </row>
    <row r="521" spans="2:19" x14ac:dyDescent="0.3">
      <c r="B521" s="330"/>
      <c r="C521" s="62"/>
      <c r="D521" s="62"/>
      <c r="E521" s="62"/>
      <c r="F521" s="62"/>
      <c r="G521" s="62"/>
      <c r="H521" s="62"/>
      <c r="I521" s="62"/>
      <c r="J521" s="62"/>
      <c r="K521" s="62"/>
      <c r="L521" s="62"/>
      <c r="M521" s="62"/>
      <c r="N521" s="62"/>
      <c r="O521" s="62"/>
      <c r="P521" s="62"/>
      <c r="Q521" s="62"/>
      <c r="R521" s="62"/>
      <c r="S521" s="62"/>
    </row>
    <row r="522" spans="2:19" x14ac:dyDescent="0.3">
      <c r="B522" s="330"/>
      <c r="C522" s="62"/>
      <c r="D522" s="62"/>
      <c r="E522" s="62"/>
      <c r="F522" s="62"/>
      <c r="G522" s="62"/>
      <c r="H522" s="62"/>
      <c r="I522" s="62"/>
      <c r="J522" s="62"/>
      <c r="K522" s="62"/>
      <c r="L522" s="62"/>
      <c r="M522" s="62"/>
      <c r="N522" s="62"/>
      <c r="O522" s="62"/>
      <c r="P522" s="62"/>
      <c r="Q522" s="62"/>
      <c r="R522" s="62"/>
      <c r="S522" s="62"/>
    </row>
    <row r="523" spans="2:19" x14ac:dyDescent="0.3">
      <c r="B523" s="330"/>
      <c r="C523" s="62"/>
      <c r="D523" s="62"/>
      <c r="E523" s="62"/>
      <c r="F523" s="62"/>
      <c r="G523" s="62"/>
      <c r="H523" s="62"/>
      <c r="I523" s="62"/>
      <c r="J523" s="62"/>
      <c r="K523" s="62"/>
      <c r="L523" s="62"/>
      <c r="M523" s="62"/>
      <c r="N523" s="62"/>
      <c r="O523" s="62"/>
      <c r="P523" s="62"/>
      <c r="Q523" s="62"/>
      <c r="R523" s="62"/>
      <c r="S523" s="62"/>
    </row>
    <row r="524" spans="2:19" x14ac:dyDescent="0.3">
      <c r="B524" s="330"/>
      <c r="C524" s="62"/>
      <c r="D524" s="62"/>
      <c r="E524" s="62"/>
      <c r="F524" s="62"/>
      <c r="G524" s="62"/>
      <c r="H524" s="62"/>
      <c r="I524" s="62"/>
      <c r="J524" s="62"/>
      <c r="K524" s="62"/>
      <c r="L524" s="62"/>
      <c r="M524" s="62"/>
      <c r="N524" s="62"/>
      <c r="O524" s="62"/>
      <c r="P524" s="62"/>
      <c r="Q524" s="62"/>
      <c r="R524" s="62"/>
      <c r="S524" s="62"/>
    </row>
    <row r="525" spans="2:19" x14ac:dyDescent="0.3">
      <c r="B525" s="330"/>
      <c r="C525" s="62"/>
      <c r="D525" s="62"/>
      <c r="E525" s="62"/>
      <c r="F525" s="62"/>
      <c r="G525" s="62"/>
      <c r="H525" s="62"/>
      <c r="I525" s="62"/>
      <c r="J525" s="62"/>
      <c r="K525" s="62"/>
      <c r="L525" s="62"/>
      <c r="M525" s="62"/>
      <c r="N525" s="62"/>
      <c r="O525" s="62"/>
      <c r="P525" s="62"/>
      <c r="Q525" s="62"/>
      <c r="R525" s="62"/>
      <c r="S525" s="62"/>
    </row>
    <row r="526" spans="2:19" x14ac:dyDescent="0.3">
      <c r="B526" s="330"/>
      <c r="C526" s="62"/>
      <c r="D526" s="62"/>
      <c r="E526" s="62"/>
      <c r="F526" s="62"/>
      <c r="G526" s="62"/>
      <c r="H526" s="62"/>
      <c r="I526" s="62"/>
      <c r="J526" s="62"/>
      <c r="K526" s="62"/>
      <c r="L526" s="62"/>
      <c r="M526" s="62"/>
      <c r="N526" s="62"/>
      <c r="O526" s="62"/>
      <c r="P526" s="62"/>
      <c r="Q526" s="62"/>
      <c r="R526" s="62"/>
      <c r="S526" s="62"/>
    </row>
    <row r="527" spans="2:19" x14ac:dyDescent="0.3">
      <c r="B527" s="330"/>
      <c r="C527" s="62"/>
      <c r="D527" s="62"/>
      <c r="E527" s="62"/>
      <c r="F527" s="62"/>
      <c r="G527" s="62"/>
      <c r="H527" s="62"/>
      <c r="I527" s="62"/>
      <c r="J527" s="62"/>
      <c r="K527" s="62"/>
      <c r="L527" s="62"/>
      <c r="M527" s="62"/>
      <c r="N527" s="62"/>
      <c r="O527" s="62"/>
      <c r="P527" s="62"/>
      <c r="Q527" s="62"/>
      <c r="R527" s="62"/>
      <c r="S527" s="62"/>
    </row>
    <row r="528" spans="2:19" x14ac:dyDescent="0.3">
      <c r="B528" s="330"/>
      <c r="C528" s="62"/>
      <c r="D528" s="62"/>
      <c r="E528" s="62"/>
      <c r="F528" s="62"/>
      <c r="G528" s="62"/>
      <c r="H528" s="62"/>
      <c r="I528" s="62"/>
      <c r="J528" s="62"/>
      <c r="K528" s="62"/>
      <c r="L528" s="62"/>
      <c r="M528" s="62"/>
      <c r="N528" s="62"/>
      <c r="O528" s="62"/>
      <c r="P528" s="62"/>
      <c r="Q528" s="62"/>
      <c r="R528" s="62"/>
      <c r="S528" s="62"/>
    </row>
    <row r="529" spans="2:19" x14ac:dyDescent="0.3">
      <c r="B529" s="330"/>
      <c r="C529" s="62"/>
      <c r="D529" s="62"/>
      <c r="E529" s="62"/>
      <c r="F529" s="62"/>
      <c r="G529" s="62"/>
      <c r="H529" s="62"/>
      <c r="I529" s="62"/>
      <c r="J529" s="62"/>
      <c r="K529" s="62"/>
      <c r="L529" s="62"/>
      <c r="M529" s="62"/>
      <c r="N529" s="62"/>
      <c r="O529" s="62"/>
      <c r="P529" s="62"/>
      <c r="Q529" s="62"/>
      <c r="R529" s="62"/>
      <c r="S529" s="62"/>
    </row>
    <row r="530" spans="2:19" x14ac:dyDescent="0.3">
      <c r="B530" s="330"/>
      <c r="C530" s="62"/>
      <c r="D530" s="62"/>
      <c r="E530" s="62"/>
      <c r="F530" s="62"/>
      <c r="G530" s="62"/>
      <c r="H530" s="62"/>
      <c r="I530" s="62"/>
      <c r="J530" s="62"/>
      <c r="K530" s="62"/>
      <c r="L530" s="62"/>
      <c r="M530" s="62"/>
      <c r="N530" s="62"/>
      <c r="O530" s="62"/>
      <c r="P530" s="62"/>
      <c r="Q530" s="62"/>
      <c r="R530" s="62"/>
      <c r="S530" s="62"/>
    </row>
    <row r="531" spans="2:19" x14ac:dyDescent="0.3">
      <c r="B531" s="330"/>
      <c r="C531" s="62"/>
      <c r="D531" s="62"/>
      <c r="E531" s="62"/>
      <c r="F531" s="62"/>
      <c r="G531" s="62"/>
      <c r="H531" s="62"/>
      <c r="I531" s="62"/>
      <c r="J531" s="62"/>
      <c r="K531" s="62"/>
      <c r="L531" s="62"/>
      <c r="M531" s="62"/>
      <c r="N531" s="62"/>
      <c r="O531" s="62"/>
      <c r="P531" s="62"/>
      <c r="Q531" s="62"/>
      <c r="R531" s="62"/>
      <c r="S531" s="62"/>
    </row>
    <row r="532" spans="2:19" x14ac:dyDescent="0.3">
      <c r="B532" s="330"/>
      <c r="C532" s="62"/>
      <c r="D532" s="62"/>
      <c r="E532" s="62"/>
      <c r="F532" s="62"/>
      <c r="G532" s="62"/>
      <c r="H532" s="62"/>
      <c r="I532" s="62"/>
      <c r="J532" s="62"/>
      <c r="K532" s="62"/>
      <c r="L532" s="62"/>
      <c r="M532" s="62"/>
      <c r="N532" s="62"/>
      <c r="O532" s="62"/>
      <c r="P532" s="62"/>
      <c r="Q532" s="62"/>
      <c r="R532" s="62"/>
      <c r="S532" s="62"/>
    </row>
    <row r="533" spans="2:19" x14ac:dyDescent="0.3">
      <c r="B533" s="330"/>
      <c r="C533" s="62"/>
      <c r="D533" s="62"/>
      <c r="E533" s="62"/>
      <c r="F533" s="62"/>
      <c r="G533" s="62"/>
      <c r="H533" s="62"/>
      <c r="I533" s="62"/>
      <c r="J533" s="62"/>
      <c r="K533" s="62"/>
      <c r="L533" s="62"/>
      <c r="M533" s="62"/>
      <c r="N533" s="62"/>
      <c r="O533" s="62"/>
      <c r="P533" s="62"/>
      <c r="Q533" s="62"/>
      <c r="R533" s="62"/>
      <c r="S533" s="62"/>
    </row>
    <row r="534" spans="2:19" x14ac:dyDescent="0.3">
      <c r="B534" s="330"/>
      <c r="C534" s="62"/>
      <c r="D534" s="62"/>
      <c r="E534" s="62"/>
      <c r="F534" s="62"/>
      <c r="G534" s="62"/>
      <c r="H534" s="62"/>
      <c r="I534" s="62"/>
      <c r="J534" s="62"/>
      <c r="K534" s="62"/>
      <c r="L534" s="62"/>
      <c r="M534" s="62"/>
      <c r="N534" s="62"/>
      <c r="O534" s="62"/>
      <c r="P534" s="62"/>
      <c r="Q534" s="62"/>
      <c r="R534" s="62"/>
      <c r="S534" s="62"/>
    </row>
    <row r="535" spans="2:19" x14ac:dyDescent="0.3">
      <c r="B535" s="330"/>
      <c r="C535" s="62"/>
      <c r="D535" s="62"/>
      <c r="E535" s="62"/>
      <c r="F535" s="62"/>
      <c r="G535" s="62"/>
      <c r="H535" s="62"/>
      <c r="I535" s="62"/>
      <c r="J535" s="62"/>
      <c r="K535" s="62"/>
      <c r="L535" s="62"/>
      <c r="M535" s="62"/>
      <c r="N535" s="62"/>
      <c r="O535" s="62"/>
      <c r="P535" s="62"/>
      <c r="Q535" s="62"/>
      <c r="R535" s="62"/>
      <c r="S535" s="62"/>
    </row>
    <row r="536" spans="2:19" x14ac:dyDescent="0.3">
      <c r="B536" s="330"/>
      <c r="C536" s="62"/>
      <c r="D536" s="62"/>
      <c r="E536" s="62"/>
      <c r="F536" s="62"/>
      <c r="G536" s="62"/>
      <c r="H536" s="62"/>
      <c r="I536" s="62"/>
      <c r="J536" s="62"/>
      <c r="K536" s="62"/>
      <c r="L536" s="62"/>
      <c r="M536" s="62"/>
      <c r="N536" s="62"/>
      <c r="O536" s="62"/>
      <c r="P536" s="62"/>
      <c r="Q536" s="62"/>
      <c r="R536" s="62"/>
      <c r="S536" s="62"/>
    </row>
    <row r="537" spans="2:19" x14ac:dyDescent="0.3">
      <c r="B537" s="330"/>
      <c r="C537" s="62"/>
      <c r="D537" s="62"/>
      <c r="E537" s="62"/>
      <c r="F537" s="62"/>
      <c r="G537" s="62"/>
      <c r="H537" s="62"/>
      <c r="I537" s="62"/>
      <c r="J537" s="62"/>
      <c r="K537" s="62"/>
      <c r="L537" s="62"/>
      <c r="M537" s="62"/>
      <c r="N537" s="62"/>
      <c r="O537" s="62"/>
      <c r="P537" s="62"/>
      <c r="Q537" s="62"/>
      <c r="R537" s="62"/>
      <c r="S537" s="62"/>
    </row>
    <row r="538" spans="2:19" x14ac:dyDescent="0.3">
      <c r="B538" s="330"/>
      <c r="C538" s="62"/>
      <c r="D538" s="62"/>
      <c r="E538" s="62"/>
      <c r="F538" s="62"/>
      <c r="G538" s="62"/>
      <c r="H538" s="62"/>
      <c r="I538" s="62"/>
      <c r="J538" s="62"/>
      <c r="K538" s="62"/>
      <c r="L538" s="62"/>
      <c r="M538" s="62"/>
      <c r="N538" s="62"/>
      <c r="O538" s="62"/>
      <c r="P538" s="62"/>
      <c r="Q538" s="62"/>
      <c r="R538" s="62"/>
      <c r="S538" s="62"/>
    </row>
    <row r="539" spans="2:19" x14ac:dyDescent="0.3">
      <c r="B539" s="330"/>
      <c r="C539" s="62"/>
      <c r="D539" s="62"/>
      <c r="E539" s="62"/>
      <c r="F539" s="62"/>
      <c r="G539" s="62"/>
      <c r="H539" s="62"/>
      <c r="I539" s="62"/>
      <c r="J539" s="62"/>
      <c r="K539" s="62"/>
      <c r="L539" s="62"/>
      <c r="M539" s="62"/>
      <c r="N539" s="62"/>
      <c r="O539" s="62"/>
      <c r="P539" s="62"/>
      <c r="Q539" s="62"/>
      <c r="R539" s="62"/>
      <c r="S539" s="62"/>
    </row>
    <row r="540" spans="2:19" x14ac:dyDescent="0.3">
      <c r="B540" s="330"/>
      <c r="C540" s="62"/>
      <c r="D540" s="62"/>
      <c r="E540" s="62"/>
      <c r="F540" s="62"/>
      <c r="G540" s="62"/>
      <c r="H540" s="62"/>
      <c r="I540" s="62"/>
      <c r="J540" s="62"/>
      <c r="K540" s="62"/>
      <c r="L540" s="62"/>
      <c r="M540" s="62"/>
      <c r="N540" s="62"/>
      <c r="O540" s="62"/>
      <c r="P540" s="62"/>
      <c r="Q540" s="62"/>
      <c r="R540" s="62"/>
      <c r="S540" s="62"/>
    </row>
    <row r="541" spans="2:19" x14ac:dyDescent="0.3">
      <c r="B541" s="330"/>
      <c r="C541" s="62"/>
      <c r="D541" s="62"/>
      <c r="E541" s="62"/>
      <c r="F541" s="62"/>
      <c r="G541" s="62"/>
      <c r="H541" s="62"/>
      <c r="I541" s="62"/>
      <c r="J541" s="62"/>
      <c r="K541" s="62"/>
      <c r="L541" s="62"/>
      <c r="M541" s="62"/>
      <c r="N541" s="62"/>
      <c r="O541" s="62"/>
      <c r="P541" s="62"/>
      <c r="Q541" s="62"/>
      <c r="R541" s="62"/>
      <c r="S541" s="62"/>
    </row>
    <row r="542" spans="2:19" x14ac:dyDescent="0.3">
      <c r="B542" s="330"/>
      <c r="C542" s="62"/>
      <c r="D542" s="62"/>
      <c r="E542" s="62"/>
      <c r="F542" s="62"/>
      <c r="G542" s="62"/>
      <c r="H542" s="62"/>
      <c r="I542" s="62"/>
      <c r="J542" s="62"/>
      <c r="K542" s="62"/>
      <c r="L542" s="62"/>
      <c r="M542" s="62"/>
      <c r="N542" s="62"/>
      <c r="O542" s="62"/>
      <c r="P542" s="62"/>
      <c r="Q542" s="62"/>
      <c r="R542" s="62"/>
      <c r="S542" s="62"/>
    </row>
    <row r="543" spans="2:19" x14ac:dyDescent="0.3">
      <c r="B543" s="330"/>
      <c r="C543" s="62"/>
      <c r="D543" s="62"/>
      <c r="E543" s="62"/>
      <c r="F543" s="62"/>
      <c r="G543" s="62"/>
      <c r="H543" s="62"/>
      <c r="I543" s="62"/>
      <c r="J543" s="62"/>
      <c r="K543" s="62"/>
      <c r="L543" s="62"/>
      <c r="M543" s="62"/>
      <c r="N543" s="62"/>
      <c r="O543" s="62"/>
      <c r="P543" s="62"/>
      <c r="Q543" s="62"/>
      <c r="R543" s="62"/>
      <c r="S543" s="62"/>
    </row>
    <row r="544" spans="2:19" x14ac:dyDescent="0.3">
      <c r="B544" s="330"/>
      <c r="C544" s="62"/>
      <c r="D544" s="62"/>
      <c r="E544" s="62"/>
      <c r="F544" s="62"/>
      <c r="G544" s="62"/>
      <c r="H544" s="62"/>
      <c r="I544" s="62"/>
      <c r="J544" s="62"/>
      <c r="K544" s="62"/>
      <c r="L544" s="62"/>
      <c r="M544" s="62"/>
      <c r="N544" s="62"/>
      <c r="O544" s="62"/>
      <c r="P544" s="62"/>
      <c r="Q544" s="62"/>
      <c r="R544" s="62"/>
      <c r="S544" s="62"/>
    </row>
    <row r="545" spans="2:19" x14ac:dyDescent="0.3">
      <c r="B545" s="330"/>
      <c r="C545" s="62"/>
      <c r="D545" s="62"/>
      <c r="E545" s="62"/>
      <c r="F545" s="62"/>
      <c r="G545" s="62"/>
      <c r="H545" s="62"/>
      <c r="I545" s="62"/>
      <c r="J545" s="62"/>
      <c r="K545" s="62"/>
      <c r="L545" s="62"/>
      <c r="M545" s="62"/>
      <c r="N545" s="62"/>
      <c r="O545" s="62"/>
      <c r="P545" s="62"/>
      <c r="Q545" s="62"/>
      <c r="R545" s="62"/>
      <c r="S545" s="62"/>
    </row>
    <row r="546" spans="2:19" x14ac:dyDescent="0.3">
      <c r="B546" s="330"/>
      <c r="C546" s="62"/>
      <c r="D546" s="62"/>
      <c r="E546" s="62"/>
      <c r="F546" s="62"/>
      <c r="G546" s="62"/>
      <c r="H546" s="62"/>
      <c r="I546" s="62"/>
      <c r="J546" s="62"/>
      <c r="K546" s="62"/>
      <c r="L546" s="62"/>
      <c r="M546" s="62"/>
      <c r="N546" s="62"/>
      <c r="O546" s="62"/>
      <c r="P546" s="62"/>
      <c r="Q546" s="62"/>
      <c r="R546" s="62"/>
      <c r="S546" s="62"/>
    </row>
    <row r="547" spans="2:19" x14ac:dyDescent="0.3">
      <c r="B547" s="330"/>
      <c r="C547" s="62"/>
      <c r="D547" s="62"/>
      <c r="E547" s="62"/>
      <c r="F547" s="62"/>
      <c r="G547" s="62"/>
      <c r="H547" s="62"/>
      <c r="I547" s="62"/>
      <c r="J547" s="62"/>
      <c r="K547" s="62"/>
      <c r="L547" s="62"/>
      <c r="M547" s="62"/>
      <c r="N547" s="62"/>
      <c r="O547" s="62"/>
      <c r="P547" s="62"/>
      <c r="Q547" s="62"/>
      <c r="R547" s="62"/>
      <c r="S547" s="62"/>
    </row>
    <row r="548" spans="2:19" x14ac:dyDescent="0.3">
      <c r="B548" s="330"/>
      <c r="C548" s="62"/>
      <c r="D548" s="62"/>
      <c r="E548" s="62"/>
      <c r="F548" s="62"/>
      <c r="G548" s="62"/>
      <c r="H548" s="62"/>
      <c r="I548" s="62"/>
      <c r="J548" s="62"/>
      <c r="K548" s="62"/>
      <c r="L548" s="62"/>
      <c r="M548" s="62"/>
      <c r="N548" s="62"/>
      <c r="O548" s="62"/>
      <c r="P548" s="62"/>
      <c r="Q548" s="62"/>
      <c r="R548" s="62"/>
      <c r="S548" s="62"/>
    </row>
    <row r="549" spans="2:19" x14ac:dyDescent="0.3">
      <c r="B549" s="330"/>
      <c r="C549" s="62"/>
      <c r="D549" s="62"/>
      <c r="E549" s="62"/>
      <c r="F549" s="62"/>
      <c r="G549" s="62"/>
      <c r="H549" s="62"/>
      <c r="I549" s="62"/>
      <c r="J549" s="62"/>
      <c r="K549" s="62"/>
      <c r="L549" s="62"/>
      <c r="M549" s="62"/>
      <c r="N549" s="62"/>
      <c r="O549" s="62"/>
      <c r="P549" s="62"/>
      <c r="Q549" s="62"/>
      <c r="R549" s="62"/>
      <c r="S549" s="62"/>
    </row>
    <row r="550" spans="2:19" x14ac:dyDescent="0.3">
      <c r="B550" s="330"/>
      <c r="C550" s="62"/>
      <c r="D550" s="62"/>
      <c r="E550" s="62"/>
      <c r="F550" s="62"/>
      <c r="G550" s="62"/>
      <c r="H550" s="62"/>
      <c r="I550" s="62"/>
      <c r="J550" s="62"/>
      <c r="K550" s="62"/>
      <c r="L550" s="62"/>
      <c r="M550" s="62"/>
      <c r="N550" s="62"/>
      <c r="O550" s="62"/>
      <c r="P550" s="62"/>
      <c r="Q550" s="62"/>
      <c r="R550" s="62"/>
      <c r="S550" s="62"/>
    </row>
    <row r="551" spans="2:19" x14ac:dyDescent="0.3">
      <c r="B551" s="330"/>
      <c r="C551" s="62"/>
      <c r="D551" s="62"/>
      <c r="E551" s="62"/>
      <c r="F551" s="62"/>
      <c r="G551" s="62"/>
      <c r="H551" s="62"/>
      <c r="I551" s="62"/>
      <c r="J551" s="62"/>
      <c r="K551" s="62"/>
      <c r="L551" s="62"/>
      <c r="M551" s="62"/>
      <c r="N551" s="62"/>
      <c r="O551" s="62"/>
      <c r="P551" s="62"/>
      <c r="Q551" s="62"/>
      <c r="R551" s="62"/>
      <c r="S551" s="62"/>
    </row>
    <row r="552" spans="2:19" x14ac:dyDescent="0.3">
      <c r="B552" s="330"/>
      <c r="C552" s="62"/>
      <c r="D552" s="62"/>
      <c r="E552" s="62"/>
      <c r="F552" s="62"/>
      <c r="G552" s="62"/>
      <c r="H552" s="62"/>
      <c r="I552" s="62"/>
      <c r="J552" s="62"/>
      <c r="K552" s="62"/>
      <c r="L552" s="62"/>
      <c r="M552" s="62"/>
      <c r="N552" s="62"/>
      <c r="O552" s="62"/>
      <c r="P552" s="62"/>
      <c r="Q552" s="62"/>
      <c r="R552" s="62"/>
      <c r="S552" s="62"/>
    </row>
    <row r="553" spans="2:19" x14ac:dyDescent="0.3">
      <c r="B553" s="330"/>
      <c r="C553" s="62"/>
      <c r="D553" s="62"/>
      <c r="E553" s="62"/>
      <c r="F553" s="62"/>
      <c r="G553" s="62"/>
      <c r="H553" s="62"/>
      <c r="I553" s="62"/>
      <c r="J553" s="62"/>
      <c r="K553" s="62"/>
      <c r="L553" s="62"/>
      <c r="M553" s="62"/>
      <c r="N553" s="62"/>
      <c r="O553" s="62"/>
      <c r="P553" s="62"/>
      <c r="Q553" s="62"/>
      <c r="R553" s="62"/>
      <c r="S553" s="62"/>
    </row>
    <row r="554" spans="2:19" x14ac:dyDescent="0.3">
      <c r="B554" s="330"/>
      <c r="C554" s="62"/>
      <c r="D554" s="62"/>
      <c r="E554" s="62"/>
      <c r="F554" s="62"/>
      <c r="G554" s="62"/>
      <c r="H554" s="62"/>
      <c r="I554" s="62"/>
      <c r="J554" s="62"/>
      <c r="K554" s="62"/>
      <c r="L554" s="62"/>
      <c r="M554" s="62"/>
      <c r="N554" s="62"/>
      <c r="O554" s="62"/>
      <c r="P554" s="62"/>
      <c r="Q554" s="62"/>
      <c r="R554" s="62"/>
      <c r="S554" s="62"/>
    </row>
    <row r="555" spans="2:19" x14ac:dyDescent="0.3">
      <c r="B555" s="330"/>
      <c r="C555" s="62"/>
      <c r="D555" s="62"/>
      <c r="E555" s="62"/>
      <c r="F555" s="62"/>
      <c r="G555" s="62"/>
      <c r="H555" s="62"/>
      <c r="I555" s="62"/>
      <c r="J555" s="62"/>
      <c r="K555" s="62"/>
      <c r="L555" s="62"/>
      <c r="M555" s="62"/>
      <c r="N555" s="62"/>
      <c r="O555" s="62"/>
      <c r="P555" s="62"/>
      <c r="Q555" s="62"/>
      <c r="R555" s="62"/>
      <c r="S555" s="62"/>
    </row>
    <row r="556" spans="2:19" x14ac:dyDescent="0.3">
      <c r="B556" s="330"/>
      <c r="C556" s="62"/>
      <c r="D556" s="62"/>
      <c r="E556" s="62"/>
      <c r="F556" s="62"/>
      <c r="G556" s="62"/>
      <c r="H556" s="62"/>
      <c r="I556" s="62"/>
      <c r="J556" s="62"/>
      <c r="K556" s="62"/>
      <c r="L556" s="62"/>
      <c r="M556" s="62"/>
      <c r="N556" s="62"/>
      <c r="O556" s="62"/>
      <c r="P556" s="62"/>
      <c r="Q556" s="62"/>
      <c r="R556" s="62"/>
      <c r="S556" s="62"/>
    </row>
    <row r="557" spans="2:19" x14ac:dyDescent="0.3">
      <c r="B557" s="330"/>
      <c r="C557" s="62"/>
      <c r="D557" s="62"/>
      <c r="E557" s="62"/>
      <c r="F557" s="62"/>
      <c r="G557" s="62"/>
      <c r="H557" s="62"/>
      <c r="I557" s="62"/>
      <c r="J557" s="62"/>
      <c r="K557" s="62"/>
      <c r="L557" s="62"/>
      <c r="M557" s="62"/>
      <c r="N557" s="62"/>
      <c r="O557" s="62"/>
      <c r="P557" s="62"/>
      <c r="Q557" s="62"/>
      <c r="R557" s="62"/>
      <c r="S557" s="62"/>
    </row>
    <row r="558" spans="2:19" x14ac:dyDescent="0.3">
      <c r="B558" s="330"/>
      <c r="C558" s="62"/>
      <c r="D558" s="62"/>
      <c r="E558" s="62"/>
      <c r="F558" s="62"/>
      <c r="G558" s="62"/>
      <c r="H558" s="62"/>
      <c r="I558" s="62"/>
      <c r="J558" s="62"/>
      <c r="K558" s="62"/>
      <c r="L558" s="62"/>
      <c r="M558" s="62"/>
      <c r="N558" s="62"/>
      <c r="O558" s="62"/>
      <c r="P558" s="62"/>
      <c r="Q558" s="62"/>
      <c r="R558" s="62"/>
      <c r="S558" s="62"/>
    </row>
    <row r="559" spans="2:19" x14ac:dyDescent="0.3">
      <c r="B559" s="330"/>
      <c r="C559" s="62"/>
      <c r="D559" s="62"/>
      <c r="E559" s="62"/>
      <c r="F559" s="62"/>
      <c r="G559" s="62"/>
      <c r="H559" s="62"/>
      <c r="I559" s="62"/>
      <c r="J559" s="62"/>
      <c r="K559" s="62"/>
      <c r="L559" s="62"/>
      <c r="M559" s="62"/>
      <c r="N559" s="62"/>
      <c r="O559" s="62"/>
      <c r="P559" s="62"/>
      <c r="Q559" s="62"/>
      <c r="R559" s="62"/>
      <c r="S559" s="62"/>
    </row>
    <row r="560" spans="2:19" x14ac:dyDescent="0.3">
      <c r="B560" s="330"/>
      <c r="C560" s="62"/>
      <c r="D560" s="62"/>
      <c r="E560" s="62"/>
      <c r="F560" s="62"/>
      <c r="G560" s="62"/>
      <c r="H560" s="62"/>
      <c r="I560" s="62"/>
      <c r="J560" s="62"/>
      <c r="K560" s="62"/>
      <c r="L560" s="62"/>
      <c r="M560" s="62"/>
      <c r="N560" s="62"/>
      <c r="O560" s="62"/>
      <c r="P560" s="62"/>
      <c r="Q560" s="62"/>
      <c r="R560" s="62"/>
      <c r="S560" s="62"/>
    </row>
    <row r="561" spans="2:19" x14ac:dyDescent="0.3">
      <c r="B561" s="330"/>
      <c r="C561" s="62"/>
      <c r="D561" s="62"/>
      <c r="E561" s="62"/>
      <c r="F561" s="62"/>
      <c r="G561" s="62"/>
      <c r="H561" s="62"/>
      <c r="I561" s="62"/>
      <c r="J561" s="62"/>
      <c r="K561" s="62"/>
      <c r="L561" s="62"/>
      <c r="M561" s="62"/>
      <c r="N561" s="62"/>
      <c r="O561" s="62"/>
      <c r="P561" s="62"/>
      <c r="Q561" s="62"/>
      <c r="R561" s="62"/>
      <c r="S561" s="62"/>
    </row>
    <row r="562" spans="2:19" x14ac:dyDescent="0.3">
      <c r="B562" s="330"/>
      <c r="C562" s="62"/>
      <c r="D562" s="62"/>
      <c r="E562" s="62"/>
      <c r="F562" s="62"/>
      <c r="G562" s="62"/>
      <c r="H562" s="62"/>
      <c r="I562" s="62"/>
      <c r="J562" s="62"/>
      <c r="K562" s="62"/>
      <c r="L562" s="62"/>
      <c r="M562" s="62"/>
      <c r="N562" s="62"/>
      <c r="O562" s="62"/>
      <c r="P562" s="62"/>
      <c r="Q562" s="62"/>
      <c r="R562" s="62"/>
      <c r="S562" s="62"/>
    </row>
    <row r="563" spans="2:19" x14ac:dyDescent="0.3">
      <c r="B563" s="330"/>
      <c r="C563" s="62"/>
      <c r="D563" s="62"/>
      <c r="E563" s="62"/>
      <c r="F563" s="62"/>
      <c r="G563" s="62"/>
      <c r="H563" s="62"/>
      <c r="I563" s="62"/>
      <c r="J563" s="62"/>
      <c r="K563" s="62"/>
      <c r="L563" s="62"/>
      <c r="M563" s="62"/>
      <c r="N563" s="62"/>
      <c r="O563" s="62"/>
      <c r="P563" s="62"/>
      <c r="Q563" s="62"/>
      <c r="R563" s="62"/>
      <c r="S563" s="62"/>
    </row>
    <row r="564" spans="2:19" x14ac:dyDescent="0.3">
      <c r="B564" s="330"/>
      <c r="C564" s="62"/>
      <c r="D564" s="62"/>
      <c r="E564" s="62"/>
      <c r="F564" s="62"/>
      <c r="G564" s="62"/>
      <c r="H564" s="62"/>
      <c r="I564" s="62"/>
      <c r="J564" s="62"/>
      <c r="K564" s="62"/>
      <c r="L564" s="62"/>
      <c r="M564" s="62"/>
      <c r="N564" s="62"/>
      <c r="O564" s="62"/>
      <c r="P564" s="62"/>
      <c r="Q564" s="62"/>
      <c r="R564" s="62"/>
      <c r="S564" s="62"/>
    </row>
    <row r="565" spans="2:19" x14ac:dyDescent="0.3">
      <c r="B565" s="330"/>
      <c r="C565" s="62"/>
      <c r="D565" s="62"/>
      <c r="E565" s="62"/>
      <c r="F565" s="62"/>
      <c r="G565" s="62"/>
      <c r="H565" s="62"/>
      <c r="I565" s="62"/>
      <c r="J565" s="62"/>
      <c r="K565" s="62"/>
      <c r="L565" s="62"/>
      <c r="M565" s="62"/>
      <c r="N565" s="62"/>
      <c r="O565" s="62"/>
      <c r="P565" s="62"/>
      <c r="Q565" s="62"/>
      <c r="R565" s="62"/>
      <c r="S565" s="62"/>
    </row>
    <row r="566" spans="2:19" x14ac:dyDescent="0.3">
      <c r="B566" s="330"/>
      <c r="C566" s="62"/>
      <c r="D566" s="62"/>
      <c r="E566" s="62"/>
      <c r="F566" s="62"/>
      <c r="G566" s="62"/>
      <c r="H566" s="62"/>
      <c r="I566" s="62"/>
      <c r="J566" s="62"/>
      <c r="K566" s="62"/>
      <c r="L566" s="62"/>
      <c r="M566" s="62"/>
      <c r="N566" s="62"/>
      <c r="O566" s="62"/>
      <c r="P566" s="62"/>
      <c r="Q566" s="62"/>
      <c r="R566" s="62"/>
      <c r="S566" s="62"/>
    </row>
    <row r="567" spans="2:19" x14ac:dyDescent="0.3">
      <c r="B567" s="330"/>
      <c r="C567" s="62"/>
      <c r="D567" s="62"/>
      <c r="E567" s="62"/>
      <c r="F567" s="62"/>
      <c r="G567" s="62"/>
      <c r="H567" s="62"/>
      <c r="I567" s="62"/>
      <c r="J567" s="62"/>
      <c r="K567" s="62"/>
      <c r="L567" s="62"/>
      <c r="M567" s="62"/>
      <c r="N567" s="62"/>
      <c r="O567" s="62"/>
      <c r="P567" s="62"/>
      <c r="Q567" s="62"/>
      <c r="R567" s="62"/>
      <c r="S567" s="62"/>
    </row>
    <row r="568" spans="2:19" x14ac:dyDescent="0.3">
      <c r="B568" s="330"/>
      <c r="C568" s="62"/>
      <c r="D568" s="62"/>
      <c r="E568" s="62"/>
      <c r="F568" s="62"/>
      <c r="G568" s="62"/>
      <c r="H568" s="62"/>
      <c r="I568" s="62"/>
      <c r="J568" s="62"/>
      <c r="K568" s="62"/>
      <c r="L568" s="62"/>
      <c r="M568" s="62"/>
      <c r="N568" s="62"/>
      <c r="O568" s="62"/>
      <c r="P568" s="62"/>
      <c r="Q568" s="62"/>
      <c r="R568" s="62"/>
      <c r="S568" s="62"/>
    </row>
    <row r="569" spans="2:19" x14ac:dyDescent="0.3">
      <c r="B569" s="330"/>
      <c r="C569" s="62"/>
      <c r="D569" s="62"/>
      <c r="E569" s="62"/>
      <c r="F569" s="62"/>
      <c r="G569" s="62"/>
      <c r="H569" s="62"/>
      <c r="I569" s="62"/>
      <c r="J569" s="62"/>
      <c r="K569" s="62"/>
      <c r="L569" s="62"/>
      <c r="M569" s="62"/>
      <c r="N569" s="62"/>
      <c r="O569" s="62"/>
      <c r="P569" s="62"/>
      <c r="Q569" s="62"/>
      <c r="R569" s="62"/>
      <c r="S569" s="62"/>
    </row>
    <row r="570" spans="2:19" x14ac:dyDescent="0.3">
      <c r="B570" s="330"/>
      <c r="C570" s="62"/>
      <c r="D570" s="62"/>
      <c r="E570" s="62"/>
      <c r="F570" s="62"/>
      <c r="G570" s="62"/>
      <c r="H570" s="62"/>
      <c r="I570" s="62"/>
      <c r="J570" s="62"/>
      <c r="K570" s="62"/>
      <c r="L570" s="62"/>
      <c r="M570" s="62"/>
      <c r="N570" s="62"/>
      <c r="O570" s="62"/>
      <c r="P570" s="62"/>
      <c r="Q570" s="62"/>
      <c r="R570" s="62"/>
      <c r="S570" s="62"/>
    </row>
    <row r="571" spans="2:19" x14ac:dyDescent="0.3">
      <c r="B571" s="330"/>
      <c r="C571" s="62"/>
      <c r="D571" s="62"/>
      <c r="E571" s="62"/>
      <c r="F571" s="62"/>
      <c r="G571" s="62"/>
      <c r="H571" s="62"/>
      <c r="I571" s="62"/>
      <c r="J571" s="62"/>
      <c r="K571" s="62"/>
      <c r="L571" s="62"/>
      <c r="M571" s="62"/>
      <c r="N571" s="62"/>
      <c r="O571" s="62"/>
      <c r="P571" s="62"/>
      <c r="Q571" s="62"/>
      <c r="R571" s="62"/>
      <c r="S571" s="62"/>
    </row>
    <row r="572" spans="2:19" x14ac:dyDescent="0.3">
      <c r="B572" s="330"/>
      <c r="C572" s="62"/>
      <c r="D572" s="62"/>
      <c r="E572" s="62"/>
      <c r="F572" s="62"/>
      <c r="G572" s="62"/>
      <c r="H572" s="62"/>
      <c r="I572" s="62"/>
      <c r="J572" s="62"/>
      <c r="K572" s="62"/>
      <c r="L572" s="62"/>
      <c r="M572" s="62"/>
      <c r="N572" s="62"/>
      <c r="O572" s="62"/>
      <c r="P572" s="62"/>
      <c r="Q572" s="62"/>
      <c r="R572" s="62"/>
      <c r="S572" s="62"/>
    </row>
    <row r="573" spans="2:19" x14ac:dyDescent="0.3">
      <c r="B573" s="330"/>
      <c r="C573" s="62"/>
      <c r="D573" s="62"/>
      <c r="E573" s="62"/>
      <c r="F573" s="62"/>
      <c r="G573" s="62"/>
      <c r="H573" s="62"/>
      <c r="I573" s="62"/>
      <c r="J573" s="62"/>
      <c r="K573" s="62"/>
      <c r="L573" s="62"/>
      <c r="M573" s="62"/>
      <c r="N573" s="62"/>
      <c r="O573" s="62"/>
      <c r="P573" s="62"/>
      <c r="Q573" s="62"/>
      <c r="R573" s="62"/>
      <c r="S573" s="62"/>
    </row>
    <row r="574" spans="2:19" x14ac:dyDescent="0.3">
      <c r="B574" s="330"/>
      <c r="C574" s="62"/>
      <c r="D574" s="62"/>
      <c r="E574" s="62"/>
      <c r="F574" s="62"/>
      <c r="G574" s="62"/>
      <c r="H574" s="62"/>
      <c r="I574" s="62"/>
      <c r="J574" s="62"/>
      <c r="K574" s="62"/>
      <c r="L574" s="62"/>
      <c r="M574" s="62"/>
      <c r="N574" s="62"/>
      <c r="O574" s="62"/>
      <c r="P574" s="62"/>
      <c r="Q574" s="62"/>
      <c r="R574" s="62"/>
      <c r="S574" s="62"/>
    </row>
    <row r="575" spans="2:19" x14ac:dyDescent="0.3">
      <c r="B575" s="330"/>
      <c r="C575" s="62"/>
      <c r="D575" s="62"/>
      <c r="E575" s="62"/>
      <c r="F575" s="62"/>
      <c r="G575" s="62"/>
      <c r="H575" s="62"/>
      <c r="I575" s="62"/>
      <c r="J575" s="62"/>
      <c r="K575" s="62"/>
      <c r="L575" s="62"/>
      <c r="M575" s="62"/>
      <c r="N575" s="62"/>
      <c r="O575" s="62"/>
      <c r="P575" s="62"/>
      <c r="Q575" s="62"/>
      <c r="R575" s="62"/>
      <c r="S575" s="62"/>
    </row>
    <row r="576" spans="2:19" x14ac:dyDescent="0.3">
      <c r="B576" s="330"/>
      <c r="C576" s="62"/>
      <c r="D576" s="62"/>
      <c r="E576" s="62"/>
      <c r="F576" s="62"/>
      <c r="G576" s="62"/>
      <c r="H576" s="62"/>
      <c r="I576" s="62"/>
      <c r="J576" s="62"/>
      <c r="K576" s="62"/>
      <c r="L576" s="62"/>
      <c r="M576" s="62"/>
      <c r="N576" s="62"/>
      <c r="O576" s="62"/>
      <c r="P576" s="62"/>
      <c r="Q576" s="62"/>
      <c r="R576" s="62"/>
      <c r="S576" s="62"/>
    </row>
    <row r="577" spans="2:19" x14ac:dyDescent="0.3">
      <c r="B577" s="330"/>
      <c r="C577" s="62"/>
      <c r="D577" s="62"/>
      <c r="E577" s="62"/>
      <c r="F577" s="62"/>
      <c r="G577" s="62"/>
      <c r="H577" s="62"/>
      <c r="I577" s="62"/>
      <c r="J577" s="62"/>
      <c r="K577" s="62"/>
      <c r="L577" s="62"/>
      <c r="M577" s="62"/>
      <c r="N577" s="62"/>
      <c r="O577" s="62"/>
      <c r="P577" s="62"/>
      <c r="Q577" s="62"/>
      <c r="R577" s="62"/>
      <c r="S577" s="62"/>
    </row>
  </sheetData>
  <mergeCells count="10">
    <mergeCell ref="A140:A171"/>
    <mergeCell ref="M5:P5"/>
    <mergeCell ref="Q5:S5"/>
    <mergeCell ref="A8:A39"/>
    <mergeCell ref="A41:A72"/>
    <mergeCell ref="A74:A105"/>
    <mergeCell ref="A107:A138"/>
    <mergeCell ref="C5:E5"/>
    <mergeCell ref="J5:L5"/>
    <mergeCell ref="F5:I5"/>
  </mergeCells>
  <conditionalFormatting sqref="F41:P57">
    <cfRule type="containsText" dxfId="409" priority="23" operator="containsText" text="ntitulé">
      <formula>NOT(ISERROR(SEARCH("ntitulé",F41)))</formula>
    </cfRule>
    <cfRule type="containsBlanks" dxfId="408" priority="24">
      <formula>LEN(TRIM(F41))=0</formula>
    </cfRule>
  </conditionalFormatting>
  <conditionalFormatting sqref="F41:P57">
    <cfRule type="containsText" dxfId="407" priority="22" operator="containsText" text="libre">
      <formula>NOT(ISERROR(SEARCH("libre",F41)))</formula>
    </cfRule>
  </conditionalFormatting>
  <conditionalFormatting sqref="F60:P71">
    <cfRule type="containsText" dxfId="406" priority="20" operator="containsText" text="ntitulé">
      <formula>NOT(ISERROR(SEARCH("ntitulé",F60)))</formula>
    </cfRule>
    <cfRule type="containsBlanks" dxfId="405" priority="21">
      <formula>LEN(TRIM(F60))=0</formula>
    </cfRule>
  </conditionalFormatting>
  <conditionalFormatting sqref="F60:P71">
    <cfRule type="containsText" dxfId="404" priority="19" operator="containsText" text="libre">
      <formula>NOT(ISERROR(SEARCH("libre",F60)))</formula>
    </cfRule>
  </conditionalFormatting>
  <conditionalFormatting sqref="F74:P90">
    <cfRule type="containsText" dxfId="403" priority="17" operator="containsText" text="ntitulé">
      <formula>NOT(ISERROR(SEARCH("ntitulé",F74)))</formula>
    </cfRule>
    <cfRule type="containsBlanks" dxfId="402" priority="18">
      <formula>LEN(TRIM(F74))=0</formula>
    </cfRule>
  </conditionalFormatting>
  <conditionalFormatting sqref="F74:P90">
    <cfRule type="containsText" dxfId="401" priority="16" operator="containsText" text="libre">
      <formula>NOT(ISERROR(SEARCH("libre",F74)))</formula>
    </cfRule>
  </conditionalFormatting>
  <conditionalFormatting sqref="F93:P104">
    <cfRule type="containsText" dxfId="400" priority="14" operator="containsText" text="ntitulé">
      <formula>NOT(ISERROR(SEARCH("ntitulé",F93)))</formula>
    </cfRule>
    <cfRule type="containsBlanks" dxfId="399" priority="15">
      <formula>LEN(TRIM(F93))=0</formula>
    </cfRule>
  </conditionalFormatting>
  <conditionalFormatting sqref="F93:P104">
    <cfRule type="containsText" dxfId="398" priority="13" operator="containsText" text="libre">
      <formula>NOT(ISERROR(SEARCH("libre",F93)))</formula>
    </cfRule>
  </conditionalFormatting>
  <conditionalFormatting sqref="F107:P123">
    <cfRule type="containsText" dxfId="397" priority="11" operator="containsText" text="ntitulé">
      <formula>NOT(ISERROR(SEARCH("ntitulé",F107)))</formula>
    </cfRule>
    <cfRule type="containsBlanks" dxfId="396" priority="12">
      <formula>LEN(TRIM(F107))=0</formula>
    </cfRule>
  </conditionalFormatting>
  <conditionalFormatting sqref="F107:P123">
    <cfRule type="containsText" dxfId="395" priority="10" operator="containsText" text="libre">
      <formula>NOT(ISERROR(SEARCH("libre",F107)))</formula>
    </cfRule>
  </conditionalFormatting>
  <conditionalFormatting sqref="F126:P137">
    <cfRule type="containsText" dxfId="394" priority="8" operator="containsText" text="ntitulé">
      <formula>NOT(ISERROR(SEARCH("ntitulé",F126)))</formula>
    </cfRule>
    <cfRule type="containsBlanks" dxfId="393" priority="9">
      <formula>LEN(TRIM(F126))=0</formula>
    </cfRule>
  </conditionalFormatting>
  <conditionalFormatting sqref="F126:P137">
    <cfRule type="containsText" dxfId="392" priority="7" operator="containsText" text="libre">
      <formula>NOT(ISERROR(SEARCH("libre",F126)))</formula>
    </cfRule>
  </conditionalFormatting>
  <conditionalFormatting sqref="F140:P156">
    <cfRule type="containsText" dxfId="391" priority="5" operator="containsText" text="ntitulé">
      <formula>NOT(ISERROR(SEARCH("ntitulé",F140)))</formula>
    </cfRule>
    <cfRule type="containsBlanks" dxfId="390" priority="6">
      <formula>LEN(TRIM(F140))=0</formula>
    </cfRule>
  </conditionalFormatting>
  <conditionalFormatting sqref="F140:P156">
    <cfRule type="containsText" dxfId="389" priority="4" operator="containsText" text="libre">
      <formula>NOT(ISERROR(SEARCH("libre",F140)))</formula>
    </cfRule>
  </conditionalFormatting>
  <conditionalFormatting sqref="F159:P170">
    <cfRule type="containsText" dxfId="388" priority="2" operator="containsText" text="ntitulé">
      <formula>NOT(ISERROR(SEARCH("ntitulé",F159)))</formula>
    </cfRule>
    <cfRule type="containsBlanks" dxfId="387" priority="3">
      <formula>LEN(TRIM(F159))=0</formula>
    </cfRule>
  </conditionalFormatting>
  <conditionalFormatting sqref="F159:P170">
    <cfRule type="containsText" dxfId="386" priority="1" operator="containsText" text="libre">
      <formula>NOT(ISERROR(SEARCH("libre",F159)))</formula>
    </cfRule>
  </conditionalFormatting>
  <hyperlinks>
    <hyperlink ref="A1" location="TAB00!A1" display="Retour page de garde" xr:uid="{00000000-0004-0000-1E00-000000000000}"/>
    <hyperlink ref="A2" location="'TAB5'!A1" display="Retour TAB5" xr:uid="{BE7531FB-8F61-4B7C-B914-3A446B34BF50}"/>
  </hyperlinks>
  <pageMargins left="0.7" right="0.7" top="0.75" bottom="0.75" header="0.3" footer="0.3"/>
  <pageSetup paperSize="8" scale="74" orientation="landscape" verticalDpi="300" r:id="rId1"/>
  <rowBreaks count="2" manualBreakCount="2">
    <brk id="73" max="18" man="1"/>
    <brk id="139" max="18" man="1"/>
  </rowBreaks>
  <colBreaks count="1" manualBreakCount="1">
    <brk id="19" max="576"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27"/>
  <sheetViews>
    <sheetView zoomScaleNormal="100" workbookViewId="0">
      <selection activeCell="A3" sqref="A3:L3"/>
    </sheetView>
  </sheetViews>
  <sheetFormatPr baseColWidth="10" defaultColWidth="9.1640625" defaultRowHeight="13.5" x14ac:dyDescent="0.3"/>
  <cols>
    <col min="1" max="1" width="48.5" style="3" customWidth="1"/>
    <col min="2" max="7" width="16.6640625" style="5" customWidth="1"/>
    <col min="8" max="12" width="20.5" style="3" customWidth="1"/>
    <col min="13" max="16384" width="9.1640625" style="3"/>
  </cols>
  <sheetData>
    <row r="1" spans="1:12" ht="15" x14ac:dyDescent="0.3">
      <c r="A1" s="2" t="s">
        <v>58</v>
      </c>
    </row>
    <row r="2" spans="1:12" ht="15" x14ac:dyDescent="0.3">
      <c r="A2" s="2" t="s">
        <v>215</v>
      </c>
    </row>
    <row r="3" spans="1:12" ht="21" x14ac:dyDescent="0.3">
      <c r="A3" s="495" t="str">
        <f>TAB00!B69&amp;" : "&amp;TAB00!C69</f>
        <v>TAB5.3 : Interventions de tiers dans le financement des actifs régulés</v>
      </c>
      <c r="B3" s="495"/>
      <c r="C3" s="495"/>
      <c r="D3" s="495"/>
      <c r="E3" s="495"/>
      <c r="F3" s="495"/>
      <c r="G3" s="495"/>
      <c r="H3" s="495"/>
      <c r="I3" s="495"/>
      <c r="J3" s="495"/>
      <c r="K3" s="495"/>
      <c r="L3" s="495"/>
    </row>
    <row r="4" spans="1:12" ht="16.5" x14ac:dyDescent="0.3">
      <c r="A4" s="4"/>
      <c r="B4" s="247"/>
      <c r="C4" s="247"/>
      <c r="D4" s="247"/>
      <c r="E4" s="247"/>
      <c r="F4" s="247"/>
      <c r="G4" s="247"/>
      <c r="H4" s="4"/>
    </row>
    <row r="5" spans="1:12" s="53" customFormat="1" ht="27" x14ac:dyDescent="0.3">
      <c r="A5" s="248" t="s">
        <v>2</v>
      </c>
      <c r="B5" s="353" t="s">
        <v>450</v>
      </c>
      <c r="C5" s="162" t="s">
        <v>430</v>
      </c>
      <c r="D5" s="162" t="s">
        <v>431</v>
      </c>
      <c r="E5" s="353" t="s">
        <v>448</v>
      </c>
      <c r="F5" s="353" t="s">
        <v>449</v>
      </c>
      <c r="G5" s="162" t="s">
        <v>426</v>
      </c>
      <c r="H5" s="358" t="s">
        <v>427</v>
      </c>
      <c r="I5" s="358" t="s">
        <v>428</v>
      </c>
      <c r="J5" s="358" t="s">
        <v>429</v>
      </c>
      <c r="K5" s="358" t="s">
        <v>421</v>
      </c>
    </row>
    <row r="6" spans="1:12" x14ac:dyDescent="0.3">
      <c r="A6" s="250" t="s">
        <v>406</v>
      </c>
      <c r="B6" s="32">
        <f>SUM(B7:B11)</f>
        <v>0</v>
      </c>
      <c r="C6" s="32">
        <f>SUM(C7:C11)</f>
        <v>0</v>
      </c>
      <c r="D6" s="32">
        <f t="shared" ref="D6:G6" si="0">SUM(D7:D11)</f>
        <v>0</v>
      </c>
      <c r="E6" s="32">
        <f t="shared" si="0"/>
        <v>0</v>
      </c>
      <c r="F6" s="32">
        <f t="shared" si="0"/>
        <v>0</v>
      </c>
      <c r="G6" s="32">
        <f t="shared" si="0"/>
        <v>0</v>
      </c>
      <c r="H6" s="32">
        <f t="shared" ref="H6:K6" si="1">SUM(H7:H11)</f>
        <v>0</v>
      </c>
      <c r="I6" s="32">
        <f t="shared" si="1"/>
        <v>0</v>
      </c>
      <c r="J6" s="32">
        <f t="shared" si="1"/>
        <v>0</v>
      </c>
      <c r="K6" s="32">
        <f t="shared" si="1"/>
        <v>0</v>
      </c>
    </row>
    <row r="7" spans="1:12" x14ac:dyDescent="0.3">
      <c r="A7" s="134" t="s">
        <v>265</v>
      </c>
      <c r="B7" s="129"/>
      <c r="C7" s="129"/>
      <c r="D7" s="129"/>
      <c r="E7" s="129"/>
      <c r="F7" s="129"/>
      <c r="G7" s="129"/>
      <c r="H7" s="129"/>
      <c r="I7" s="129"/>
      <c r="J7" s="129"/>
      <c r="K7" s="129"/>
    </row>
    <row r="8" spans="1:12" x14ac:dyDescent="0.3">
      <c r="A8" s="134" t="s">
        <v>265</v>
      </c>
      <c r="B8" s="129"/>
      <c r="C8" s="129"/>
      <c r="D8" s="129"/>
      <c r="E8" s="129"/>
      <c r="F8" s="129"/>
      <c r="G8" s="129"/>
      <c r="H8" s="129"/>
      <c r="I8" s="129"/>
      <c r="J8" s="129"/>
      <c r="K8" s="129"/>
    </row>
    <row r="9" spans="1:12" x14ac:dyDescent="0.3">
      <c r="A9" s="134" t="s">
        <v>265</v>
      </c>
      <c r="B9" s="129"/>
      <c r="C9" s="129"/>
      <c r="D9" s="129"/>
      <c r="E9" s="129"/>
      <c r="F9" s="129"/>
      <c r="G9" s="129"/>
      <c r="H9" s="129"/>
      <c r="I9" s="129"/>
      <c r="J9" s="129"/>
      <c r="K9" s="129"/>
    </row>
    <row r="10" spans="1:12" x14ac:dyDescent="0.3">
      <c r="A10" s="134" t="s">
        <v>265</v>
      </c>
      <c r="B10" s="129"/>
      <c r="C10" s="129"/>
      <c r="D10" s="129"/>
      <c r="E10" s="129"/>
      <c r="F10" s="129"/>
      <c r="G10" s="129"/>
      <c r="H10" s="129"/>
      <c r="I10" s="129"/>
      <c r="J10" s="129"/>
      <c r="K10" s="129"/>
    </row>
    <row r="11" spans="1:12" x14ac:dyDescent="0.3">
      <c r="A11" s="134" t="s">
        <v>265</v>
      </c>
      <c r="B11" s="129"/>
      <c r="C11" s="129"/>
      <c r="D11" s="129"/>
      <c r="E11" s="129"/>
      <c r="F11" s="129"/>
      <c r="G11" s="129"/>
      <c r="H11" s="129"/>
      <c r="I11" s="129"/>
      <c r="J11" s="129"/>
      <c r="K11" s="129"/>
    </row>
    <row r="12" spans="1:12" x14ac:dyDescent="0.3">
      <c r="A12" s="250" t="s">
        <v>407</v>
      </c>
      <c r="B12" s="32">
        <f>SUM(B13:B17)</f>
        <v>0</v>
      </c>
      <c r="C12" s="32">
        <f>SUM(C13:C17)</f>
        <v>0</v>
      </c>
      <c r="D12" s="32">
        <f t="shared" ref="D12:G12" si="2">SUM(D13:D17)</f>
        <v>0</v>
      </c>
      <c r="E12" s="32">
        <f t="shared" si="2"/>
        <v>0</v>
      </c>
      <c r="F12" s="32">
        <f t="shared" si="2"/>
        <v>0</v>
      </c>
      <c r="G12" s="32">
        <f t="shared" si="2"/>
        <v>0</v>
      </c>
      <c r="H12" s="32">
        <f t="shared" ref="H12:K12" si="3">SUM(H13:H17)</f>
        <v>0</v>
      </c>
      <c r="I12" s="32">
        <f t="shared" si="3"/>
        <v>0</v>
      </c>
      <c r="J12" s="32">
        <f t="shared" si="3"/>
        <v>0</v>
      </c>
      <c r="K12" s="32">
        <f t="shared" si="3"/>
        <v>0</v>
      </c>
    </row>
    <row r="13" spans="1:12" x14ac:dyDescent="0.3">
      <c r="A13" s="134" t="s">
        <v>265</v>
      </c>
      <c r="B13" s="129"/>
      <c r="C13" s="129"/>
      <c r="D13" s="129"/>
      <c r="E13" s="129"/>
      <c r="F13" s="129"/>
      <c r="G13" s="129"/>
      <c r="H13" s="129"/>
      <c r="I13" s="129"/>
      <c r="J13" s="129"/>
      <c r="K13" s="129"/>
    </row>
    <row r="14" spans="1:12" x14ac:dyDescent="0.3">
      <c r="A14" s="134" t="s">
        <v>265</v>
      </c>
      <c r="B14" s="129"/>
      <c r="C14" s="129"/>
      <c r="D14" s="129"/>
      <c r="E14" s="129"/>
      <c r="F14" s="129"/>
      <c r="G14" s="129"/>
      <c r="H14" s="129"/>
      <c r="I14" s="129"/>
      <c r="J14" s="129"/>
      <c r="K14" s="129"/>
    </row>
    <row r="15" spans="1:12" x14ac:dyDescent="0.3">
      <c r="A15" s="134" t="s">
        <v>265</v>
      </c>
      <c r="B15" s="129"/>
      <c r="C15" s="129"/>
      <c r="D15" s="129"/>
      <c r="E15" s="129"/>
      <c r="F15" s="129"/>
      <c r="G15" s="129"/>
      <c r="H15" s="129"/>
      <c r="I15" s="129"/>
      <c r="J15" s="129"/>
      <c r="K15" s="129"/>
    </row>
    <row r="16" spans="1:12" x14ac:dyDescent="0.3">
      <c r="A16" s="134" t="s">
        <v>265</v>
      </c>
      <c r="B16" s="129"/>
      <c r="C16" s="129"/>
      <c r="D16" s="129"/>
      <c r="E16" s="129"/>
      <c r="F16" s="129"/>
      <c r="G16" s="129"/>
      <c r="H16" s="129"/>
      <c r="I16" s="129"/>
      <c r="J16" s="129"/>
      <c r="K16" s="129"/>
    </row>
    <row r="17" spans="1:11" x14ac:dyDescent="0.3">
      <c r="A17" s="134" t="s">
        <v>265</v>
      </c>
      <c r="B17" s="129"/>
      <c r="C17" s="129"/>
      <c r="D17" s="129"/>
      <c r="E17" s="129"/>
      <c r="F17" s="129"/>
      <c r="G17" s="129"/>
      <c r="H17" s="129"/>
      <c r="I17" s="129"/>
      <c r="J17" s="129"/>
      <c r="K17" s="129"/>
    </row>
    <row r="18" spans="1:11" x14ac:dyDescent="0.3">
      <c r="A18" s="250" t="s">
        <v>408</v>
      </c>
      <c r="B18" s="32">
        <f>SUM(B19:B23)</f>
        <v>0</v>
      </c>
      <c r="C18" s="32">
        <f>SUM(C19:C23)</f>
        <v>0</v>
      </c>
      <c r="D18" s="32">
        <f t="shared" ref="D18:G18" si="4">SUM(D19:D23)</f>
        <v>0</v>
      </c>
      <c r="E18" s="32">
        <f t="shared" si="4"/>
        <v>0</v>
      </c>
      <c r="F18" s="32">
        <f t="shared" si="4"/>
        <v>0</v>
      </c>
      <c r="G18" s="32">
        <f t="shared" si="4"/>
        <v>0</v>
      </c>
      <c r="H18" s="32">
        <f t="shared" ref="H18:K18" si="5">SUM(H19:H23)</f>
        <v>0</v>
      </c>
      <c r="I18" s="32">
        <f t="shared" si="5"/>
        <v>0</v>
      </c>
      <c r="J18" s="32">
        <f t="shared" si="5"/>
        <v>0</v>
      </c>
      <c r="K18" s="32">
        <f t="shared" si="5"/>
        <v>0</v>
      </c>
    </row>
    <row r="19" spans="1:11" x14ac:dyDescent="0.3">
      <c r="A19" s="134" t="s">
        <v>265</v>
      </c>
      <c r="B19" s="129"/>
      <c r="C19" s="129"/>
      <c r="D19" s="129"/>
      <c r="E19" s="129"/>
      <c r="F19" s="129"/>
      <c r="G19" s="129"/>
      <c r="H19" s="129"/>
      <c r="I19" s="129"/>
      <c r="J19" s="129"/>
      <c r="K19" s="129"/>
    </row>
    <row r="20" spans="1:11" x14ac:dyDescent="0.3">
      <c r="A20" s="134" t="s">
        <v>265</v>
      </c>
      <c r="B20" s="129"/>
      <c r="C20" s="129"/>
      <c r="D20" s="129"/>
      <c r="E20" s="129"/>
      <c r="F20" s="129"/>
      <c r="G20" s="129"/>
      <c r="H20" s="129"/>
      <c r="I20" s="129"/>
      <c r="J20" s="129"/>
      <c r="K20" s="129"/>
    </row>
    <row r="21" spans="1:11" x14ac:dyDescent="0.3">
      <c r="A21" s="134" t="s">
        <v>265</v>
      </c>
      <c r="B21" s="129"/>
      <c r="C21" s="129"/>
      <c r="D21" s="129"/>
      <c r="E21" s="129"/>
      <c r="F21" s="129"/>
      <c r="G21" s="129"/>
      <c r="H21" s="129"/>
      <c r="I21" s="129"/>
      <c r="J21" s="129"/>
      <c r="K21" s="129"/>
    </row>
    <row r="22" spans="1:11" x14ac:dyDescent="0.3">
      <c r="A22" s="134" t="s">
        <v>265</v>
      </c>
      <c r="B22" s="129"/>
      <c r="C22" s="129"/>
      <c r="D22" s="129"/>
      <c r="E22" s="129"/>
      <c r="F22" s="129"/>
      <c r="G22" s="129"/>
      <c r="H22" s="129"/>
      <c r="I22" s="129"/>
      <c r="J22" s="129"/>
      <c r="K22" s="129"/>
    </row>
    <row r="23" spans="1:11" x14ac:dyDescent="0.3">
      <c r="A23" s="134" t="s">
        <v>265</v>
      </c>
      <c r="B23" s="129"/>
      <c r="C23" s="129"/>
      <c r="D23" s="129"/>
      <c r="E23" s="129"/>
      <c r="F23" s="129"/>
      <c r="G23" s="129"/>
      <c r="H23" s="129"/>
      <c r="I23" s="129"/>
      <c r="J23" s="129"/>
      <c r="K23" s="129"/>
    </row>
    <row r="24" spans="1:11" x14ac:dyDescent="0.3">
      <c r="B24" s="3"/>
      <c r="C24" s="3"/>
      <c r="D24" s="3"/>
      <c r="E24" s="3"/>
      <c r="F24" s="3"/>
      <c r="G24" s="3"/>
    </row>
    <row r="25" spans="1:11" x14ac:dyDescent="0.3">
      <c r="A25" s="249" t="s">
        <v>12</v>
      </c>
      <c r="B25" s="8">
        <f t="shared" ref="B25:G25" si="6">SUM(B6,B12,B18)</f>
        <v>0</v>
      </c>
      <c r="C25" s="8">
        <f t="shared" si="6"/>
        <v>0</v>
      </c>
      <c r="D25" s="8">
        <f t="shared" si="6"/>
        <v>0</v>
      </c>
      <c r="E25" s="8">
        <f t="shared" si="6"/>
        <v>0</v>
      </c>
      <c r="F25" s="8">
        <f t="shared" si="6"/>
        <v>0</v>
      </c>
      <c r="G25" s="8">
        <f t="shared" si="6"/>
        <v>0</v>
      </c>
      <c r="H25" s="8">
        <f t="shared" ref="H25:K25" si="7">SUM(H6,H12,H18)</f>
        <v>0</v>
      </c>
      <c r="I25" s="8">
        <f t="shared" si="7"/>
        <v>0</v>
      </c>
      <c r="J25" s="8">
        <f t="shared" si="7"/>
        <v>0</v>
      </c>
      <c r="K25" s="8">
        <f t="shared" si="7"/>
        <v>0</v>
      </c>
    </row>
    <row r="26" spans="1:11" s="5" customFormat="1" ht="27" x14ac:dyDescent="0.3">
      <c r="A26" s="254" t="s">
        <v>583</v>
      </c>
      <c r="B26" s="255">
        <f>SUM('TAB5.1'!G25,'TAB5.1'!G39)</f>
        <v>0</v>
      </c>
      <c r="C26" s="255">
        <f>SUM('TAB5.1'!H25,'TAB5.1'!H39)</f>
        <v>0</v>
      </c>
      <c r="D26" s="255">
        <f>SUM('TAB5.1'!H58,'TAB5.1'!H72)</f>
        <v>0</v>
      </c>
      <c r="E26" s="255">
        <f>SUM('TAB5.1'!H91,'TAB5.1'!H105)</f>
        <v>0</v>
      </c>
      <c r="F26" s="255">
        <f>SUM('TAB5.1'!H124,'TAB5.1'!H138)</f>
        <v>0</v>
      </c>
      <c r="G26" s="255">
        <f>SUM('TAB5.1'!H157,'TAB5.1'!H171)</f>
        <v>0</v>
      </c>
      <c r="H26" s="255">
        <f>SUM('TAB5.1'!I157,'TAB5.1'!I171)</f>
        <v>0</v>
      </c>
      <c r="I26" s="255">
        <f>SUM('TAB5.1'!J157,'TAB5.1'!J171)</f>
        <v>0</v>
      </c>
      <c r="J26" s="255">
        <f>SUM('TAB5.1'!K157,'TAB5.1'!K171)</f>
        <v>0</v>
      </c>
      <c r="K26" s="255">
        <f>SUM('TAB5.1'!L157,'TAB5.1'!L171)</f>
        <v>0</v>
      </c>
    </row>
    <row r="27" spans="1:11" s="53" customFormat="1" ht="27" x14ac:dyDescent="0.3">
      <c r="A27" s="251" t="s">
        <v>584</v>
      </c>
      <c r="B27" s="252">
        <f>B25-B26</f>
        <v>0</v>
      </c>
      <c r="C27" s="252">
        <f>C25-C26</f>
        <v>0</v>
      </c>
      <c r="D27" s="252">
        <f t="shared" ref="D27:G27" si="8">D25-D26</f>
        <v>0</v>
      </c>
      <c r="E27" s="252">
        <f t="shared" si="8"/>
        <v>0</v>
      </c>
      <c r="F27" s="252">
        <f t="shared" si="8"/>
        <v>0</v>
      </c>
      <c r="G27" s="252">
        <f t="shared" si="8"/>
        <v>0</v>
      </c>
      <c r="H27" s="252">
        <f t="shared" ref="H27:K27" si="9">H25-H26</f>
        <v>0</v>
      </c>
      <c r="I27" s="252">
        <f t="shared" si="9"/>
        <v>0</v>
      </c>
      <c r="J27" s="252">
        <f t="shared" si="9"/>
        <v>0</v>
      </c>
      <c r="K27" s="252">
        <f t="shared" si="9"/>
        <v>0</v>
      </c>
    </row>
  </sheetData>
  <mergeCells count="1">
    <mergeCell ref="A3:L3"/>
  </mergeCells>
  <phoneticPr fontId="31" type="noConversion"/>
  <conditionalFormatting sqref="A7:A11">
    <cfRule type="containsText" dxfId="385" priority="41" operator="containsText" text="ntitulé">
      <formula>NOT(ISERROR(SEARCH("ntitulé",A7)))</formula>
    </cfRule>
    <cfRule type="containsBlanks" dxfId="384" priority="42">
      <formula>LEN(TRIM(A7))=0</formula>
    </cfRule>
  </conditionalFormatting>
  <conditionalFormatting sqref="A7:A11">
    <cfRule type="containsText" dxfId="383" priority="40" operator="containsText" text="libre">
      <formula>NOT(ISERROR(SEARCH("libre",A7)))</formula>
    </cfRule>
  </conditionalFormatting>
  <conditionalFormatting sqref="A7:A11">
    <cfRule type="containsText" dxfId="382" priority="38" operator="containsText" text="ntitulé">
      <formula>NOT(ISERROR(SEARCH("ntitulé",A7)))</formula>
    </cfRule>
    <cfRule type="containsBlanks" dxfId="381" priority="39">
      <formula>LEN(TRIM(A7))=0</formula>
    </cfRule>
  </conditionalFormatting>
  <conditionalFormatting sqref="A7:A11">
    <cfRule type="containsText" dxfId="380" priority="37" operator="containsText" text="libre">
      <formula>NOT(ISERROR(SEARCH("libre",A7)))</formula>
    </cfRule>
  </conditionalFormatting>
  <conditionalFormatting sqref="C13:G17">
    <cfRule type="containsText" dxfId="379" priority="35" operator="containsText" text="ntitulé">
      <formula>NOT(ISERROR(SEARCH("ntitulé",C13)))</formula>
    </cfRule>
    <cfRule type="containsBlanks" dxfId="378" priority="36">
      <formula>LEN(TRIM(C13))=0</formula>
    </cfRule>
  </conditionalFormatting>
  <conditionalFormatting sqref="C13:G17">
    <cfRule type="containsText" dxfId="377" priority="34" operator="containsText" text="libre">
      <formula>NOT(ISERROR(SEARCH("libre",C13)))</formula>
    </cfRule>
  </conditionalFormatting>
  <conditionalFormatting sqref="A13:A17">
    <cfRule type="containsText" dxfId="376" priority="32" operator="containsText" text="ntitulé">
      <formula>NOT(ISERROR(SEARCH("ntitulé",A13)))</formula>
    </cfRule>
    <cfRule type="containsBlanks" dxfId="375" priority="33">
      <formula>LEN(TRIM(A13))=0</formula>
    </cfRule>
  </conditionalFormatting>
  <conditionalFormatting sqref="A13:A17">
    <cfRule type="containsText" dxfId="374" priority="31" operator="containsText" text="libre">
      <formula>NOT(ISERROR(SEARCH("libre",A13)))</formula>
    </cfRule>
  </conditionalFormatting>
  <conditionalFormatting sqref="A13:A17">
    <cfRule type="containsText" dxfId="373" priority="29" operator="containsText" text="ntitulé">
      <formula>NOT(ISERROR(SEARCH("ntitulé",A13)))</formula>
    </cfRule>
    <cfRule type="containsBlanks" dxfId="372" priority="30">
      <formula>LEN(TRIM(A13))=0</formula>
    </cfRule>
  </conditionalFormatting>
  <conditionalFormatting sqref="A13:A17">
    <cfRule type="containsText" dxfId="371" priority="28" operator="containsText" text="libre">
      <formula>NOT(ISERROR(SEARCH("libre",A13)))</formula>
    </cfRule>
  </conditionalFormatting>
  <conditionalFormatting sqref="C19:G23">
    <cfRule type="containsText" dxfId="370" priority="26" operator="containsText" text="ntitulé">
      <formula>NOT(ISERROR(SEARCH("ntitulé",C19)))</formula>
    </cfRule>
    <cfRule type="containsBlanks" dxfId="369" priority="27">
      <formula>LEN(TRIM(C19))=0</formula>
    </cfRule>
  </conditionalFormatting>
  <conditionalFormatting sqref="C19:G23">
    <cfRule type="containsText" dxfId="368" priority="25" operator="containsText" text="libre">
      <formula>NOT(ISERROR(SEARCH("libre",C19)))</formula>
    </cfRule>
  </conditionalFormatting>
  <conditionalFormatting sqref="A19:A23">
    <cfRule type="containsText" dxfId="367" priority="23" operator="containsText" text="ntitulé">
      <formula>NOT(ISERROR(SEARCH("ntitulé",A19)))</formula>
    </cfRule>
    <cfRule type="containsBlanks" dxfId="366" priority="24">
      <formula>LEN(TRIM(A19))=0</formula>
    </cfRule>
  </conditionalFormatting>
  <conditionalFormatting sqref="A19:A23">
    <cfRule type="containsText" dxfId="365" priority="22" operator="containsText" text="libre">
      <formula>NOT(ISERROR(SEARCH("libre",A19)))</formula>
    </cfRule>
  </conditionalFormatting>
  <conditionalFormatting sqref="A19:A23">
    <cfRule type="containsText" dxfId="364" priority="20" operator="containsText" text="ntitulé">
      <formula>NOT(ISERROR(SEARCH("ntitulé",A19)))</formula>
    </cfRule>
    <cfRule type="containsBlanks" dxfId="363" priority="21">
      <formula>LEN(TRIM(A19))=0</formula>
    </cfRule>
  </conditionalFormatting>
  <conditionalFormatting sqref="A19:A23">
    <cfRule type="containsText" dxfId="362" priority="19" operator="containsText" text="libre">
      <formula>NOT(ISERROR(SEARCH("libre",A19)))</formula>
    </cfRule>
  </conditionalFormatting>
  <conditionalFormatting sqref="C7:G11">
    <cfRule type="containsText" dxfId="361" priority="44" operator="containsText" text="ntitulé">
      <formula>NOT(ISERROR(SEARCH("ntitulé",C7)))</formula>
    </cfRule>
    <cfRule type="containsBlanks" dxfId="360" priority="45">
      <formula>LEN(TRIM(C7))=0</formula>
    </cfRule>
  </conditionalFormatting>
  <conditionalFormatting sqref="C7:G11">
    <cfRule type="containsText" dxfId="359" priority="43" operator="containsText" text="libre">
      <formula>NOT(ISERROR(SEARCH("libre",C7)))</formula>
    </cfRule>
  </conditionalFormatting>
  <conditionalFormatting sqref="B13:B17">
    <cfRule type="containsText" dxfId="358" priority="14" operator="containsText" text="ntitulé">
      <formula>NOT(ISERROR(SEARCH("ntitulé",B13)))</formula>
    </cfRule>
    <cfRule type="containsBlanks" dxfId="357" priority="15">
      <formula>LEN(TRIM(B13))=0</formula>
    </cfRule>
  </conditionalFormatting>
  <conditionalFormatting sqref="B13:B17">
    <cfRule type="containsText" dxfId="356" priority="13" operator="containsText" text="libre">
      <formula>NOT(ISERROR(SEARCH("libre",B13)))</formula>
    </cfRule>
  </conditionalFormatting>
  <conditionalFormatting sqref="B19:B23">
    <cfRule type="containsText" dxfId="355" priority="11" operator="containsText" text="ntitulé">
      <formula>NOT(ISERROR(SEARCH("ntitulé",B19)))</formula>
    </cfRule>
    <cfRule type="containsBlanks" dxfId="354" priority="12">
      <formula>LEN(TRIM(B19))=0</formula>
    </cfRule>
  </conditionalFormatting>
  <conditionalFormatting sqref="B19:B23">
    <cfRule type="containsText" dxfId="353" priority="10" operator="containsText" text="libre">
      <formula>NOT(ISERROR(SEARCH("libre",B19)))</formula>
    </cfRule>
  </conditionalFormatting>
  <conditionalFormatting sqref="B7:B11">
    <cfRule type="containsText" dxfId="352" priority="17" operator="containsText" text="ntitulé">
      <formula>NOT(ISERROR(SEARCH("ntitulé",B7)))</formula>
    </cfRule>
    <cfRule type="containsBlanks" dxfId="351" priority="18">
      <formula>LEN(TRIM(B7))=0</formula>
    </cfRule>
  </conditionalFormatting>
  <conditionalFormatting sqref="B7:B11">
    <cfRule type="containsText" dxfId="350" priority="16" operator="containsText" text="libre">
      <formula>NOT(ISERROR(SEARCH("libre",B7)))</formula>
    </cfRule>
  </conditionalFormatting>
  <conditionalFormatting sqref="H13:K17">
    <cfRule type="containsText" dxfId="349" priority="5" operator="containsText" text="ntitulé">
      <formula>NOT(ISERROR(SEARCH("ntitulé",H13)))</formula>
    </cfRule>
    <cfRule type="containsBlanks" dxfId="348" priority="6">
      <formula>LEN(TRIM(H13))=0</formula>
    </cfRule>
  </conditionalFormatting>
  <conditionalFormatting sqref="H13:K17">
    <cfRule type="containsText" dxfId="347" priority="4" operator="containsText" text="libre">
      <formula>NOT(ISERROR(SEARCH("libre",H13)))</formula>
    </cfRule>
  </conditionalFormatting>
  <conditionalFormatting sqref="H19:K23">
    <cfRule type="containsText" dxfId="346" priority="2" operator="containsText" text="ntitulé">
      <formula>NOT(ISERROR(SEARCH("ntitulé",H19)))</formula>
    </cfRule>
    <cfRule type="containsBlanks" dxfId="345" priority="3">
      <formula>LEN(TRIM(H19))=0</formula>
    </cfRule>
  </conditionalFormatting>
  <conditionalFormatting sqref="H19:K23">
    <cfRule type="containsText" dxfId="344" priority="1" operator="containsText" text="libre">
      <formula>NOT(ISERROR(SEARCH("libre",H19)))</formula>
    </cfRule>
  </conditionalFormatting>
  <conditionalFormatting sqref="H7:K11">
    <cfRule type="containsText" dxfId="343" priority="8" operator="containsText" text="ntitulé">
      <formula>NOT(ISERROR(SEARCH("ntitulé",H7)))</formula>
    </cfRule>
    <cfRule type="containsBlanks" dxfId="342" priority="9">
      <formula>LEN(TRIM(H7))=0</formula>
    </cfRule>
  </conditionalFormatting>
  <conditionalFormatting sqref="H7:K11">
    <cfRule type="containsText" dxfId="341" priority="7" operator="containsText" text="libre">
      <formula>NOT(ISERROR(SEARCH("libre",H7)))</formula>
    </cfRule>
  </conditionalFormatting>
  <hyperlinks>
    <hyperlink ref="A1" location="TAB00!A1" display="TAB00!A1" xr:uid="{00000000-0004-0000-1F00-000000000000}"/>
    <hyperlink ref="A2" location="'TAB5'!A1" display="Retour TAB5" xr:uid="{3F961175-F32E-4FB8-BBA4-CC9F079A7A2A}"/>
  </hyperlinks>
  <pageMargins left="0.7" right="0.7" top="0.75" bottom="0.75" header="0.3" footer="0.3"/>
  <pageSetup paperSize="9" scale="95" orientation="landscape" verticalDpi="300" r:id="rId1"/>
  <colBreaks count="1" manualBreakCount="1">
    <brk id="8"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3CB75-E8FE-4279-BBCA-4E73BA8C02A9}">
  <sheetPr>
    <pageSetUpPr fitToPage="1"/>
  </sheetPr>
  <dimension ref="A1:AK44"/>
  <sheetViews>
    <sheetView zoomScaleNormal="100" workbookViewId="0">
      <selection activeCell="A3" sqref="A3:L3"/>
    </sheetView>
  </sheetViews>
  <sheetFormatPr baseColWidth="10" defaultColWidth="14.6640625" defaultRowHeight="13.5" x14ac:dyDescent="0.3"/>
  <cols>
    <col min="1" max="1" width="25.6640625" style="355" customWidth="1"/>
    <col min="2" max="12" width="15" style="355" customWidth="1"/>
    <col min="13" max="13" width="21.5" style="355" bestFit="1" customWidth="1"/>
    <col min="14" max="16384" width="14.6640625" style="355"/>
  </cols>
  <sheetData>
    <row r="1" spans="1:37" x14ac:dyDescent="0.3">
      <c r="A1" s="253" t="s">
        <v>58</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3" spans="1:37" s="133" customFormat="1" ht="22.15" customHeight="1" x14ac:dyDescent="0.3">
      <c r="A3" s="495" t="str">
        <f>TAB00!B70&amp;" : "&amp;TAB00!C70</f>
        <v>TAB6 : Soldes régulatoires déjà affectés</v>
      </c>
      <c r="B3" s="495"/>
      <c r="C3" s="495"/>
      <c r="D3" s="495"/>
      <c r="E3" s="495"/>
      <c r="F3" s="495"/>
      <c r="G3" s="495"/>
      <c r="H3" s="495"/>
      <c r="I3" s="495"/>
      <c r="J3" s="495"/>
      <c r="K3" s="495"/>
      <c r="L3" s="495"/>
    </row>
    <row r="4" spans="1:37" s="133" customFormat="1" x14ac:dyDescent="0.3"/>
    <row r="5" spans="1:37" s="133" customFormat="1" x14ac:dyDescent="0.3"/>
    <row r="6" spans="1:37" s="133" customFormat="1" x14ac:dyDescent="0.3">
      <c r="A6" s="496" t="s">
        <v>197</v>
      </c>
      <c r="B6" s="496"/>
      <c r="C6" s="496"/>
      <c r="D6" s="496"/>
      <c r="E6" s="496"/>
      <c r="F6" s="496"/>
      <c r="G6" s="496"/>
      <c r="H6" s="496"/>
      <c r="I6" s="496"/>
      <c r="J6" s="496"/>
      <c r="K6" s="496"/>
      <c r="L6" s="496"/>
    </row>
    <row r="7" spans="1:37" s="133" customFormat="1" x14ac:dyDescent="0.3"/>
    <row r="8" spans="1:37" s="133" customFormat="1" x14ac:dyDescent="0.3">
      <c r="B8" s="403"/>
      <c r="C8" s="404">
        <v>2015</v>
      </c>
      <c r="D8" s="404">
        <v>2016</v>
      </c>
      <c r="E8" s="404">
        <v>2017</v>
      </c>
      <c r="F8" s="404">
        <v>2018</v>
      </c>
      <c r="G8" s="404">
        <v>2019</v>
      </c>
      <c r="H8" s="404">
        <v>2020</v>
      </c>
      <c r="I8" s="404">
        <v>2021</v>
      </c>
      <c r="J8" s="404" t="s">
        <v>531</v>
      </c>
      <c r="K8" s="404" t="s">
        <v>532</v>
      </c>
      <c r="L8" s="405" t="s">
        <v>12</v>
      </c>
    </row>
    <row r="9" spans="1:37" s="133" customFormat="1" x14ac:dyDescent="0.3">
      <c r="A9" s="406" t="s">
        <v>209</v>
      </c>
      <c r="B9" s="403"/>
      <c r="C9" s="339"/>
      <c r="D9" s="339"/>
      <c r="E9" s="339"/>
      <c r="F9" s="339"/>
      <c r="G9" s="339"/>
      <c r="H9" s="339"/>
      <c r="I9" s="339"/>
      <c r="J9" s="339"/>
      <c r="K9" s="339"/>
      <c r="L9" s="339">
        <f>SUM(C9:K9)</f>
        <v>0</v>
      </c>
    </row>
    <row r="10" spans="1:37" s="133" customFormat="1" x14ac:dyDescent="0.3">
      <c r="A10" s="406" t="s">
        <v>533</v>
      </c>
      <c r="B10" s="403"/>
      <c r="C10" s="339"/>
      <c r="D10" s="339"/>
      <c r="E10" s="339"/>
      <c r="F10" s="339"/>
      <c r="G10" s="407"/>
      <c r="H10" s="407"/>
      <c r="I10" s="407"/>
      <c r="J10" s="407"/>
      <c r="K10" s="407"/>
      <c r="L10" s="339">
        <f>SUM(C10:K10)</f>
        <v>0</v>
      </c>
    </row>
    <row r="11" spans="1:37" s="133" customFormat="1" ht="27" customHeight="1" x14ac:dyDescent="0.3">
      <c r="A11" s="408" t="s">
        <v>55</v>
      </c>
      <c r="B11" s="409">
        <f t="shared" ref="B11:K11" si="0">SUM(B9:B10)</f>
        <v>0</v>
      </c>
      <c r="C11" s="409">
        <f t="shared" si="0"/>
        <v>0</v>
      </c>
      <c r="D11" s="409">
        <f t="shared" si="0"/>
        <v>0</v>
      </c>
      <c r="E11" s="409">
        <f t="shared" si="0"/>
        <v>0</v>
      </c>
      <c r="F11" s="409">
        <f t="shared" si="0"/>
        <v>0</v>
      </c>
      <c r="G11" s="409">
        <f t="shared" si="0"/>
        <v>0</v>
      </c>
      <c r="H11" s="409">
        <f t="shared" si="0"/>
        <v>0</v>
      </c>
      <c r="I11" s="409">
        <f t="shared" si="0"/>
        <v>0</v>
      </c>
      <c r="J11" s="409">
        <f t="shared" si="0"/>
        <v>0</v>
      </c>
      <c r="K11" s="409">
        <f t="shared" si="0"/>
        <v>0</v>
      </c>
      <c r="L11" s="409">
        <f>SUM(L9:L10)</f>
        <v>0</v>
      </c>
    </row>
    <row r="12" spans="1:37" s="133" customFormat="1" ht="35.25" customHeight="1" x14ac:dyDescent="0.3">
      <c r="A12" s="410" t="s">
        <v>534</v>
      </c>
      <c r="B12" s="403"/>
      <c r="C12" s="339"/>
      <c r="D12" s="339"/>
      <c r="E12" s="339"/>
      <c r="F12" s="339"/>
      <c r="G12" s="339"/>
      <c r="H12" s="339"/>
      <c r="I12" s="339"/>
      <c r="J12" s="339"/>
      <c r="K12" s="339"/>
    </row>
    <row r="13" spans="1:37" s="133" customFormat="1" ht="35.25" customHeight="1" x14ac:dyDescent="0.3">
      <c r="A13" s="410" t="s">
        <v>535</v>
      </c>
      <c r="B13" s="403"/>
      <c r="C13" s="339"/>
      <c r="D13" s="339"/>
      <c r="E13" s="339"/>
      <c r="F13" s="339"/>
      <c r="G13" s="339"/>
      <c r="H13" s="339"/>
      <c r="I13" s="339"/>
      <c r="J13" s="339"/>
      <c r="K13" s="339"/>
    </row>
    <row r="14" spans="1:37" s="133" customFormat="1" ht="15" customHeight="1" x14ac:dyDescent="0.3">
      <c r="A14" s="497" t="s">
        <v>339</v>
      </c>
      <c r="B14" s="497"/>
      <c r="C14" s="497"/>
      <c r="D14" s="497"/>
      <c r="E14" s="497"/>
      <c r="F14" s="497"/>
      <c r="G14" s="497"/>
      <c r="H14" s="497"/>
      <c r="I14" s="411"/>
      <c r="J14" s="412"/>
      <c r="K14" s="412"/>
    </row>
    <row r="15" spans="1:37" s="133" customFormat="1" x14ac:dyDescent="0.3">
      <c r="A15" s="413"/>
      <c r="B15" s="414"/>
      <c r="C15" s="414"/>
      <c r="D15" s="414"/>
      <c r="E15" s="414"/>
      <c r="F15" s="414"/>
      <c r="G15" s="411"/>
      <c r="H15" s="411"/>
      <c r="I15" s="414"/>
      <c r="J15" s="412"/>
      <c r="K15" s="412"/>
    </row>
    <row r="16" spans="1:37" s="133" customFormat="1" x14ac:dyDescent="0.3">
      <c r="A16" s="413"/>
      <c r="B16" s="414"/>
      <c r="C16" s="414"/>
      <c r="D16" s="414"/>
      <c r="E16" s="414"/>
      <c r="F16" s="414"/>
      <c r="G16" s="411"/>
      <c r="H16" s="411"/>
      <c r="I16" s="414"/>
      <c r="J16" s="412"/>
      <c r="K16" s="412"/>
    </row>
    <row r="17" spans="1:12" s="133" customFormat="1" x14ac:dyDescent="0.3">
      <c r="A17" s="413"/>
      <c r="B17" s="498" t="s">
        <v>536</v>
      </c>
      <c r="C17" s="499"/>
      <c r="D17" s="499"/>
      <c r="E17" s="499"/>
      <c r="F17" s="499"/>
      <c r="G17" s="499"/>
      <c r="H17" s="499"/>
      <c r="I17" s="499"/>
      <c r="J17" s="499"/>
      <c r="K17" s="499"/>
      <c r="L17" s="500"/>
    </row>
    <row r="18" spans="1:12" s="133" customFormat="1" x14ac:dyDescent="0.3">
      <c r="A18" s="226"/>
      <c r="B18" s="404"/>
      <c r="C18" s="404">
        <v>2015</v>
      </c>
      <c r="D18" s="404">
        <v>2016</v>
      </c>
      <c r="E18" s="404">
        <v>2017</v>
      </c>
      <c r="F18" s="404">
        <v>2018</v>
      </c>
      <c r="G18" s="404">
        <v>2019</v>
      </c>
      <c r="H18" s="404">
        <v>2020</v>
      </c>
      <c r="I18" s="404">
        <v>2021</v>
      </c>
      <c r="J18" s="404" t="s">
        <v>531</v>
      </c>
      <c r="K18" s="404" t="s">
        <v>532</v>
      </c>
      <c r="L18" s="415"/>
    </row>
    <row r="19" spans="1:12" s="133" customFormat="1" x14ac:dyDescent="0.3">
      <c r="A19" s="501" t="s">
        <v>537</v>
      </c>
      <c r="B19" s="416">
        <v>2016</v>
      </c>
      <c r="C19" s="417"/>
      <c r="D19" s="417"/>
      <c r="E19" s="417"/>
      <c r="F19" s="417"/>
      <c r="G19" s="417"/>
      <c r="H19" s="417"/>
      <c r="I19" s="417"/>
      <c r="J19" s="417"/>
      <c r="K19" s="417"/>
      <c r="L19" s="418">
        <f>SUM(C19:K19)</f>
        <v>0</v>
      </c>
    </row>
    <row r="20" spans="1:12" s="133" customFormat="1" x14ac:dyDescent="0.3">
      <c r="A20" s="502"/>
      <c r="B20" s="416">
        <v>2017</v>
      </c>
      <c r="C20" s="419"/>
      <c r="D20" s="417"/>
      <c r="E20" s="417"/>
      <c r="F20" s="417"/>
      <c r="G20" s="417"/>
      <c r="H20" s="417"/>
      <c r="I20" s="417"/>
      <c r="J20" s="417"/>
      <c r="K20" s="417"/>
      <c r="L20" s="418">
        <f t="shared" ref="L20:L31" si="1">SUM(C20:K20)</f>
        <v>0</v>
      </c>
    </row>
    <row r="21" spans="1:12" s="133" customFormat="1" x14ac:dyDescent="0.3">
      <c r="A21" s="502"/>
      <c r="B21" s="416">
        <v>2018</v>
      </c>
      <c r="C21" s="419"/>
      <c r="D21" s="419"/>
      <c r="E21" s="417"/>
      <c r="F21" s="417"/>
      <c r="G21" s="417"/>
      <c r="H21" s="417"/>
      <c r="I21" s="417"/>
      <c r="J21" s="417"/>
      <c r="K21" s="417"/>
      <c r="L21" s="418">
        <f t="shared" si="1"/>
        <v>0</v>
      </c>
    </row>
    <row r="22" spans="1:12" s="133" customFormat="1" x14ac:dyDescent="0.3">
      <c r="A22" s="502"/>
      <c r="B22" s="416">
        <v>2019</v>
      </c>
      <c r="C22" s="419"/>
      <c r="D22" s="419"/>
      <c r="E22" s="419"/>
      <c r="F22" s="417"/>
      <c r="G22" s="417"/>
      <c r="H22" s="417"/>
      <c r="I22" s="417"/>
      <c r="J22" s="417"/>
      <c r="K22" s="417"/>
      <c r="L22" s="418">
        <f t="shared" si="1"/>
        <v>0</v>
      </c>
    </row>
    <row r="23" spans="1:12" s="133" customFormat="1" x14ac:dyDescent="0.3">
      <c r="A23" s="502"/>
      <c r="B23" s="416">
        <v>2020</v>
      </c>
      <c r="C23" s="419"/>
      <c r="D23" s="419"/>
      <c r="E23" s="419"/>
      <c r="F23" s="419"/>
      <c r="G23" s="417"/>
      <c r="H23" s="417"/>
      <c r="I23" s="417"/>
      <c r="J23" s="417"/>
      <c r="K23" s="417"/>
      <c r="L23" s="418">
        <f t="shared" si="1"/>
        <v>0</v>
      </c>
    </row>
    <row r="24" spans="1:12" s="133" customFormat="1" x14ac:dyDescent="0.3">
      <c r="A24" s="502"/>
      <c r="B24" s="416">
        <v>2021</v>
      </c>
      <c r="C24" s="419"/>
      <c r="D24" s="419"/>
      <c r="E24" s="419"/>
      <c r="F24" s="419"/>
      <c r="G24" s="419"/>
      <c r="H24" s="417"/>
      <c r="I24" s="417"/>
      <c r="J24" s="417"/>
      <c r="K24" s="419"/>
      <c r="L24" s="418">
        <f t="shared" si="1"/>
        <v>0</v>
      </c>
    </row>
    <row r="25" spans="1:12" s="133" customFormat="1" x14ac:dyDescent="0.3">
      <c r="A25" s="502"/>
      <c r="B25" s="416">
        <v>2022</v>
      </c>
      <c r="C25" s="419"/>
      <c r="D25" s="419"/>
      <c r="E25" s="419"/>
      <c r="F25" s="419"/>
      <c r="G25" s="419"/>
      <c r="H25" s="419"/>
      <c r="I25" s="417"/>
      <c r="J25" s="419"/>
      <c r="K25" s="419"/>
      <c r="L25" s="418">
        <f t="shared" si="1"/>
        <v>0</v>
      </c>
    </row>
    <row r="26" spans="1:12" s="133" customFormat="1" x14ac:dyDescent="0.3">
      <c r="A26" s="502"/>
      <c r="B26" s="416">
        <v>2023</v>
      </c>
      <c r="C26" s="419"/>
      <c r="D26" s="419"/>
      <c r="E26" s="419"/>
      <c r="F26" s="419"/>
      <c r="G26" s="419"/>
      <c r="H26" s="419"/>
      <c r="I26" s="419"/>
      <c r="J26" s="419"/>
      <c r="K26" s="419"/>
      <c r="L26" s="418">
        <f t="shared" si="1"/>
        <v>0</v>
      </c>
    </row>
    <row r="27" spans="1:12" s="133" customFormat="1" x14ac:dyDescent="0.3">
      <c r="A27" s="502"/>
      <c r="B27" s="416">
        <v>2024</v>
      </c>
      <c r="C27" s="419"/>
      <c r="D27" s="419"/>
      <c r="E27" s="419"/>
      <c r="F27" s="419"/>
      <c r="G27" s="419"/>
      <c r="H27" s="419"/>
      <c r="I27" s="419"/>
      <c r="J27" s="419"/>
      <c r="K27" s="419"/>
      <c r="L27" s="418">
        <f>SUM(C27:K27)</f>
        <v>0</v>
      </c>
    </row>
    <row r="28" spans="1:12" s="133" customFormat="1" x14ac:dyDescent="0.3">
      <c r="A28" s="502"/>
      <c r="B28" s="416">
        <v>2025</v>
      </c>
      <c r="C28" s="419"/>
      <c r="D28" s="419"/>
      <c r="E28" s="419"/>
      <c r="F28" s="419"/>
      <c r="G28" s="419"/>
      <c r="H28" s="419"/>
      <c r="I28" s="419"/>
      <c r="J28" s="419"/>
      <c r="K28" s="419"/>
      <c r="L28" s="418">
        <f t="shared" si="1"/>
        <v>0</v>
      </c>
    </row>
    <row r="29" spans="1:12" s="133" customFormat="1" x14ac:dyDescent="0.3">
      <c r="A29" s="502"/>
      <c r="B29" s="416">
        <v>2026</v>
      </c>
      <c r="C29" s="419"/>
      <c r="D29" s="419"/>
      <c r="E29" s="419"/>
      <c r="F29" s="419"/>
      <c r="G29" s="419"/>
      <c r="H29" s="419"/>
      <c r="I29" s="419"/>
      <c r="J29" s="419"/>
      <c r="K29" s="419"/>
      <c r="L29" s="418">
        <f t="shared" si="1"/>
        <v>0</v>
      </c>
    </row>
    <row r="30" spans="1:12" s="133" customFormat="1" x14ac:dyDescent="0.3">
      <c r="A30" s="502"/>
      <c r="B30" s="416">
        <v>2027</v>
      </c>
      <c r="C30" s="419"/>
      <c r="D30" s="419"/>
      <c r="E30" s="419"/>
      <c r="F30" s="419"/>
      <c r="G30" s="419"/>
      <c r="H30" s="419"/>
      <c r="I30" s="419"/>
      <c r="J30" s="419"/>
      <c r="K30" s="419"/>
      <c r="L30" s="418">
        <f t="shared" si="1"/>
        <v>0</v>
      </c>
    </row>
    <row r="31" spans="1:12" s="133" customFormat="1" x14ac:dyDescent="0.3">
      <c r="A31" s="502"/>
      <c r="B31" s="420">
        <v>2028</v>
      </c>
      <c r="C31" s="421"/>
      <c r="D31" s="421"/>
      <c r="E31" s="421"/>
      <c r="F31" s="421"/>
      <c r="G31" s="421"/>
      <c r="H31" s="421"/>
      <c r="I31" s="421"/>
      <c r="J31" s="421"/>
      <c r="K31" s="421"/>
      <c r="L31" s="418">
        <f t="shared" si="1"/>
        <v>0</v>
      </c>
    </row>
    <row r="32" spans="1:12" s="133" customFormat="1" x14ac:dyDescent="0.3">
      <c r="A32" s="422" t="s">
        <v>538</v>
      </c>
      <c r="B32" s="423"/>
      <c r="C32" s="424">
        <f t="shared" ref="C32:L32" si="2">C11+SUM(C20:C31)</f>
        <v>0</v>
      </c>
      <c r="D32" s="424">
        <f t="shared" si="2"/>
        <v>0</v>
      </c>
      <c r="E32" s="424">
        <f t="shared" si="2"/>
        <v>0</v>
      </c>
      <c r="F32" s="424">
        <f t="shared" si="2"/>
        <v>0</v>
      </c>
      <c r="G32" s="424">
        <f t="shared" si="2"/>
        <v>0</v>
      </c>
      <c r="H32" s="424">
        <f t="shared" si="2"/>
        <v>0</v>
      </c>
      <c r="I32" s="424">
        <f t="shared" si="2"/>
        <v>0</v>
      </c>
      <c r="J32" s="424">
        <f t="shared" si="2"/>
        <v>0</v>
      </c>
      <c r="K32" s="424">
        <f t="shared" si="2"/>
        <v>0</v>
      </c>
      <c r="L32" s="425">
        <f t="shared" si="2"/>
        <v>0</v>
      </c>
    </row>
    <row r="33" spans="1:11" s="133" customFormat="1" x14ac:dyDescent="0.3">
      <c r="A33" s="413"/>
      <c r="B33" s="414"/>
      <c r="C33" s="414"/>
      <c r="D33" s="414"/>
      <c r="E33" s="414"/>
      <c r="F33" s="414"/>
      <c r="G33" s="411"/>
      <c r="H33" s="411"/>
      <c r="I33" s="414"/>
      <c r="J33" s="412"/>
      <c r="K33" s="412"/>
    </row>
    <row r="34" spans="1:11" s="133" customFormat="1" x14ac:dyDescent="0.3">
      <c r="A34" s="413"/>
      <c r="B34" s="414"/>
      <c r="C34" s="414"/>
      <c r="D34" s="414"/>
      <c r="E34" s="414"/>
      <c r="F34" s="414"/>
      <c r="G34" s="411"/>
      <c r="H34" s="411"/>
      <c r="I34" s="414"/>
      <c r="J34" s="412"/>
      <c r="K34" s="412"/>
    </row>
    <row r="35" spans="1:11" s="133" customFormat="1" x14ac:dyDescent="0.3">
      <c r="A35" s="413"/>
      <c r="B35" s="414"/>
      <c r="C35" s="414"/>
      <c r="D35" s="414"/>
      <c r="E35" s="414"/>
      <c r="F35" s="414"/>
      <c r="G35" s="411"/>
      <c r="H35" s="411"/>
      <c r="I35" s="414"/>
      <c r="J35" s="412"/>
      <c r="K35" s="412"/>
    </row>
    <row r="36" spans="1:11" s="133" customFormat="1" x14ac:dyDescent="0.3"/>
    <row r="37" spans="1:11" s="133" customFormat="1" x14ac:dyDescent="0.3"/>
    <row r="38" spans="1:11" s="133" customFormat="1" x14ac:dyDescent="0.3"/>
    <row r="39" spans="1:11" s="133" customFormat="1" x14ac:dyDescent="0.3"/>
    <row r="40" spans="1:11" s="133" customFormat="1" x14ac:dyDescent="0.3"/>
    <row r="41" spans="1:11" s="133" customFormat="1" x14ac:dyDescent="0.3"/>
    <row r="42" spans="1:11" s="133" customFormat="1" x14ac:dyDescent="0.3"/>
    <row r="43" spans="1:11" s="133" customFormat="1" x14ac:dyDescent="0.3"/>
    <row r="44" spans="1:11" s="133" customFormat="1" x14ac:dyDescent="0.3"/>
  </sheetData>
  <mergeCells count="5">
    <mergeCell ref="A6:L6"/>
    <mergeCell ref="A14:H14"/>
    <mergeCell ref="B17:L17"/>
    <mergeCell ref="A19:A31"/>
    <mergeCell ref="A3:L3"/>
  </mergeCells>
  <conditionalFormatting sqref="C9:I10">
    <cfRule type="containsText" dxfId="340" priority="56" operator="containsText" text="ntitulé">
      <formula>NOT(ISERROR(SEARCH("ntitulé",C9)))</formula>
    </cfRule>
    <cfRule type="containsBlanks" dxfId="339" priority="57">
      <formula>LEN(TRIM(C9))=0</formula>
    </cfRule>
  </conditionalFormatting>
  <conditionalFormatting sqref="C9:I10">
    <cfRule type="containsText" dxfId="338" priority="55" operator="containsText" text="libre">
      <formula>NOT(ISERROR(SEARCH("libre",C9)))</formula>
    </cfRule>
  </conditionalFormatting>
  <conditionalFormatting sqref="C12:I12">
    <cfRule type="containsText" dxfId="337" priority="53" operator="containsText" text="ntitulé">
      <formula>NOT(ISERROR(SEARCH("ntitulé",C12)))</formula>
    </cfRule>
    <cfRule type="containsBlanks" dxfId="336" priority="54">
      <formula>LEN(TRIM(C12))=0</formula>
    </cfRule>
  </conditionalFormatting>
  <conditionalFormatting sqref="C12:I12">
    <cfRule type="containsText" dxfId="335" priority="52" operator="containsText" text="libre">
      <formula>NOT(ISERROR(SEARCH("libre",C12)))</formula>
    </cfRule>
  </conditionalFormatting>
  <conditionalFormatting sqref="I9:I10">
    <cfRule type="containsText" dxfId="334" priority="50" operator="containsText" text="ntitulé">
      <formula>NOT(ISERROR(SEARCH("ntitulé",I9)))</formula>
    </cfRule>
    <cfRule type="containsBlanks" dxfId="333" priority="51">
      <formula>LEN(TRIM(I9))=0</formula>
    </cfRule>
  </conditionalFormatting>
  <conditionalFormatting sqref="I9:I10">
    <cfRule type="containsText" dxfId="332" priority="49" operator="containsText" text="libre">
      <formula>NOT(ISERROR(SEARCH("libre",I9)))</formula>
    </cfRule>
  </conditionalFormatting>
  <conditionalFormatting sqref="I12">
    <cfRule type="containsText" dxfId="331" priority="47" operator="containsText" text="ntitulé">
      <formula>NOT(ISERROR(SEARCH("ntitulé",I12)))</formula>
    </cfRule>
    <cfRule type="containsBlanks" dxfId="330" priority="48">
      <formula>LEN(TRIM(I12))=0</formula>
    </cfRule>
  </conditionalFormatting>
  <conditionalFormatting sqref="I12">
    <cfRule type="containsText" dxfId="329" priority="46" operator="containsText" text="libre">
      <formula>NOT(ISERROR(SEARCH("libre",I12)))</formula>
    </cfRule>
  </conditionalFormatting>
  <conditionalFormatting sqref="J9:K10">
    <cfRule type="containsText" dxfId="328" priority="44" operator="containsText" text="ntitulé">
      <formula>NOT(ISERROR(SEARCH("ntitulé",J9)))</formula>
    </cfRule>
    <cfRule type="containsBlanks" dxfId="327" priority="45">
      <formula>LEN(TRIM(J9))=0</formula>
    </cfRule>
  </conditionalFormatting>
  <conditionalFormatting sqref="J9:K10">
    <cfRule type="containsText" dxfId="326" priority="43" operator="containsText" text="libre">
      <formula>NOT(ISERROR(SEARCH("libre",J9)))</formula>
    </cfRule>
  </conditionalFormatting>
  <conditionalFormatting sqref="J12:K12">
    <cfRule type="containsText" dxfId="325" priority="41" operator="containsText" text="ntitulé">
      <formula>NOT(ISERROR(SEARCH("ntitulé",J12)))</formula>
    </cfRule>
    <cfRule type="containsBlanks" dxfId="324" priority="42">
      <formula>LEN(TRIM(J12))=0</formula>
    </cfRule>
  </conditionalFormatting>
  <conditionalFormatting sqref="J12:K12">
    <cfRule type="containsText" dxfId="323" priority="40" operator="containsText" text="libre">
      <formula>NOT(ISERROR(SEARCH("libre",J12)))</formula>
    </cfRule>
  </conditionalFormatting>
  <conditionalFormatting sqref="C13:I13">
    <cfRule type="containsText" dxfId="322" priority="38" operator="containsText" text="ntitulé">
      <formula>NOT(ISERROR(SEARCH("ntitulé",C13)))</formula>
    </cfRule>
    <cfRule type="containsBlanks" dxfId="321" priority="39">
      <formula>LEN(TRIM(C13))=0</formula>
    </cfRule>
  </conditionalFormatting>
  <conditionalFormatting sqref="C13:I13">
    <cfRule type="containsText" dxfId="320" priority="37" operator="containsText" text="libre">
      <formula>NOT(ISERROR(SEARCH("libre",C13)))</formula>
    </cfRule>
  </conditionalFormatting>
  <conditionalFormatting sqref="I13">
    <cfRule type="containsText" dxfId="319" priority="35" operator="containsText" text="ntitulé">
      <formula>NOT(ISERROR(SEARCH("ntitulé",I13)))</formula>
    </cfRule>
    <cfRule type="containsBlanks" dxfId="318" priority="36">
      <formula>LEN(TRIM(I13))=0</formula>
    </cfRule>
  </conditionalFormatting>
  <conditionalFormatting sqref="I13">
    <cfRule type="containsText" dxfId="317" priority="34" operator="containsText" text="libre">
      <formula>NOT(ISERROR(SEARCH("libre",I13)))</formula>
    </cfRule>
  </conditionalFormatting>
  <conditionalFormatting sqref="J13:K13">
    <cfRule type="containsText" dxfId="316" priority="32" operator="containsText" text="ntitulé">
      <formula>NOT(ISERROR(SEARCH("ntitulé",J13)))</formula>
    </cfRule>
    <cfRule type="containsBlanks" dxfId="315" priority="33">
      <formula>LEN(TRIM(J13))=0</formula>
    </cfRule>
  </conditionalFormatting>
  <conditionalFormatting sqref="J13:K13">
    <cfRule type="containsText" dxfId="314" priority="31" operator="containsText" text="libre">
      <formula>NOT(ISERROR(SEARCH("libre",J13)))</formula>
    </cfRule>
  </conditionalFormatting>
  <conditionalFormatting sqref="D24:G24 D25:H25 C20:C25 D21 D22:E22 D23:F23">
    <cfRule type="containsText" dxfId="313" priority="29" operator="containsText" text="ntitulé">
      <formula>NOT(ISERROR(SEARCH("ntitulé",C20)))</formula>
    </cfRule>
    <cfRule type="containsBlanks" dxfId="312" priority="30">
      <formula>LEN(TRIM(C20))=0</formula>
    </cfRule>
  </conditionalFormatting>
  <conditionalFormatting sqref="D24:G24 D25:H25 C20:C25 D21 D22:E22 D23:F23">
    <cfRule type="containsText" dxfId="311" priority="28" operator="containsText" text="libre">
      <formula>NOT(ISERROR(SEARCH("libre",C20)))</formula>
    </cfRule>
  </conditionalFormatting>
  <conditionalFormatting sqref="I26:K27">
    <cfRule type="containsText" dxfId="310" priority="26" operator="containsText" text="ntitulé">
      <formula>NOT(ISERROR(SEARCH("ntitulé",I26)))</formula>
    </cfRule>
    <cfRule type="containsBlanks" dxfId="309" priority="27">
      <formula>LEN(TRIM(I26))=0</formula>
    </cfRule>
  </conditionalFormatting>
  <conditionalFormatting sqref="I26:K27">
    <cfRule type="containsText" dxfId="308" priority="25" operator="containsText" text="libre">
      <formula>NOT(ISERROR(SEARCH("libre",I26)))</formula>
    </cfRule>
  </conditionalFormatting>
  <conditionalFormatting sqref="C26:H31">
    <cfRule type="containsText" dxfId="307" priority="23" operator="containsText" text="ntitulé">
      <formula>NOT(ISERROR(SEARCH("ntitulé",C26)))</formula>
    </cfRule>
    <cfRule type="containsBlanks" dxfId="306" priority="24">
      <formula>LEN(TRIM(C26))=0</formula>
    </cfRule>
  </conditionalFormatting>
  <conditionalFormatting sqref="C26:H31">
    <cfRule type="containsText" dxfId="305" priority="22" operator="containsText" text="libre">
      <formula>NOT(ISERROR(SEARCH("libre",C26)))</formula>
    </cfRule>
  </conditionalFormatting>
  <conditionalFormatting sqref="I28:K31">
    <cfRule type="containsText" dxfId="304" priority="20" operator="containsText" text="ntitulé">
      <formula>NOT(ISERROR(SEARCH("ntitulé",I28)))</formula>
    </cfRule>
    <cfRule type="containsBlanks" dxfId="303" priority="21">
      <formula>LEN(TRIM(I28))=0</formula>
    </cfRule>
  </conditionalFormatting>
  <conditionalFormatting sqref="I28:K31">
    <cfRule type="containsText" dxfId="302" priority="19" operator="containsText" text="libre">
      <formula>NOT(ISERROR(SEARCH("libre",I28)))</formula>
    </cfRule>
  </conditionalFormatting>
  <conditionalFormatting sqref="J9:J10">
    <cfRule type="containsText" dxfId="301" priority="17" operator="containsText" text="ntitulé">
      <formula>NOT(ISERROR(SEARCH("ntitulé",J9)))</formula>
    </cfRule>
    <cfRule type="containsBlanks" dxfId="300" priority="18">
      <formula>LEN(TRIM(J9))=0</formula>
    </cfRule>
  </conditionalFormatting>
  <conditionalFormatting sqref="J9:J10">
    <cfRule type="containsText" dxfId="299" priority="16" operator="containsText" text="libre">
      <formula>NOT(ISERROR(SEARCH("libre",J9)))</formula>
    </cfRule>
  </conditionalFormatting>
  <conditionalFormatting sqref="J12">
    <cfRule type="containsText" dxfId="298" priority="14" operator="containsText" text="ntitulé">
      <formula>NOT(ISERROR(SEARCH("ntitulé",J12)))</formula>
    </cfRule>
    <cfRule type="containsBlanks" dxfId="297" priority="15">
      <formula>LEN(TRIM(J12))=0</formula>
    </cfRule>
  </conditionalFormatting>
  <conditionalFormatting sqref="J12">
    <cfRule type="containsText" dxfId="296" priority="13" operator="containsText" text="libre">
      <formula>NOT(ISERROR(SEARCH("libre",J12)))</formula>
    </cfRule>
  </conditionalFormatting>
  <conditionalFormatting sqref="J13">
    <cfRule type="containsText" dxfId="295" priority="11" operator="containsText" text="ntitulé">
      <formula>NOT(ISERROR(SEARCH("ntitulé",J13)))</formula>
    </cfRule>
    <cfRule type="containsBlanks" dxfId="294" priority="12">
      <formula>LEN(TRIM(J13))=0</formula>
    </cfRule>
  </conditionalFormatting>
  <conditionalFormatting sqref="J13">
    <cfRule type="containsText" dxfId="293" priority="10" operator="containsText" text="libre">
      <formula>NOT(ISERROR(SEARCH("libre",J13)))</formula>
    </cfRule>
  </conditionalFormatting>
  <conditionalFormatting sqref="L9:L10">
    <cfRule type="containsText" dxfId="292" priority="8" operator="containsText" text="ntitulé">
      <formula>NOT(ISERROR(SEARCH("ntitulé",L9)))</formula>
    </cfRule>
    <cfRule type="containsBlanks" dxfId="291" priority="9">
      <formula>LEN(TRIM(L9))=0</formula>
    </cfRule>
  </conditionalFormatting>
  <conditionalFormatting sqref="L9:L10">
    <cfRule type="containsText" dxfId="290" priority="7" operator="containsText" text="libre">
      <formula>NOT(ISERROR(SEARCH("libre",L9)))</formula>
    </cfRule>
  </conditionalFormatting>
  <conditionalFormatting sqref="J25:K25">
    <cfRule type="containsText" dxfId="289" priority="5" operator="containsText" text="ntitulé">
      <formula>NOT(ISERROR(SEARCH("ntitulé",J25)))</formula>
    </cfRule>
    <cfRule type="containsBlanks" dxfId="288" priority="6">
      <formula>LEN(TRIM(J25))=0</formula>
    </cfRule>
  </conditionalFormatting>
  <conditionalFormatting sqref="J25:K25">
    <cfRule type="containsText" dxfId="287" priority="4" operator="containsText" text="libre">
      <formula>NOT(ISERROR(SEARCH("libre",J25)))</formula>
    </cfRule>
  </conditionalFormatting>
  <conditionalFormatting sqref="K24">
    <cfRule type="containsText" dxfId="286" priority="2" operator="containsText" text="ntitulé">
      <formula>NOT(ISERROR(SEARCH("ntitulé",K24)))</formula>
    </cfRule>
    <cfRule type="containsBlanks" dxfId="285" priority="3">
      <formula>LEN(TRIM(K24))=0</formula>
    </cfRule>
  </conditionalFormatting>
  <conditionalFormatting sqref="K24">
    <cfRule type="containsText" dxfId="284" priority="1" operator="containsText" text="libre">
      <formula>NOT(ISERROR(SEARCH("libre",K24)))</formula>
    </cfRule>
  </conditionalFormatting>
  <hyperlinks>
    <hyperlink ref="A1" location="TAB00!A1" display="Retour page de garde" xr:uid="{0FCE7D95-2D32-4791-9F37-060B0DE9A5F6}"/>
  </hyperlinks>
  <pageMargins left="0.7" right="0.7" top="0.75" bottom="0.75" header="0.3" footer="0.3"/>
  <pageSetup paperSize="9" scale="87"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Z228"/>
  <sheetViews>
    <sheetView zoomScale="90" zoomScaleNormal="90" workbookViewId="0">
      <selection activeCell="A3" sqref="A3"/>
    </sheetView>
  </sheetViews>
  <sheetFormatPr baseColWidth="10" defaultColWidth="9.1640625" defaultRowHeight="13.5" x14ac:dyDescent="0.3"/>
  <cols>
    <col min="1" max="1" width="54.83203125" style="5" bestFit="1" customWidth="1"/>
    <col min="2" max="2" width="6.5" style="3" bestFit="1" customWidth="1"/>
    <col min="3" max="5" width="17.6640625" style="5" customWidth="1"/>
    <col min="6" max="12" width="17.6640625" style="3" customWidth="1"/>
    <col min="13" max="13" width="1.6640625" style="3" customWidth="1"/>
    <col min="14" max="14" width="9.1640625" style="3" customWidth="1"/>
    <col min="15" max="15" width="1.6640625" style="3" customWidth="1"/>
    <col min="16" max="17" width="9" style="5" customWidth="1"/>
    <col min="18" max="24" width="9" style="3" customWidth="1"/>
    <col min="25" max="16384" width="9.1640625" style="3"/>
  </cols>
  <sheetData>
    <row r="1" spans="1:26" ht="15" x14ac:dyDescent="0.3">
      <c r="A1" s="9" t="s">
        <v>58</v>
      </c>
      <c r="C1" s="10"/>
      <c r="D1" s="10"/>
      <c r="E1" s="10"/>
      <c r="F1" s="10"/>
      <c r="G1" s="10"/>
      <c r="H1" s="10"/>
      <c r="I1" s="10"/>
      <c r="J1" s="10"/>
      <c r="K1" s="10"/>
      <c r="L1" s="10"/>
      <c r="M1" s="10"/>
      <c r="N1" s="10"/>
      <c r="O1" s="10"/>
      <c r="P1" s="10"/>
      <c r="Q1" s="10"/>
      <c r="R1" s="10"/>
      <c r="S1" s="10"/>
      <c r="T1" s="10"/>
      <c r="U1" s="10"/>
      <c r="V1" s="10"/>
      <c r="W1" s="10"/>
      <c r="X1" s="10"/>
      <c r="Y1" s="10"/>
      <c r="Z1" s="10"/>
    </row>
    <row r="3" spans="1:26" ht="21" x14ac:dyDescent="0.35">
      <c r="A3" s="131" t="str">
        <f>TAB00!B71&amp;" : "&amp;TAB00!C71</f>
        <v>TAB7 : Evolution bilancielles</v>
      </c>
      <c r="B3" s="131"/>
      <c r="C3" s="131"/>
      <c r="D3" s="131"/>
      <c r="E3" s="131"/>
      <c r="F3" s="131"/>
      <c r="G3" s="131"/>
      <c r="H3" s="131"/>
      <c r="I3" s="131"/>
      <c r="J3" s="131"/>
      <c r="K3" s="131"/>
      <c r="L3" s="131"/>
      <c r="M3" s="131"/>
      <c r="N3" s="131"/>
      <c r="O3" s="131"/>
      <c r="P3" s="131"/>
      <c r="Q3" s="131"/>
      <c r="R3" s="131"/>
      <c r="S3" s="131"/>
      <c r="T3" s="131"/>
      <c r="U3" s="131"/>
      <c r="V3" s="131"/>
      <c r="W3" s="131"/>
      <c r="X3" s="131"/>
    </row>
    <row r="5" spans="1:26" x14ac:dyDescent="0.3">
      <c r="A5" s="264" t="s">
        <v>382</v>
      </c>
      <c r="B5" s="265"/>
      <c r="C5" s="266"/>
      <c r="D5" s="266"/>
      <c r="E5" s="266"/>
      <c r="F5" s="265"/>
      <c r="G5" s="265"/>
      <c r="H5" s="265"/>
      <c r="I5" s="265"/>
      <c r="J5" s="265"/>
      <c r="K5" s="265"/>
      <c r="L5" s="265"/>
      <c r="M5" s="265"/>
      <c r="N5" s="265"/>
      <c r="O5" s="265"/>
      <c r="P5" s="266"/>
      <c r="Q5" s="266"/>
      <c r="R5" s="265"/>
      <c r="S5" s="265"/>
      <c r="T5" s="265"/>
      <c r="U5" s="265"/>
      <c r="V5" s="265"/>
      <c r="W5" s="265"/>
      <c r="X5" s="265"/>
    </row>
    <row r="7" spans="1:26" ht="14.25" thickBot="1" x14ac:dyDescent="0.35">
      <c r="P7" s="464" t="s">
        <v>401</v>
      </c>
      <c r="Q7" s="464"/>
      <c r="R7" s="464"/>
      <c r="S7" s="464"/>
      <c r="T7" s="464"/>
      <c r="U7" s="464"/>
      <c r="V7" s="464"/>
      <c r="W7" s="464"/>
      <c r="X7" s="465"/>
    </row>
    <row r="8" spans="1:26" ht="27" x14ac:dyDescent="0.3">
      <c r="A8" s="324" t="s">
        <v>60</v>
      </c>
      <c r="B8" s="161" t="s">
        <v>82</v>
      </c>
      <c r="C8" s="344" t="s">
        <v>451</v>
      </c>
      <c r="D8" s="344" t="s">
        <v>437</v>
      </c>
      <c r="E8" s="344" t="s">
        <v>454</v>
      </c>
      <c r="F8" s="344" t="s">
        <v>452</v>
      </c>
      <c r="G8" s="344" t="s">
        <v>453</v>
      </c>
      <c r="H8" s="123" t="s">
        <v>433</v>
      </c>
      <c r="I8" s="123" t="s">
        <v>434</v>
      </c>
      <c r="J8" s="123" t="s">
        <v>435</v>
      </c>
      <c r="K8" s="123" t="s">
        <v>436</v>
      </c>
      <c r="L8" s="123" t="s">
        <v>432</v>
      </c>
      <c r="N8" s="21" t="s">
        <v>398</v>
      </c>
      <c r="P8" s="346" t="s">
        <v>402</v>
      </c>
      <c r="Q8" s="335" t="s">
        <v>403</v>
      </c>
      <c r="R8" s="335" t="s">
        <v>439</v>
      </c>
      <c r="S8" s="335" t="s">
        <v>404</v>
      </c>
      <c r="T8" s="335" t="s">
        <v>438</v>
      </c>
      <c r="U8" s="335" t="s">
        <v>425</v>
      </c>
      <c r="V8" s="335" t="s">
        <v>424</v>
      </c>
      <c r="W8" s="335" t="s">
        <v>423</v>
      </c>
      <c r="X8" s="335" t="s">
        <v>422</v>
      </c>
    </row>
    <row r="9" spans="1:26" x14ac:dyDescent="0.3">
      <c r="A9" s="232" t="s">
        <v>61</v>
      </c>
      <c r="B9" s="233" t="s">
        <v>62</v>
      </c>
      <c r="C9" s="34">
        <f t="shared" ref="C9:H9" si="0">SUM(C10:C13)</f>
        <v>0</v>
      </c>
      <c r="D9" s="34">
        <f t="shared" si="0"/>
        <v>0</v>
      </c>
      <c r="E9" s="34">
        <f t="shared" si="0"/>
        <v>0</v>
      </c>
      <c r="F9" s="34">
        <f t="shared" si="0"/>
        <v>0</v>
      </c>
      <c r="G9" s="35">
        <f t="shared" si="0"/>
        <v>0</v>
      </c>
      <c r="H9" s="35">
        <f t="shared" si="0"/>
        <v>0</v>
      </c>
      <c r="I9" s="35">
        <f t="shared" ref="I9:L9" si="1">SUM(I10:I13)</f>
        <v>0</v>
      </c>
      <c r="J9" s="35">
        <f t="shared" si="1"/>
        <v>0</v>
      </c>
      <c r="K9" s="35">
        <f t="shared" si="1"/>
        <v>0</v>
      </c>
      <c r="L9" s="35">
        <f t="shared" si="1"/>
        <v>0</v>
      </c>
      <c r="N9" s="38"/>
      <c r="P9" s="37">
        <f t="shared" ref="P9:Q21" si="2">IFERROR(IF(AND(ROUND(SUM(C9:C9),0)=0,ROUND(SUM(D9:D9),0)&gt;ROUND(SUM(C9:C9),0)),"INF",(ROUND(SUM(D9:D9),0)-ROUND(SUM(C9:C9),0))/ROUND(SUM(C9:C9),0)),0)</f>
        <v>0</v>
      </c>
      <c r="Q9" s="37">
        <f t="shared" si="2"/>
        <v>0</v>
      </c>
      <c r="R9" s="37">
        <f t="shared" ref="R9:R21" si="3">IFERROR(IF(AND(ROUND(SUM(E9),0)=0,ROUND(SUM(F9:F9),0)&gt;ROUND(SUM(E9),0)),"INF",(ROUND(SUM(F9:F9),0)-ROUND(SUM(E9),0))/ROUND(SUM(E9),0)),0)</f>
        <v>0</v>
      </c>
      <c r="S9" s="37">
        <f t="shared" ref="S9:S21" si="4">IFERROR(IF(AND(ROUND(SUM(F9),0)=0,ROUND(SUM(G9:G9),0)&gt;ROUND(SUM(F9),0)),"INF",(ROUND(SUM(G9:G9),0)-ROUND(SUM(F9),0))/ROUND(SUM(F9),0)),0)</f>
        <v>0</v>
      </c>
      <c r="T9" s="37">
        <f t="shared" ref="T9:T21" si="5">IFERROR(IF(AND(ROUND(SUM(G9),0)=0,ROUND(SUM(H9:H9),0)&gt;ROUND(SUM(G9),0)),"INF",(ROUND(SUM(H9:H9),0)-ROUND(SUM(G9),0))/ROUND(SUM(G9),0)),0)</f>
        <v>0</v>
      </c>
      <c r="U9" s="37">
        <f t="shared" ref="U9:U21" si="6">IFERROR(IF(AND(ROUND(SUM(H9),0)=0,ROUND(SUM(I9:I9),0)&gt;ROUND(SUM(H9),0)),"INF",(ROUND(SUM(I9:I9),0)-ROUND(SUM(H9),0))/ROUND(SUM(H9),0)),0)</f>
        <v>0</v>
      </c>
      <c r="V9" s="37">
        <f t="shared" ref="V9:V21" si="7">IFERROR(IF(AND(ROUND(SUM(I9),0)=0,ROUND(SUM(J9:J9),0)&gt;ROUND(SUM(I9),0)),"INF",(ROUND(SUM(J9:J9),0)-ROUND(SUM(I9),0))/ROUND(SUM(I9),0)),0)</f>
        <v>0</v>
      </c>
      <c r="W9" s="37">
        <f t="shared" ref="W9:W21" si="8">IFERROR(IF(AND(ROUND(SUM(J9),0)=0,ROUND(SUM(K9:K9),0)&gt;ROUND(SUM(J9),0)),"INF",(ROUND(SUM(K9:K9),0)-ROUND(SUM(J9),0))/ROUND(SUM(J9),0)),0)</f>
        <v>0</v>
      </c>
      <c r="X9" s="230">
        <f t="shared" ref="X9:X21" si="9">IFERROR(IF(AND(ROUND(SUM(K9),0)=0,ROUND(SUM(L9:L9),0)&gt;ROUND(SUM(K9),0)),"INF",(ROUND(SUM(L9:L9),0)-ROUND(SUM(K9),0))/ROUND(SUM(K9),0)),0)</f>
        <v>0</v>
      </c>
    </row>
    <row r="10" spans="1:26" x14ac:dyDescent="0.3">
      <c r="A10" s="72" t="s">
        <v>63</v>
      </c>
      <c r="B10" s="157">
        <v>20</v>
      </c>
      <c r="C10" s="129"/>
      <c r="D10" s="129"/>
      <c r="E10" s="129"/>
      <c r="F10" s="129"/>
      <c r="G10" s="129"/>
      <c r="H10" s="129"/>
      <c r="I10" s="129"/>
      <c r="J10" s="129"/>
      <c r="K10" s="129"/>
      <c r="L10" s="129"/>
      <c r="N10" s="23"/>
      <c r="P10" s="37">
        <f t="shared" si="2"/>
        <v>0</v>
      </c>
      <c r="Q10" s="37">
        <f t="shared" si="2"/>
        <v>0</v>
      </c>
      <c r="R10" s="37">
        <f t="shared" si="3"/>
        <v>0</v>
      </c>
      <c r="S10" s="37">
        <f t="shared" si="4"/>
        <v>0</v>
      </c>
      <c r="T10" s="37">
        <f t="shared" si="5"/>
        <v>0</v>
      </c>
      <c r="U10" s="37">
        <f t="shared" si="6"/>
        <v>0</v>
      </c>
      <c r="V10" s="37">
        <f t="shared" si="7"/>
        <v>0</v>
      </c>
      <c r="W10" s="37">
        <f t="shared" si="8"/>
        <v>0</v>
      </c>
      <c r="X10" s="230">
        <f t="shared" si="9"/>
        <v>0</v>
      </c>
    </row>
    <row r="11" spans="1:26" x14ac:dyDescent="0.3">
      <c r="A11" s="72" t="s">
        <v>64</v>
      </c>
      <c r="B11" s="157">
        <v>21</v>
      </c>
      <c r="C11" s="129"/>
      <c r="D11" s="129"/>
      <c r="E11" s="129"/>
      <c r="F11" s="129"/>
      <c r="G11" s="129"/>
      <c r="H11" s="129"/>
      <c r="I11" s="129"/>
      <c r="J11" s="129"/>
      <c r="K11" s="129"/>
      <c r="L11" s="129"/>
      <c r="N11" s="503" t="s">
        <v>220</v>
      </c>
      <c r="P11" s="37">
        <f t="shared" si="2"/>
        <v>0</v>
      </c>
      <c r="Q11" s="37">
        <f t="shared" si="2"/>
        <v>0</v>
      </c>
      <c r="R11" s="37">
        <f t="shared" si="3"/>
        <v>0</v>
      </c>
      <c r="S11" s="37">
        <f t="shared" si="4"/>
        <v>0</v>
      </c>
      <c r="T11" s="37">
        <f t="shared" si="5"/>
        <v>0</v>
      </c>
      <c r="U11" s="37">
        <f t="shared" si="6"/>
        <v>0</v>
      </c>
      <c r="V11" s="37">
        <f t="shared" si="7"/>
        <v>0</v>
      </c>
      <c r="W11" s="37">
        <f t="shared" si="8"/>
        <v>0</v>
      </c>
      <c r="X11" s="230">
        <f t="shared" si="9"/>
        <v>0</v>
      </c>
    </row>
    <row r="12" spans="1:26" x14ac:dyDescent="0.3">
      <c r="A12" s="72" t="s">
        <v>65</v>
      </c>
      <c r="B12" s="157" t="s">
        <v>66</v>
      </c>
      <c r="C12" s="129"/>
      <c r="D12" s="129"/>
      <c r="E12" s="129"/>
      <c r="F12" s="129"/>
      <c r="G12" s="129"/>
      <c r="H12" s="129"/>
      <c r="I12" s="129"/>
      <c r="J12" s="129"/>
      <c r="K12" s="129"/>
      <c r="L12" s="129"/>
      <c r="N12" s="504"/>
      <c r="P12" s="37">
        <f t="shared" si="2"/>
        <v>0</v>
      </c>
      <c r="Q12" s="37">
        <f t="shared" si="2"/>
        <v>0</v>
      </c>
      <c r="R12" s="37">
        <f t="shared" si="3"/>
        <v>0</v>
      </c>
      <c r="S12" s="37">
        <f t="shared" si="4"/>
        <v>0</v>
      </c>
      <c r="T12" s="37">
        <f t="shared" si="5"/>
        <v>0</v>
      </c>
      <c r="U12" s="37">
        <f t="shared" si="6"/>
        <v>0</v>
      </c>
      <c r="V12" s="37">
        <f t="shared" si="7"/>
        <v>0</v>
      </c>
      <c r="W12" s="37">
        <f t="shared" si="8"/>
        <v>0</v>
      </c>
      <c r="X12" s="230">
        <f t="shared" si="9"/>
        <v>0</v>
      </c>
    </row>
    <row r="13" spans="1:26" x14ac:dyDescent="0.3">
      <c r="A13" s="72" t="s">
        <v>67</v>
      </c>
      <c r="B13" s="157">
        <v>28</v>
      </c>
      <c r="C13" s="129"/>
      <c r="D13" s="129"/>
      <c r="E13" s="129"/>
      <c r="F13" s="129"/>
      <c r="G13" s="129"/>
      <c r="H13" s="129"/>
      <c r="I13" s="129"/>
      <c r="J13" s="129"/>
      <c r="K13" s="129"/>
      <c r="L13" s="129"/>
      <c r="N13" s="23"/>
      <c r="P13" s="37">
        <f t="shared" si="2"/>
        <v>0</v>
      </c>
      <c r="Q13" s="37">
        <f t="shared" si="2"/>
        <v>0</v>
      </c>
      <c r="R13" s="37">
        <f t="shared" si="3"/>
        <v>0</v>
      </c>
      <c r="S13" s="37">
        <f t="shared" si="4"/>
        <v>0</v>
      </c>
      <c r="T13" s="37">
        <f t="shared" si="5"/>
        <v>0</v>
      </c>
      <c r="U13" s="37">
        <f t="shared" si="6"/>
        <v>0</v>
      </c>
      <c r="V13" s="37">
        <f t="shared" si="7"/>
        <v>0</v>
      </c>
      <c r="W13" s="37">
        <f t="shared" si="8"/>
        <v>0</v>
      </c>
      <c r="X13" s="230">
        <f t="shared" si="9"/>
        <v>0</v>
      </c>
    </row>
    <row r="14" spans="1:26" x14ac:dyDescent="0.3">
      <c r="A14" s="232" t="s">
        <v>68</v>
      </c>
      <c r="B14" s="233" t="s">
        <v>69</v>
      </c>
      <c r="C14" s="34">
        <f t="shared" ref="C14" si="10">SUM(C15:C20)</f>
        <v>0</v>
      </c>
      <c r="D14" s="34">
        <f t="shared" ref="D14:G14" si="11">SUM(D15:D20)</f>
        <v>0</v>
      </c>
      <c r="E14" s="34">
        <f t="shared" si="11"/>
        <v>0</v>
      </c>
      <c r="F14" s="34">
        <f t="shared" si="11"/>
        <v>0</v>
      </c>
      <c r="G14" s="34">
        <f t="shared" si="11"/>
        <v>0</v>
      </c>
      <c r="H14" s="34">
        <f t="shared" ref="H14:L14" si="12">SUM(H15:H20)</f>
        <v>0</v>
      </c>
      <c r="I14" s="34">
        <f t="shared" si="12"/>
        <v>0</v>
      </c>
      <c r="J14" s="34">
        <f t="shared" si="12"/>
        <v>0</v>
      </c>
      <c r="K14" s="34">
        <f t="shared" si="12"/>
        <v>0</v>
      </c>
      <c r="L14" s="34">
        <f t="shared" si="12"/>
        <v>0</v>
      </c>
      <c r="N14" s="38"/>
      <c r="P14" s="37">
        <f t="shared" si="2"/>
        <v>0</v>
      </c>
      <c r="Q14" s="37">
        <f t="shared" si="2"/>
        <v>0</v>
      </c>
      <c r="R14" s="37">
        <f t="shared" si="3"/>
        <v>0</v>
      </c>
      <c r="S14" s="37">
        <f t="shared" si="4"/>
        <v>0</v>
      </c>
      <c r="T14" s="37">
        <f t="shared" si="5"/>
        <v>0</v>
      </c>
      <c r="U14" s="37">
        <f t="shared" si="6"/>
        <v>0</v>
      </c>
      <c r="V14" s="37">
        <f t="shared" si="7"/>
        <v>0</v>
      </c>
      <c r="W14" s="37">
        <f t="shared" si="8"/>
        <v>0</v>
      </c>
      <c r="X14" s="230">
        <f t="shared" si="9"/>
        <v>0</v>
      </c>
    </row>
    <row r="15" spans="1:26" x14ac:dyDescent="0.3">
      <c r="A15" s="72" t="s">
        <v>70</v>
      </c>
      <c r="B15" s="157">
        <v>29</v>
      </c>
      <c r="C15" s="129"/>
      <c r="D15" s="129"/>
      <c r="E15" s="129"/>
      <c r="F15" s="129"/>
      <c r="G15" s="129"/>
      <c r="H15" s="129"/>
      <c r="I15" s="129"/>
      <c r="J15" s="129"/>
      <c r="K15" s="129"/>
      <c r="L15" s="129"/>
      <c r="N15" s="23"/>
      <c r="P15" s="37">
        <f t="shared" si="2"/>
        <v>0</v>
      </c>
      <c r="Q15" s="37">
        <f t="shared" si="2"/>
        <v>0</v>
      </c>
      <c r="R15" s="37">
        <f t="shared" si="3"/>
        <v>0</v>
      </c>
      <c r="S15" s="37">
        <f t="shared" si="4"/>
        <v>0</v>
      </c>
      <c r="T15" s="37">
        <f t="shared" si="5"/>
        <v>0</v>
      </c>
      <c r="U15" s="37">
        <f t="shared" si="6"/>
        <v>0</v>
      </c>
      <c r="V15" s="37">
        <f t="shared" si="7"/>
        <v>0</v>
      </c>
      <c r="W15" s="37">
        <f t="shared" si="8"/>
        <v>0</v>
      </c>
      <c r="X15" s="230">
        <f t="shared" si="9"/>
        <v>0</v>
      </c>
    </row>
    <row r="16" spans="1:26" x14ac:dyDescent="0.3">
      <c r="A16" s="72" t="s">
        <v>71</v>
      </c>
      <c r="B16" s="157">
        <v>3</v>
      </c>
      <c r="C16" s="129"/>
      <c r="D16" s="129"/>
      <c r="E16" s="129"/>
      <c r="F16" s="129"/>
      <c r="G16" s="129"/>
      <c r="H16" s="129"/>
      <c r="I16" s="129"/>
      <c r="J16" s="129"/>
      <c r="K16" s="129"/>
      <c r="L16" s="129"/>
      <c r="N16" s="23"/>
      <c r="P16" s="37">
        <f t="shared" si="2"/>
        <v>0</v>
      </c>
      <c r="Q16" s="37">
        <f t="shared" si="2"/>
        <v>0</v>
      </c>
      <c r="R16" s="37">
        <f t="shared" si="3"/>
        <v>0</v>
      </c>
      <c r="S16" s="37">
        <f t="shared" si="4"/>
        <v>0</v>
      </c>
      <c r="T16" s="37">
        <f t="shared" si="5"/>
        <v>0</v>
      </c>
      <c r="U16" s="37">
        <f t="shared" si="6"/>
        <v>0</v>
      </c>
      <c r="V16" s="37">
        <f t="shared" si="7"/>
        <v>0</v>
      </c>
      <c r="W16" s="37">
        <f t="shared" si="8"/>
        <v>0</v>
      </c>
      <c r="X16" s="230">
        <f t="shared" si="9"/>
        <v>0</v>
      </c>
    </row>
    <row r="17" spans="1:24" ht="15" x14ac:dyDescent="0.3">
      <c r="A17" s="72" t="s">
        <v>72</v>
      </c>
      <c r="B17" s="157" t="s">
        <v>73</v>
      </c>
      <c r="C17" s="129"/>
      <c r="D17" s="129"/>
      <c r="E17" s="129"/>
      <c r="F17" s="129"/>
      <c r="G17" s="129"/>
      <c r="H17" s="129"/>
      <c r="I17" s="129"/>
      <c r="J17" s="129"/>
      <c r="K17" s="129"/>
      <c r="L17" s="129"/>
      <c r="N17" s="39" t="s">
        <v>527</v>
      </c>
      <c r="P17" s="37">
        <f t="shared" si="2"/>
        <v>0</v>
      </c>
      <c r="Q17" s="37">
        <f t="shared" si="2"/>
        <v>0</v>
      </c>
      <c r="R17" s="37">
        <f t="shared" si="3"/>
        <v>0</v>
      </c>
      <c r="S17" s="37">
        <f t="shared" si="4"/>
        <v>0</v>
      </c>
      <c r="T17" s="37">
        <f t="shared" si="5"/>
        <v>0</v>
      </c>
      <c r="U17" s="37">
        <f t="shared" si="6"/>
        <v>0</v>
      </c>
      <c r="V17" s="37">
        <f t="shared" si="7"/>
        <v>0</v>
      </c>
      <c r="W17" s="37">
        <f t="shared" si="8"/>
        <v>0</v>
      </c>
      <c r="X17" s="230">
        <f t="shared" si="9"/>
        <v>0</v>
      </c>
    </row>
    <row r="18" spans="1:24" x14ac:dyDescent="0.3">
      <c r="A18" s="72" t="s">
        <v>396</v>
      </c>
      <c r="B18" s="157" t="s">
        <v>74</v>
      </c>
      <c r="C18" s="129"/>
      <c r="D18" s="129"/>
      <c r="E18" s="129"/>
      <c r="F18" s="129"/>
      <c r="G18" s="129"/>
      <c r="H18" s="129"/>
      <c r="I18" s="129"/>
      <c r="J18" s="129"/>
      <c r="K18" s="129"/>
      <c r="L18" s="129"/>
      <c r="N18" s="23"/>
      <c r="P18" s="37">
        <f t="shared" si="2"/>
        <v>0</v>
      </c>
      <c r="Q18" s="37">
        <f t="shared" si="2"/>
        <v>0</v>
      </c>
      <c r="R18" s="37">
        <f t="shared" si="3"/>
        <v>0</v>
      </c>
      <c r="S18" s="37">
        <f t="shared" si="4"/>
        <v>0</v>
      </c>
      <c r="T18" s="37">
        <f t="shared" si="5"/>
        <v>0</v>
      </c>
      <c r="U18" s="37">
        <f t="shared" si="6"/>
        <v>0</v>
      </c>
      <c r="V18" s="37">
        <f t="shared" si="7"/>
        <v>0</v>
      </c>
      <c r="W18" s="37">
        <f t="shared" si="8"/>
        <v>0</v>
      </c>
      <c r="X18" s="230">
        <f t="shared" si="9"/>
        <v>0</v>
      </c>
    </row>
    <row r="19" spans="1:24" x14ac:dyDescent="0.3">
      <c r="A19" s="72" t="s">
        <v>75</v>
      </c>
      <c r="B19" s="157" t="s">
        <v>76</v>
      </c>
      <c r="C19" s="129"/>
      <c r="D19" s="129"/>
      <c r="E19" s="129"/>
      <c r="F19" s="129"/>
      <c r="G19" s="129"/>
      <c r="H19" s="129"/>
      <c r="I19" s="129"/>
      <c r="J19" s="129"/>
      <c r="K19" s="129"/>
      <c r="L19" s="129"/>
      <c r="N19" s="23"/>
      <c r="P19" s="37">
        <f t="shared" si="2"/>
        <v>0</v>
      </c>
      <c r="Q19" s="37">
        <f t="shared" si="2"/>
        <v>0</v>
      </c>
      <c r="R19" s="37">
        <f t="shared" si="3"/>
        <v>0</v>
      </c>
      <c r="S19" s="37">
        <f t="shared" si="4"/>
        <v>0</v>
      </c>
      <c r="T19" s="37">
        <f t="shared" si="5"/>
        <v>0</v>
      </c>
      <c r="U19" s="37">
        <f t="shared" si="6"/>
        <v>0</v>
      </c>
      <c r="V19" s="37">
        <f t="shared" si="7"/>
        <v>0</v>
      </c>
      <c r="W19" s="37">
        <f t="shared" si="8"/>
        <v>0</v>
      </c>
      <c r="X19" s="230">
        <f t="shared" si="9"/>
        <v>0</v>
      </c>
    </row>
    <row r="20" spans="1:24" ht="15" x14ac:dyDescent="0.3">
      <c r="A20" s="72" t="s">
        <v>77</v>
      </c>
      <c r="B20" s="157" t="s">
        <v>78</v>
      </c>
      <c r="C20" s="129"/>
      <c r="D20" s="129"/>
      <c r="E20" s="129"/>
      <c r="F20" s="129"/>
      <c r="G20" s="129"/>
      <c r="H20" s="129"/>
      <c r="I20" s="129"/>
      <c r="J20" s="129"/>
      <c r="K20" s="129"/>
      <c r="L20" s="129"/>
      <c r="N20" s="39" t="s">
        <v>528</v>
      </c>
      <c r="P20" s="37">
        <f t="shared" si="2"/>
        <v>0</v>
      </c>
      <c r="Q20" s="37">
        <f t="shared" si="2"/>
        <v>0</v>
      </c>
      <c r="R20" s="37">
        <f t="shared" si="3"/>
        <v>0</v>
      </c>
      <c r="S20" s="37">
        <f t="shared" si="4"/>
        <v>0</v>
      </c>
      <c r="T20" s="37">
        <f t="shared" si="5"/>
        <v>0</v>
      </c>
      <c r="U20" s="37">
        <f t="shared" si="6"/>
        <v>0</v>
      </c>
      <c r="V20" s="37">
        <f t="shared" si="7"/>
        <v>0</v>
      </c>
      <c r="W20" s="37">
        <f t="shared" si="8"/>
        <v>0</v>
      </c>
      <c r="X20" s="230">
        <f t="shared" si="9"/>
        <v>0</v>
      </c>
    </row>
    <row r="21" spans="1:24" ht="14.25" thickBot="1" x14ac:dyDescent="0.35">
      <c r="A21" s="15" t="s">
        <v>79</v>
      </c>
      <c r="B21" s="167" t="s">
        <v>80</v>
      </c>
      <c r="C21" s="41">
        <f t="shared" ref="C21" si="13">SUM(C9,C14)</f>
        <v>0</v>
      </c>
      <c r="D21" s="41">
        <f t="shared" ref="D21:G21" si="14">SUM(D9,D14)</f>
        <v>0</v>
      </c>
      <c r="E21" s="41">
        <f t="shared" si="14"/>
        <v>0</v>
      </c>
      <c r="F21" s="41">
        <f t="shared" si="14"/>
        <v>0</v>
      </c>
      <c r="G21" s="41">
        <f t="shared" si="14"/>
        <v>0</v>
      </c>
      <c r="H21" s="41">
        <f t="shared" ref="H21:L21" si="15">SUM(H9,H14)</f>
        <v>0</v>
      </c>
      <c r="I21" s="41">
        <f t="shared" si="15"/>
        <v>0</v>
      </c>
      <c r="J21" s="41">
        <f t="shared" si="15"/>
        <v>0</v>
      </c>
      <c r="K21" s="41">
        <f t="shared" si="15"/>
        <v>0</v>
      </c>
      <c r="L21" s="41">
        <f t="shared" si="15"/>
        <v>0</v>
      </c>
      <c r="N21" s="43"/>
      <c r="P21" s="42">
        <f t="shared" si="2"/>
        <v>0</v>
      </c>
      <c r="Q21" s="42">
        <f t="shared" si="2"/>
        <v>0</v>
      </c>
      <c r="R21" s="42">
        <f t="shared" si="3"/>
        <v>0</v>
      </c>
      <c r="S21" s="42">
        <f t="shared" si="4"/>
        <v>0</v>
      </c>
      <c r="T21" s="42">
        <f t="shared" si="5"/>
        <v>0</v>
      </c>
      <c r="U21" s="42">
        <f t="shared" si="6"/>
        <v>0</v>
      </c>
      <c r="V21" s="42">
        <f t="shared" si="7"/>
        <v>0</v>
      </c>
      <c r="W21" s="42">
        <f t="shared" si="8"/>
        <v>0</v>
      </c>
      <c r="X21" s="231">
        <f t="shared" si="9"/>
        <v>0</v>
      </c>
    </row>
    <row r="22" spans="1:24" x14ac:dyDescent="0.3">
      <c r="A22" s="72"/>
      <c r="B22" s="72"/>
      <c r="C22" s="10"/>
      <c r="D22" s="10"/>
      <c r="E22" s="10"/>
      <c r="F22" s="10"/>
      <c r="G22" s="10"/>
      <c r="H22" s="10"/>
      <c r="I22" s="10"/>
      <c r="J22" s="10"/>
      <c r="K22" s="10"/>
      <c r="L22" s="10"/>
      <c r="N22" s="10"/>
      <c r="P22" s="10"/>
      <c r="Q22" s="10"/>
      <c r="R22" s="10"/>
      <c r="S22" s="10"/>
      <c r="T22" s="10"/>
      <c r="U22" s="10"/>
      <c r="V22" s="10"/>
      <c r="W22" s="10"/>
      <c r="X22" s="130"/>
    </row>
    <row r="23" spans="1:24" x14ac:dyDescent="0.3">
      <c r="A23" s="72"/>
      <c r="B23" s="72"/>
      <c r="C23" s="10"/>
      <c r="D23" s="10"/>
      <c r="E23" s="10"/>
      <c r="F23" s="10"/>
      <c r="G23" s="10"/>
      <c r="H23" s="10"/>
      <c r="I23" s="10"/>
      <c r="J23" s="10"/>
      <c r="K23" s="10"/>
      <c r="L23" s="10"/>
      <c r="N23" s="10"/>
      <c r="P23" s="464" t="s">
        <v>401</v>
      </c>
      <c r="Q23" s="464"/>
      <c r="R23" s="464"/>
      <c r="S23" s="464"/>
      <c r="T23" s="464"/>
      <c r="U23" s="464"/>
      <c r="V23" s="464"/>
      <c r="W23" s="464"/>
      <c r="X23" s="465"/>
    </row>
    <row r="24" spans="1:24" ht="27" x14ac:dyDescent="0.3">
      <c r="A24" s="324" t="s">
        <v>81</v>
      </c>
      <c r="B24" s="161" t="s">
        <v>82</v>
      </c>
      <c r="C24" s="344" t="s">
        <v>451</v>
      </c>
      <c r="D24" s="344" t="s">
        <v>437</v>
      </c>
      <c r="E24" s="344" t="s">
        <v>454</v>
      </c>
      <c r="F24" s="344" t="s">
        <v>452</v>
      </c>
      <c r="G24" s="344" t="s">
        <v>453</v>
      </c>
      <c r="H24" s="123" t="s">
        <v>433</v>
      </c>
      <c r="I24" s="123" t="s">
        <v>434</v>
      </c>
      <c r="J24" s="123" t="s">
        <v>435</v>
      </c>
      <c r="K24" s="123" t="s">
        <v>436</v>
      </c>
      <c r="L24" s="123" t="s">
        <v>432</v>
      </c>
      <c r="N24" s="44" t="s">
        <v>369</v>
      </c>
      <c r="P24" s="346" t="s">
        <v>402</v>
      </c>
      <c r="Q24" s="335" t="s">
        <v>403</v>
      </c>
      <c r="R24" s="335" t="s">
        <v>439</v>
      </c>
      <c r="S24" s="335" t="s">
        <v>404</v>
      </c>
      <c r="T24" s="335" t="s">
        <v>438</v>
      </c>
      <c r="U24" s="335" t="s">
        <v>425</v>
      </c>
      <c r="V24" s="335" t="s">
        <v>424</v>
      </c>
      <c r="W24" s="335" t="s">
        <v>423</v>
      </c>
      <c r="X24" s="335" t="s">
        <v>422</v>
      </c>
    </row>
    <row r="25" spans="1:24" ht="15" x14ac:dyDescent="0.3">
      <c r="A25" s="232" t="s">
        <v>83</v>
      </c>
      <c r="B25" s="233" t="s">
        <v>84</v>
      </c>
      <c r="C25" s="34">
        <f t="shared" ref="C25" si="16">SUM(C26:C31)</f>
        <v>0</v>
      </c>
      <c r="D25" s="34">
        <f t="shared" ref="D25:G25" si="17">SUM(D26:D31)</f>
        <v>0</v>
      </c>
      <c r="E25" s="34">
        <f t="shared" si="17"/>
        <v>0</v>
      </c>
      <c r="F25" s="34">
        <f t="shared" si="17"/>
        <v>0</v>
      </c>
      <c r="G25" s="34">
        <f t="shared" si="17"/>
        <v>0</v>
      </c>
      <c r="H25" s="34">
        <f t="shared" ref="H25:L25" si="18">SUM(H26:H31)</f>
        <v>0</v>
      </c>
      <c r="I25" s="34">
        <f t="shared" si="18"/>
        <v>0</v>
      </c>
      <c r="J25" s="34">
        <f t="shared" si="18"/>
        <v>0</v>
      </c>
      <c r="K25" s="34">
        <f t="shared" si="18"/>
        <v>0</v>
      </c>
      <c r="L25" s="34">
        <f t="shared" si="18"/>
        <v>0</v>
      </c>
      <c r="N25" s="45"/>
      <c r="P25" s="37">
        <f t="shared" ref="P25:Q48" si="19">IFERROR(IF(AND(ROUND(SUM(C25:C25),0)=0,ROUND(SUM(D25:D25),0)&gt;ROUND(SUM(C25:C25),0)),"INF",(ROUND(SUM(D25:D25),0)-ROUND(SUM(C25:C25),0))/ROUND(SUM(C25:C25),0)),0)</f>
        <v>0</v>
      </c>
      <c r="Q25" s="37">
        <f t="shared" si="19"/>
        <v>0</v>
      </c>
      <c r="R25" s="37">
        <f t="shared" ref="R25:R48" si="20">IFERROR(IF(AND(ROUND(SUM(E25),0)=0,ROUND(SUM(F25:F25),0)&gt;ROUND(SUM(E25),0)),"INF",(ROUND(SUM(F25:F25),0)-ROUND(SUM(E25),0))/ROUND(SUM(E25),0)),0)</f>
        <v>0</v>
      </c>
      <c r="S25" s="37">
        <f t="shared" ref="S25:S48" si="21">IFERROR(IF(AND(ROUND(SUM(F25),0)=0,ROUND(SUM(G25:G25),0)&gt;ROUND(SUM(F25),0)),"INF",(ROUND(SUM(G25:G25),0)-ROUND(SUM(F25),0))/ROUND(SUM(F25),0)),0)</f>
        <v>0</v>
      </c>
      <c r="T25" s="37">
        <f t="shared" ref="T25:T48" si="22">IFERROR(IF(AND(ROUND(SUM(G25),0)=0,ROUND(SUM(H25:H25),0)&gt;ROUND(SUM(G25),0)),"INF",(ROUND(SUM(H25:H25),0)-ROUND(SUM(G25),0))/ROUND(SUM(G25),0)),0)</f>
        <v>0</v>
      </c>
      <c r="U25" s="37">
        <f t="shared" ref="U25:U48" si="23">IFERROR(IF(AND(ROUND(SUM(H25),0)=0,ROUND(SUM(I25:I25),0)&gt;ROUND(SUM(H25),0)),"INF",(ROUND(SUM(I25:I25),0)-ROUND(SUM(H25),0))/ROUND(SUM(H25),0)),0)</f>
        <v>0</v>
      </c>
      <c r="V25" s="37">
        <f t="shared" ref="V25:V48" si="24">IFERROR(IF(AND(ROUND(SUM(I25),0)=0,ROUND(SUM(J25:J25),0)&gt;ROUND(SUM(I25),0)),"INF",(ROUND(SUM(J25:J25),0)-ROUND(SUM(I25),0))/ROUND(SUM(I25),0)),0)</f>
        <v>0</v>
      </c>
      <c r="W25" s="37">
        <f t="shared" ref="W25:W48" si="25">IFERROR(IF(AND(ROUND(SUM(J25),0)=0,ROUND(SUM(K25:K25),0)&gt;ROUND(SUM(J25),0)),"INF",(ROUND(SUM(K25:K25),0)-ROUND(SUM(J25),0))/ROUND(SUM(J25),0)),0)</f>
        <v>0</v>
      </c>
      <c r="X25" s="230">
        <f t="shared" ref="X25:X48" si="26">IFERROR(IF(AND(ROUND(SUM(K25),0)=0,ROUND(SUM(L25:L25),0)&gt;ROUND(SUM(K25),0)),"INF",(ROUND(SUM(L25:L25),0)-ROUND(SUM(K25),0))/ROUND(SUM(K25),0)),0)</f>
        <v>0</v>
      </c>
    </row>
    <row r="26" spans="1:24" x14ac:dyDescent="0.3">
      <c r="A26" s="72" t="s">
        <v>85</v>
      </c>
      <c r="B26" s="157">
        <v>10</v>
      </c>
      <c r="C26" s="129"/>
      <c r="D26" s="129"/>
      <c r="E26" s="129"/>
      <c r="F26" s="129"/>
      <c r="G26" s="129"/>
      <c r="H26" s="129"/>
      <c r="I26" s="129"/>
      <c r="J26" s="129"/>
      <c r="K26" s="129"/>
      <c r="L26" s="129"/>
      <c r="N26" s="23"/>
      <c r="P26" s="37">
        <f t="shared" si="19"/>
        <v>0</v>
      </c>
      <c r="Q26" s="37">
        <f t="shared" si="19"/>
        <v>0</v>
      </c>
      <c r="R26" s="37">
        <f t="shared" si="20"/>
        <v>0</v>
      </c>
      <c r="S26" s="37">
        <f t="shared" si="21"/>
        <v>0</v>
      </c>
      <c r="T26" s="37">
        <f t="shared" si="22"/>
        <v>0</v>
      </c>
      <c r="U26" s="37">
        <f t="shared" si="23"/>
        <v>0</v>
      </c>
      <c r="V26" s="37">
        <f t="shared" si="24"/>
        <v>0</v>
      </c>
      <c r="W26" s="37">
        <f t="shared" si="25"/>
        <v>0</v>
      </c>
      <c r="X26" s="230">
        <f t="shared" si="26"/>
        <v>0</v>
      </c>
    </row>
    <row r="27" spans="1:24" x14ac:dyDescent="0.3">
      <c r="A27" s="72" t="s">
        <v>86</v>
      </c>
      <c r="B27" s="157">
        <v>11</v>
      </c>
      <c r="C27" s="129"/>
      <c r="D27" s="129"/>
      <c r="E27" s="129"/>
      <c r="F27" s="129"/>
      <c r="G27" s="129"/>
      <c r="H27" s="129"/>
      <c r="I27" s="129"/>
      <c r="J27" s="129"/>
      <c r="K27" s="129"/>
      <c r="L27" s="129"/>
      <c r="N27" s="23"/>
      <c r="P27" s="37">
        <f t="shared" si="19"/>
        <v>0</v>
      </c>
      <c r="Q27" s="37">
        <f t="shared" si="19"/>
        <v>0</v>
      </c>
      <c r="R27" s="37">
        <f t="shared" si="20"/>
        <v>0</v>
      </c>
      <c r="S27" s="37">
        <f t="shared" si="21"/>
        <v>0</v>
      </c>
      <c r="T27" s="37">
        <f t="shared" si="22"/>
        <v>0</v>
      </c>
      <c r="U27" s="37">
        <f t="shared" si="23"/>
        <v>0</v>
      </c>
      <c r="V27" s="37">
        <f t="shared" si="24"/>
        <v>0</v>
      </c>
      <c r="W27" s="37">
        <f t="shared" si="25"/>
        <v>0</v>
      </c>
      <c r="X27" s="230">
        <f t="shared" si="26"/>
        <v>0</v>
      </c>
    </row>
    <row r="28" spans="1:24" x14ac:dyDescent="0.3">
      <c r="A28" s="72" t="s">
        <v>87</v>
      </c>
      <c r="B28" s="157">
        <v>12</v>
      </c>
      <c r="C28" s="129"/>
      <c r="D28" s="129"/>
      <c r="E28" s="129"/>
      <c r="F28" s="129"/>
      <c r="G28" s="129"/>
      <c r="H28" s="129"/>
      <c r="I28" s="129"/>
      <c r="J28" s="129"/>
      <c r="K28" s="129"/>
      <c r="L28" s="129"/>
      <c r="N28" s="23"/>
      <c r="P28" s="37">
        <f t="shared" si="19"/>
        <v>0</v>
      </c>
      <c r="Q28" s="37">
        <f t="shared" si="19"/>
        <v>0</v>
      </c>
      <c r="R28" s="37">
        <f t="shared" si="20"/>
        <v>0</v>
      </c>
      <c r="S28" s="37">
        <f t="shared" si="21"/>
        <v>0</v>
      </c>
      <c r="T28" s="37">
        <f t="shared" si="22"/>
        <v>0</v>
      </c>
      <c r="U28" s="37">
        <f t="shared" si="23"/>
        <v>0</v>
      </c>
      <c r="V28" s="37">
        <f t="shared" si="24"/>
        <v>0</v>
      </c>
      <c r="W28" s="37">
        <f t="shared" si="25"/>
        <v>0</v>
      </c>
      <c r="X28" s="230">
        <f t="shared" si="26"/>
        <v>0</v>
      </c>
    </row>
    <row r="29" spans="1:24" x14ac:dyDescent="0.3">
      <c r="A29" s="72" t="s">
        <v>88</v>
      </c>
      <c r="B29" s="157">
        <v>13</v>
      </c>
      <c r="C29" s="129"/>
      <c r="D29" s="129"/>
      <c r="E29" s="129"/>
      <c r="F29" s="129"/>
      <c r="G29" s="129"/>
      <c r="H29" s="129"/>
      <c r="I29" s="129"/>
      <c r="J29" s="129"/>
      <c r="K29" s="129"/>
      <c r="L29" s="129"/>
      <c r="N29" s="23"/>
      <c r="P29" s="37">
        <f t="shared" si="19"/>
        <v>0</v>
      </c>
      <c r="Q29" s="37">
        <f t="shared" si="19"/>
        <v>0</v>
      </c>
      <c r="R29" s="37">
        <f t="shared" si="20"/>
        <v>0</v>
      </c>
      <c r="S29" s="37">
        <f t="shared" si="21"/>
        <v>0</v>
      </c>
      <c r="T29" s="37">
        <f t="shared" si="22"/>
        <v>0</v>
      </c>
      <c r="U29" s="37">
        <f t="shared" si="23"/>
        <v>0</v>
      </c>
      <c r="V29" s="37">
        <f t="shared" si="24"/>
        <v>0</v>
      </c>
      <c r="W29" s="37">
        <f t="shared" si="25"/>
        <v>0</v>
      </c>
      <c r="X29" s="230">
        <f t="shared" si="26"/>
        <v>0</v>
      </c>
    </row>
    <row r="30" spans="1:24" x14ac:dyDescent="0.3">
      <c r="A30" s="72" t="s">
        <v>89</v>
      </c>
      <c r="B30" s="157">
        <v>14</v>
      </c>
      <c r="C30" s="129"/>
      <c r="D30" s="129"/>
      <c r="E30" s="129"/>
      <c r="F30" s="129"/>
      <c r="G30" s="129"/>
      <c r="H30" s="129"/>
      <c r="I30" s="129"/>
      <c r="J30" s="129"/>
      <c r="K30" s="129"/>
      <c r="L30" s="129"/>
      <c r="N30" s="23"/>
      <c r="P30" s="37">
        <f t="shared" si="19"/>
        <v>0</v>
      </c>
      <c r="Q30" s="37">
        <f t="shared" si="19"/>
        <v>0</v>
      </c>
      <c r="R30" s="37">
        <f t="shared" si="20"/>
        <v>0</v>
      </c>
      <c r="S30" s="37">
        <f t="shared" si="21"/>
        <v>0</v>
      </c>
      <c r="T30" s="37">
        <f t="shared" si="22"/>
        <v>0</v>
      </c>
      <c r="U30" s="37">
        <f t="shared" si="23"/>
        <v>0</v>
      </c>
      <c r="V30" s="37">
        <f t="shared" si="24"/>
        <v>0</v>
      </c>
      <c r="W30" s="37">
        <f t="shared" si="25"/>
        <v>0</v>
      </c>
      <c r="X30" s="230">
        <f t="shared" si="26"/>
        <v>0</v>
      </c>
    </row>
    <row r="31" spans="1:24" x14ac:dyDescent="0.3">
      <c r="A31" s="72" t="s">
        <v>90</v>
      </c>
      <c r="B31" s="157">
        <v>15</v>
      </c>
      <c r="C31" s="129"/>
      <c r="D31" s="129"/>
      <c r="E31" s="129"/>
      <c r="F31" s="129"/>
      <c r="G31" s="129"/>
      <c r="H31" s="129"/>
      <c r="I31" s="129"/>
      <c r="J31" s="129"/>
      <c r="K31" s="129"/>
      <c r="L31" s="129"/>
      <c r="N31" s="23"/>
      <c r="P31" s="37">
        <f t="shared" si="19"/>
        <v>0</v>
      </c>
      <c r="Q31" s="37">
        <f t="shared" si="19"/>
        <v>0</v>
      </c>
      <c r="R31" s="37">
        <f t="shared" si="20"/>
        <v>0</v>
      </c>
      <c r="S31" s="37">
        <f t="shared" si="21"/>
        <v>0</v>
      </c>
      <c r="T31" s="37">
        <f t="shared" si="22"/>
        <v>0</v>
      </c>
      <c r="U31" s="37">
        <f t="shared" si="23"/>
        <v>0</v>
      </c>
      <c r="V31" s="37">
        <f t="shared" si="24"/>
        <v>0</v>
      </c>
      <c r="W31" s="37">
        <f t="shared" si="25"/>
        <v>0</v>
      </c>
      <c r="X31" s="230">
        <f t="shared" si="26"/>
        <v>0</v>
      </c>
    </row>
    <row r="32" spans="1:24" x14ac:dyDescent="0.3">
      <c r="A32" s="232" t="s">
        <v>91</v>
      </c>
      <c r="B32" s="233">
        <v>16</v>
      </c>
      <c r="C32" s="34">
        <f t="shared" ref="C32:L32" si="27">C33</f>
        <v>0</v>
      </c>
      <c r="D32" s="34">
        <f t="shared" si="27"/>
        <v>0</v>
      </c>
      <c r="E32" s="34">
        <f t="shared" si="27"/>
        <v>0</v>
      </c>
      <c r="F32" s="34">
        <f t="shared" si="27"/>
        <v>0</v>
      </c>
      <c r="G32" s="34">
        <f t="shared" si="27"/>
        <v>0</v>
      </c>
      <c r="H32" s="34">
        <f t="shared" si="27"/>
        <v>0</v>
      </c>
      <c r="I32" s="34">
        <f t="shared" si="27"/>
        <v>0</v>
      </c>
      <c r="J32" s="34">
        <f t="shared" si="27"/>
        <v>0</v>
      </c>
      <c r="K32" s="34">
        <f t="shared" si="27"/>
        <v>0</v>
      </c>
      <c r="L32" s="34">
        <f t="shared" si="27"/>
        <v>0</v>
      </c>
      <c r="N32" s="38"/>
      <c r="P32" s="37">
        <f t="shared" si="19"/>
        <v>0</v>
      </c>
      <c r="Q32" s="37">
        <f t="shared" si="19"/>
        <v>0</v>
      </c>
      <c r="R32" s="37">
        <f t="shared" si="20"/>
        <v>0</v>
      </c>
      <c r="S32" s="37">
        <f t="shared" si="21"/>
        <v>0</v>
      </c>
      <c r="T32" s="37">
        <f t="shared" si="22"/>
        <v>0</v>
      </c>
      <c r="U32" s="37">
        <f t="shared" si="23"/>
        <v>0</v>
      </c>
      <c r="V32" s="37">
        <f t="shared" si="24"/>
        <v>0</v>
      </c>
      <c r="W32" s="37">
        <f t="shared" si="25"/>
        <v>0</v>
      </c>
      <c r="X32" s="230">
        <f t="shared" si="26"/>
        <v>0</v>
      </c>
    </row>
    <row r="33" spans="1:24" ht="15" x14ac:dyDescent="0.3">
      <c r="A33" s="72" t="s">
        <v>92</v>
      </c>
      <c r="B33" s="157">
        <v>16</v>
      </c>
      <c r="C33" s="129"/>
      <c r="D33" s="129"/>
      <c r="E33" s="129"/>
      <c r="F33" s="129"/>
      <c r="G33" s="129"/>
      <c r="H33" s="129"/>
      <c r="I33" s="129"/>
      <c r="J33" s="129"/>
      <c r="K33" s="129"/>
      <c r="L33" s="129"/>
      <c r="N33" s="40"/>
      <c r="P33" s="37">
        <f t="shared" si="19"/>
        <v>0</v>
      </c>
      <c r="Q33" s="37">
        <f t="shared" si="19"/>
        <v>0</v>
      </c>
      <c r="R33" s="37">
        <f t="shared" si="20"/>
        <v>0</v>
      </c>
      <c r="S33" s="37">
        <f t="shared" si="21"/>
        <v>0</v>
      </c>
      <c r="T33" s="37">
        <f t="shared" si="22"/>
        <v>0</v>
      </c>
      <c r="U33" s="37">
        <f t="shared" si="23"/>
        <v>0</v>
      </c>
      <c r="V33" s="37">
        <f t="shared" si="24"/>
        <v>0</v>
      </c>
      <c r="W33" s="37">
        <f t="shared" si="25"/>
        <v>0</v>
      </c>
      <c r="X33" s="230">
        <f t="shared" si="26"/>
        <v>0</v>
      </c>
    </row>
    <row r="34" spans="1:24" x14ac:dyDescent="0.3">
      <c r="A34" s="232" t="s">
        <v>93</v>
      </c>
      <c r="B34" s="233" t="s">
        <v>94</v>
      </c>
      <c r="C34" s="34">
        <f t="shared" ref="C34" si="28">SUM(C35,C40,C47)</f>
        <v>0</v>
      </c>
      <c r="D34" s="34">
        <f t="shared" ref="D34:G34" si="29">SUM(D35,D40,D47)</f>
        <v>0</v>
      </c>
      <c r="E34" s="34">
        <f t="shared" si="29"/>
        <v>0</v>
      </c>
      <c r="F34" s="34">
        <f t="shared" si="29"/>
        <v>0</v>
      </c>
      <c r="G34" s="34">
        <f t="shared" si="29"/>
        <v>0</v>
      </c>
      <c r="H34" s="34">
        <f t="shared" ref="H34:L34" si="30">SUM(H35,H40,H47)</f>
        <v>0</v>
      </c>
      <c r="I34" s="34">
        <f t="shared" si="30"/>
        <v>0</v>
      </c>
      <c r="J34" s="34">
        <f t="shared" si="30"/>
        <v>0</v>
      </c>
      <c r="K34" s="34">
        <f t="shared" si="30"/>
        <v>0</v>
      </c>
      <c r="L34" s="34">
        <f t="shared" si="30"/>
        <v>0</v>
      </c>
      <c r="N34" s="38"/>
      <c r="P34" s="37">
        <f t="shared" si="19"/>
        <v>0</v>
      </c>
      <c r="Q34" s="37">
        <f t="shared" si="19"/>
        <v>0</v>
      </c>
      <c r="R34" s="37">
        <f t="shared" si="20"/>
        <v>0</v>
      </c>
      <c r="S34" s="37">
        <f t="shared" si="21"/>
        <v>0</v>
      </c>
      <c r="T34" s="37">
        <f t="shared" si="22"/>
        <v>0</v>
      </c>
      <c r="U34" s="37">
        <f t="shared" si="23"/>
        <v>0</v>
      </c>
      <c r="V34" s="37">
        <f t="shared" si="24"/>
        <v>0</v>
      </c>
      <c r="W34" s="37">
        <f t="shared" si="25"/>
        <v>0</v>
      </c>
      <c r="X34" s="230">
        <f t="shared" si="26"/>
        <v>0</v>
      </c>
    </row>
    <row r="35" spans="1:24" ht="15" x14ac:dyDescent="0.3">
      <c r="A35" s="232" t="s">
        <v>397</v>
      </c>
      <c r="B35" s="233">
        <v>17</v>
      </c>
      <c r="C35" s="34">
        <f t="shared" ref="C35" si="31">SUM(C36,C39)</f>
        <v>0</v>
      </c>
      <c r="D35" s="34">
        <f t="shared" ref="D35:G35" si="32">SUM(D36,D39)</f>
        <v>0</v>
      </c>
      <c r="E35" s="34">
        <f t="shared" si="32"/>
        <v>0</v>
      </c>
      <c r="F35" s="34">
        <f t="shared" si="32"/>
        <v>0</v>
      </c>
      <c r="G35" s="34">
        <f t="shared" si="32"/>
        <v>0</v>
      </c>
      <c r="H35" s="34">
        <f t="shared" ref="H35:L35" si="33">SUM(H36,H39)</f>
        <v>0</v>
      </c>
      <c r="I35" s="34">
        <f t="shared" si="33"/>
        <v>0</v>
      </c>
      <c r="J35" s="34">
        <f t="shared" si="33"/>
        <v>0</v>
      </c>
      <c r="K35" s="34">
        <f t="shared" si="33"/>
        <v>0</v>
      </c>
      <c r="L35" s="34">
        <f t="shared" si="33"/>
        <v>0</v>
      </c>
      <c r="N35" s="45"/>
      <c r="P35" s="37">
        <f t="shared" si="19"/>
        <v>0</v>
      </c>
      <c r="Q35" s="37">
        <f t="shared" si="19"/>
        <v>0</v>
      </c>
      <c r="R35" s="37">
        <f t="shared" si="20"/>
        <v>0</v>
      </c>
      <c r="S35" s="37">
        <f t="shared" si="21"/>
        <v>0</v>
      </c>
      <c r="T35" s="37">
        <f t="shared" si="22"/>
        <v>0</v>
      </c>
      <c r="U35" s="37">
        <f t="shared" si="23"/>
        <v>0</v>
      </c>
      <c r="V35" s="37">
        <f t="shared" si="24"/>
        <v>0</v>
      </c>
      <c r="W35" s="37">
        <f t="shared" si="25"/>
        <v>0</v>
      </c>
      <c r="X35" s="230">
        <f t="shared" si="26"/>
        <v>0</v>
      </c>
    </row>
    <row r="36" spans="1:24" x14ac:dyDescent="0.3">
      <c r="A36" s="232" t="s">
        <v>95</v>
      </c>
      <c r="B36" s="233" t="s">
        <v>96</v>
      </c>
      <c r="C36" s="34">
        <f>SUM(C37:C38)</f>
        <v>0</v>
      </c>
      <c r="D36" s="34">
        <f>SUM(D37:D38)</f>
        <v>0</v>
      </c>
      <c r="E36" s="34">
        <f t="shared" ref="E36" si="34">SUM(E37:E38)</f>
        <v>0</v>
      </c>
      <c r="F36" s="34">
        <f t="shared" ref="F36:L36" si="35">SUM(F37:F38)</f>
        <v>0</v>
      </c>
      <c r="G36" s="34">
        <f t="shared" si="35"/>
        <v>0</v>
      </c>
      <c r="H36" s="34">
        <f t="shared" si="35"/>
        <v>0</v>
      </c>
      <c r="I36" s="34">
        <f t="shared" si="35"/>
        <v>0</v>
      </c>
      <c r="J36" s="34">
        <f t="shared" si="35"/>
        <v>0</v>
      </c>
      <c r="K36" s="34">
        <f t="shared" si="35"/>
        <v>0</v>
      </c>
      <c r="L36" s="34">
        <f t="shared" si="35"/>
        <v>0</v>
      </c>
      <c r="N36" s="38"/>
      <c r="P36" s="37">
        <f t="shared" si="19"/>
        <v>0</v>
      </c>
      <c r="Q36" s="37">
        <f t="shared" si="19"/>
        <v>0</v>
      </c>
      <c r="R36" s="37">
        <f t="shared" si="20"/>
        <v>0</v>
      </c>
      <c r="S36" s="37">
        <f t="shared" si="21"/>
        <v>0</v>
      </c>
      <c r="T36" s="37">
        <f t="shared" si="22"/>
        <v>0</v>
      </c>
      <c r="U36" s="37">
        <f t="shared" si="23"/>
        <v>0</v>
      </c>
      <c r="V36" s="37">
        <f t="shared" si="24"/>
        <v>0</v>
      </c>
      <c r="W36" s="37">
        <f t="shared" si="25"/>
        <v>0</v>
      </c>
      <c r="X36" s="230">
        <f t="shared" si="26"/>
        <v>0</v>
      </c>
    </row>
    <row r="37" spans="1:24" x14ac:dyDescent="0.3">
      <c r="A37" s="155" t="s">
        <v>97</v>
      </c>
      <c r="B37" s="157"/>
      <c r="C37" s="129"/>
      <c r="D37" s="129"/>
      <c r="E37" s="129"/>
      <c r="F37" s="129"/>
      <c r="G37" s="129"/>
      <c r="H37" s="129"/>
      <c r="I37" s="129"/>
      <c r="J37" s="129"/>
      <c r="K37" s="129"/>
      <c r="L37" s="129"/>
      <c r="N37" s="23"/>
      <c r="P37" s="37">
        <f t="shared" si="19"/>
        <v>0</v>
      </c>
      <c r="Q37" s="37">
        <f t="shared" si="19"/>
        <v>0</v>
      </c>
      <c r="R37" s="37">
        <f t="shared" si="20"/>
        <v>0</v>
      </c>
      <c r="S37" s="37">
        <f t="shared" si="21"/>
        <v>0</v>
      </c>
      <c r="T37" s="37">
        <f t="shared" si="22"/>
        <v>0</v>
      </c>
      <c r="U37" s="37">
        <f t="shared" si="23"/>
        <v>0</v>
      </c>
      <c r="V37" s="37">
        <f t="shared" si="24"/>
        <v>0</v>
      </c>
      <c r="W37" s="37">
        <f t="shared" si="25"/>
        <v>0</v>
      </c>
      <c r="X37" s="230">
        <f t="shared" si="26"/>
        <v>0</v>
      </c>
    </row>
    <row r="38" spans="1:24" x14ac:dyDescent="0.3">
      <c r="A38" s="155" t="s">
        <v>98</v>
      </c>
      <c r="B38" s="157"/>
      <c r="C38" s="129"/>
      <c r="D38" s="129"/>
      <c r="E38" s="129"/>
      <c r="F38" s="129"/>
      <c r="G38" s="129"/>
      <c r="H38" s="129"/>
      <c r="I38" s="129"/>
      <c r="J38" s="129"/>
      <c r="K38" s="129"/>
      <c r="L38" s="129"/>
      <c r="N38" s="23"/>
      <c r="P38" s="37">
        <f t="shared" si="19"/>
        <v>0</v>
      </c>
      <c r="Q38" s="37">
        <f t="shared" si="19"/>
        <v>0</v>
      </c>
      <c r="R38" s="37">
        <f t="shared" si="20"/>
        <v>0</v>
      </c>
      <c r="S38" s="37">
        <f t="shared" si="21"/>
        <v>0</v>
      </c>
      <c r="T38" s="37">
        <f t="shared" si="22"/>
        <v>0</v>
      </c>
      <c r="U38" s="37">
        <f t="shared" si="23"/>
        <v>0</v>
      </c>
      <c r="V38" s="37">
        <f t="shared" si="24"/>
        <v>0</v>
      </c>
      <c r="W38" s="37">
        <f t="shared" si="25"/>
        <v>0</v>
      </c>
      <c r="X38" s="230">
        <f t="shared" si="26"/>
        <v>0</v>
      </c>
    </row>
    <row r="39" spans="1:24" x14ac:dyDescent="0.3">
      <c r="A39" s="155" t="s">
        <v>99</v>
      </c>
      <c r="B39" s="157" t="s">
        <v>100</v>
      </c>
      <c r="C39" s="129"/>
      <c r="D39" s="129"/>
      <c r="E39" s="129"/>
      <c r="F39" s="129"/>
      <c r="G39" s="129"/>
      <c r="H39" s="129"/>
      <c r="I39" s="129"/>
      <c r="J39" s="129"/>
      <c r="K39" s="129"/>
      <c r="L39" s="129"/>
      <c r="N39" s="23"/>
      <c r="P39" s="37">
        <f t="shared" si="19"/>
        <v>0</v>
      </c>
      <c r="Q39" s="37">
        <f t="shared" si="19"/>
        <v>0</v>
      </c>
      <c r="R39" s="37">
        <f t="shared" si="20"/>
        <v>0</v>
      </c>
      <c r="S39" s="37">
        <f t="shared" si="21"/>
        <v>0</v>
      </c>
      <c r="T39" s="37">
        <f t="shared" si="22"/>
        <v>0</v>
      </c>
      <c r="U39" s="37">
        <f t="shared" si="23"/>
        <v>0</v>
      </c>
      <c r="V39" s="37">
        <f t="shared" si="24"/>
        <v>0</v>
      </c>
      <c r="W39" s="37">
        <f t="shared" si="25"/>
        <v>0</v>
      </c>
      <c r="X39" s="230">
        <f t="shared" si="26"/>
        <v>0</v>
      </c>
    </row>
    <row r="40" spans="1:24" x14ac:dyDescent="0.3">
      <c r="A40" s="232" t="s">
        <v>101</v>
      </c>
      <c r="B40" s="233" t="s">
        <v>102</v>
      </c>
      <c r="C40" s="34">
        <f t="shared" ref="C40" si="36">SUM(C41:C46)</f>
        <v>0</v>
      </c>
      <c r="D40" s="34">
        <f t="shared" ref="D40:G40" si="37">SUM(D41:D46)</f>
        <v>0</v>
      </c>
      <c r="E40" s="34">
        <f t="shared" si="37"/>
        <v>0</v>
      </c>
      <c r="F40" s="34">
        <f t="shared" si="37"/>
        <v>0</v>
      </c>
      <c r="G40" s="34">
        <f t="shared" si="37"/>
        <v>0</v>
      </c>
      <c r="H40" s="34">
        <f t="shared" ref="H40:L40" si="38">SUM(H41:H46)</f>
        <v>0</v>
      </c>
      <c r="I40" s="34">
        <f t="shared" si="38"/>
        <v>0</v>
      </c>
      <c r="J40" s="34">
        <f t="shared" si="38"/>
        <v>0</v>
      </c>
      <c r="K40" s="34">
        <f t="shared" si="38"/>
        <v>0</v>
      </c>
      <c r="L40" s="34">
        <f t="shared" si="38"/>
        <v>0</v>
      </c>
      <c r="N40" s="38"/>
      <c r="P40" s="37">
        <f t="shared" si="19"/>
        <v>0</v>
      </c>
      <c r="Q40" s="37">
        <f t="shared" si="19"/>
        <v>0</v>
      </c>
      <c r="R40" s="37">
        <f t="shared" si="20"/>
        <v>0</v>
      </c>
      <c r="S40" s="37">
        <f t="shared" si="21"/>
        <v>0</v>
      </c>
      <c r="T40" s="37">
        <f t="shared" si="22"/>
        <v>0</v>
      </c>
      <c r="U40" s="37">
        <f t="shared" si="23"/>
        <v>0</v>
      </c>
      <c r="V40" s="37">
        <f t="shared" si="24"/>
        <v>0</v>
      </c>
      <c r="W40" s="37">
        <f t="shared" si="25"/>
        <v>0</v>
      </c>
      <c r="X40" s="230">
        <f t="shared" si="26"/>
        <v>0</v>
      </c>
    </row>
    <row r="41" spans="1:24" x14ac:dyDescent="0.3">
      <c r="A41" s="155" t="s">
        <v>103</v>
      </c>
      <c r="B41" s="157">
        <v>42</v>
      </c>
      <c r="C41" s="129"/>
      <c r="D41" s="129"/>
      <c r="E41" s="129"/>
      <c r="F41" s="129"/>
      <c r="G41" s="129"/>
      <c r="H41" s="129"/>
      <c r="I41" s="129"/>
      <c r="J41" s="129"/>
      <c r="K41" s="129"/>
      <c r="L41" s="129"/>
      <c r="N41" s="23"/>
      <c r="P41" s="37">
        <f t="shared" si="19"/>
        <v>0</v>
      </c>
      <c r="Q41" s="37">
        <f t="shared" si="19"/>
        <v>0</v>
      </c>
      <c r="R41" s="37">
        <f t="shared" si="20"/>
        <v>0</v>
      </c>
      <c r="S41" s="37">
        <f t="shared" si="21"/>
        <v>0</v>
      </c>
      <c r="T41" s="37">
        <f t="shared" si="22"/>
        <v>0</v>
      </c>
      <c r="U41" s="37">
        <f t="shared" si="23"/>
        <v>0</v>
      </c>
      <c r="V41" s="37">
        <f t="shared" si="24"/>
        <v>0</v>
      </c>
      <c r="W41" s="37">
        <f t="shared" si="25"/>
        <v>0</v>
      </c>
      <c r="X41" s="230">
        <f t="shared" si="26"/>
        <v>0</v>
      </c>
    </row>
    <row r="42" spans="1:24" x14ac:dyDescent="0.3">
      <c r="A42" s="155" t="s">
        <v>104</v>
      </c>
      <c r="B42" s="157">
        <v>43</v>
      </c>
      <c r="C42" s="129"/>
      <c r="D42" s="129"/>
      <c r="E42" s="129"/>
      <c r="F42" s="129"/>
      <c r="G42" s="129"/>
      <c r="H42" s="129"/>
      <c r="I42" s="129"/>
      <c r="J42" s="129"/>
      <c r="K42" s="129"/>
      <c r="L42" s="129"/>
      <c r="N42" s="23"/>
      <c r="P42" s="37">
        <f t="shared" si="19"/>
        <v>0</v>
      </c>
      <c r="Q42" s="37">
        <f t="shared" si="19"/>
        <v>0</v>
      </c>
      <c r="R42" s="37">
        <f t="shared" si="20"/>
        <v>0</v>
      </c>
      <c r="S42" s="37">
        <f t="shared" si="21"/>
        <v>0</v>
      </c>
      <c r="T42" s="37">
        <f t="shared" si="22"/>
        <v>0</v>
      </c>
      <c r="U42" s="37">
        <f t="shared" si="23"/>
        <v>0</v>
      </c>
      <c r="V42" s="37">
        <f t="shared" si="24"/>
        <v>0</v>
      </c>
      <c r="W42" s="37">
        <f t="shared" si="25"/>
        <v>0</v>
      </c>
      <c r="X42" s="230">
        <f t="shared" si="26"/>
        <v>0</v>
      </c>
    </row>
    <row r="43" spans="1:24" x14ac:dyDescent="0.3">
      <c r="A43" s="155" t="s">
        <v>105</v>
      </c>
      <c r="B43" s="157">
        <v>44</v>
      </c>
      <c r="C43" s="129"/>
      <c r="D43" s="129"/>
      <c r="E43" s="129"/>
      <c r="F43" s="129"/>
      <c r="G43" s="129"/>
      <c r="H43" s="129"/>
      <c r="I43" s="129"/>
      <c r="J43" s="129"/>
      <c r="K43" s="129"/>
      <c r="L43" s="129"/>
      <c r="N43" s="23"/>
      <c r="P43" s="37">
        <f t="shared" si="19"/>
        <v>0</v>
      </c>
      <c r="Q43" s="37">
        <f t="shared" si="19"/>
        <v>0</v>
      </c>
      <c r="R43" s="37">
        <f t="shared" si="20"/>
        <v>0</v>
      </c>
      <c r="S43" s="37">
        <f t="shared" si="21"/>
        <v>0</v>
      </c>
      <c r="T43" s="37">
        <f t="shared" si="22"/>
        <v>0</v>
      </c>
      <c r="U43" s="37">
        <f t="shared" si="23"/>
        <v>0</v>
      </c>
      <c r="V43" s="37">
        <f t="shared" si="24"/>
        <v>0</v>
      </c>
      <c r="W43" s="37">
        <f t="shared" si="25"/>
        <v>0</v>
      </c>
      <c r="X43" s="230">
        <f t="shared" si="26"/>
        <v>0</v>
      </c>
    </row>
    <row r="44" spans="1:24" x14ac:dyDescent="0.3">
      <c r="A44" s="155" t="s">
        <v>106</v>
      </c>
      <c r="B44" s="157">
        <v>46</v>
      </c>
      <c r="C44" s="129"/>
      <c r="D44" s="129"/>
      <c r="E44" s="129"/>
      <c r="F44" s="129"/>
      <c r="G44" s="129"/>
      <c r="H44" s="129"/>
      <c r="I44" s="129"/>
      <c r="J44" s="129"/>
      <c r="K44" s="129"/>
      <c r="L44" s="129"/>
      <c r="N44" s="23"/>
      <c r="P44" s="37">
        <f t="shared" si="19"/>
        <v>0</v>
      </c>
      <c r="Q44" s="37">
        <f t="shared" si="19"/>
        <v>0</v>
      </c>
      <c r="R44" s="37">
        <f t="shared" si="20"/>
        <v>0</v>
      </c>
      <c r="S44" s="37">
        <f t="shared" si="21"/>
        <v>0</v>
      </c>
      <c r="T44" s="37">
        <f t="shared" si="22"/>
        <v>0</v>
      </c>
      <c r="U44" s="37">
        <f t="shared" si="23"/>
        <v>0</v>
      </c>
      <c r="V44" s="37">
        <f t="shared" si="24"/>
        <v>0</v>
      </c>
      <c r="W44" s="37">
        <f t="shared" si="25"/>
        <v>0</v>
      </c>
      <c r="X44" s="230">
        <f t="shared" si="26"/>
        <v>0</v>
      </c>
    </row>
    <row r="45" spans="1:24" x14ac:dyDescent="0.3">
      <c r="A45" s="155" t="s">
        <v>107</v>
      </c>
      <c r="B45" s="157">
        <v>45</v>
      </c>
      <c r="C45" s="129"/>
      <c r="D45" s="129"/>
      <c r="E45" s="129"/>
      <c r="F45" s="129"/>
      <c r="G45" s="129"/>
      <c r="H45" s="129"/>
      <c r="I45" s="129"/>
      <c r="J45" s="129"/>
      <c r="K45" s="129"/>
      <c r="L45" s="129"/>
      <c r="N45" s="23"/>
      <c r="P45" s="37">
        <f t="shared" si="19"/>
        <v>0</v>
      </c>
      <c r="Q45" s="37">
        <f t="shared" si="19"/>
        <v>0</v>
      </c>
      <c r="R45" s="37">
        <f t="shared" si="20"/>
        <v>0</v>
      </c>
      <c r="S45" s="37">
        <f t="shared" si="21"/>
        <v>0</v>
      </c>
      <c r="T45" s="37">
        <f t="shared" si="22"/>
        <v>0</v>
      </c>
      <c r="U45" s="37">
        <f t="shared" si="23"/>
        <v>0</v>
      </c>
      <c r="V45" s="37">
        <f t="shared" si="24"/>
        <v>0</v>
      </c>
      <c r="W45" s="37">
        <f t="shared" si="25"/>
        <v>0</v>
      </c>
      <c r="X45" s="230">
        <f t="shared" si="26"/>
        <v>0</v>
      </c>
    </row>
    <row r="46" spans="1:24" x14ac:dyDescent="0.3">
      <c r="A46" s="155" t="s">
        <v>108</v>
      </c>
      <c r="B46" s="157" t="s">
        <v>109</v>
      </c>
      <c r="C46" s="129"/>
      <c r="D46" s="129"/>
      <c r="E46" s="129"/>
      <c r="F46" s="129"/>
      <c r="G46" s="129"/>
      <c r="H46" s="129"/>
      <c r="I46" s="129"/>
      <c r="J46" s="129"/>
      <c r="K46" s="129"/>
      <c r="L46" s="129"/>
      <c r="N46" s="23"/>
      <c r="P46" s="37">
        <f t="shared" si="19"/>
        <v>0</v>
      </c>
      <c r="Q46" s="37">
        <f t="shared" si="19"/>
        <v>0</v>
      </c>
      <c r="R46" s="37">
        <f t="shared" si="20"/>
        <v>0</v>
      </c>
      <c r="S46" s="37">
        <f t="shared" si="21"/>
        <v>0</v>
      </c>
      <c r="T46" s="37">
        <f t="shared" si="22"/>
        <v>0</v>
      </c>
      <c r="U46" s="37">
        <f t="shared" si="23"/>
        <v>0</v>
      </c>
      <c r="V46" s="37">
        <f t="shared" si="24"/>
        <v>0</v>
      </c>
      <c r="W46" s="37">
        <f t="shared" si="25"/>
        <v>0</v>
      </c>
      <c r="X46" s="230">
        <f t="shared" si="26"/>
        <v>0</v>
      </c>
    </row>
    <row r="47" spans="1:24" ht="15" x14ac:dyDescent="0.3">
      <c r="A47" s="295" t="s">
        <v>77</v>
      </c>
      <c r="B47" s="296" t="s">
        <v>110</v>
      </c>
      <c r="C47" s="215"/>
      <c r="D47" s="215"/>
      <c r="E47" s="215"/>
      <c r="F47" s="215"/>
      <c r="G47" s="215"/>
      <c r="H47" s="215"/>
      <c r="I47" s="215"/>
      <c r="J47" s="215"/>
      <c r="K47" s="215"/>
      <c r="L47" s="215"/>
      <c r="N47" s="40"/>
      <c r="P47" s="37">
        <f t="shared" si="19"/>
        <v>0</v>
      </c>
      <c r="Q47" s="37">
        <f t="shared" si="19"/>
        <v>0</v>
      </c>
      <c r="R47" s="37">
        <f t="shared" si="20"/>
        <v>0</v>
      </c>
      <c r="S47" s="37">
        <f t="shared" si="21"/>
        <v>0</v>
      </c>
      <c r="T47" s="37">
        <f t="shared" si="22"/>
        <v>0</v>
      </c>
      <c r="U47" s="37">
        <f t="shared" si="23"/>
        <v>0</v>
      </c>
      <c r="V47" s="37">
        <f t="shared" si="24"/>
        <v>0</v>
      </c>
      <c r="W47" s="37">
        <f t="shared" si="25"/>
        <v>0</v>
      </c>
      <c r="X47" s="230">
        <f t="shared" si="26"/>
        <v>0</v>
      </c>
    </row>
    <row r="48" spans="1:24" x14ac:dyDescent="0.3">
      <c r="A48" s="15" t="s">
        <v>111</v>
      </c>
      <c r="B48" s="167" t="s">
        <v>112</v>
      </c>
      <c r="C48" s="16">
        <f t="shared" ref="C48" si="39">SUM(C25,C32,C35,C40,C47)</f>
        <v>0</v>
      </c>
      <c r="D48" s="16">
        <f t="shared" ref="D48:L48" si="40">SUM(D25,D32,D35,D40,D47)</f>
        <v>0</v>
      </c>
      <c r="E48" s="16">
        <f t="shared" si="40"/>
        <v>0</v>
      </c>
      <c r="F48" s="16">
        <f t="shared" si="40"/>
        <v>0</v>
      </c>
      <c r="G48" s="16">
        <f t="shared" si="40"/>
        <v>0</v>
      </c>
      <c r="H48" s="16">
        <f t="shared" si="40"/>
        <v>0</v>
      </c>
      <c r="I48" s="16">
        <f t="shared" si="40"/>
        <v>0</v>
      </c>
      <c r="J48" s="16">
        <f t="shared" si="40"/>
        <v>0</v>
      </c>
      <c r="K48" s="16">
        <f t="shared" si="40"/>
        <v>0</v>
      </c>
      <c r="L48" s="16">
        <f t="shared" si="40"/>
        <v>0</v>
      </c>
      <c r="N48" s="43"/>
      <c r="P48" s="147">
        <f t="shared" si="19"/>
        <v>0</v>
      </c>
      <c r="Q48" s="147">
        <f t="shared" si="19"/>
        <v>0</v>
      </c>
      <c r="R48" s="147">
        <f t="shared" si="20"/>
        <v>0</v>
      </c>
      <c r="S48" s="147">
        <f t="shared" si="21"/>
        <v>0</v>
      </c>
      <c r="T48" s="147">
        <f t="shared" si="22"/>
        <v>0</v>
      </c>
      <c r="U48" s="147">
        <f t="shared" si="23"/>
        <v>0</v>
      </c>
      <c r="V48" s="147">
        <f t="shared" si="24"/>
        <v>0</v>
      </c>
      <c r="W48" s="147">
        <f t="shared" si="25"/>
        <v>0</v>
      </c>
      <c r="X48" s="147">
        <f t="shared" si="26"/>
        <v>0</v>
      </c>
    </row>
    <row r="49" spans="1:24" x14ac:dyDescent="0.3">
      <c r="A49" s="229"/>
    </row>
    <row r="50" spans="1:24" x14ac:dyDescent="0.3">
      <c r="A50" s="264" t="s">
        <v>383</v>
      </c>
      <c r="B50" s="265"/>
      <c r="C50" s="266"/>
      <c r="D50" s="266"/>
      <c r="E50" s="266"/>
      <c r="F50" s="265"/>
      <c r="G50" s="265"/>
      <c r="H50" s="265"/>
      <c r="I50" s="265"/>
      <c r="J50" s="265"/>
      <c r="K50" s="265"/>
      <c r="L50" s="265"/>
      <c r="M50" s="265"/>
      <c r="N50" s="265"/>
      <c r="O50" s="265"/>
      <c r="P50" s="266"/>
      <c r="Q50" s="266"/>
      <c r="R50" s="265"/>
      <c r="S50" s="265"/>
      <c r="T50" s="265"/>
      <c r="U50" s="265"/>
      <c r="V50" s="265"/>
      <c r="W50" s="265"/>
      <c r="X50" s="265"/>
    </row>
    <row r="52" spans="1:24" x14ac:dyDescent="0.3">
      <c r="P52" s="464" t="s">
        <v>401</v>
      </c>
      <c r="Q52" s="464"/>
      <c r="R52" s="464"/>
      <c r="S52" s="464"/>
      <c r="T52" s="464"/>
      <c r="U52" s="464"/>
      <c r="V52" s="464"/>
      <c r="W52" s="464"/>
      <c r="X52" s="465"/>
    </row>
    <row r="53" spans="1:24" ht="27" x14ac:dyDescent="0.3">
      <c r="A53" s="324" t="s">
        <v>60</v>
      </c>
      <c r="B53" s="161" t="s">
        <v>82</v>
      </c>
      <c r="C53" s="344" t="s">
        <v>451</v>
      </c>
      <c r="D53" s="344" t="s">
        <v>437</v>
      </c>
      <c r="E53" s="344" t="s">
        <v>454</v>
      </c>
      <c r="F53" s="344" t="s">
        <v>452</v>
      </c>
      <c r="G53" s="344" t="s">
        <v>453</v>
      </c>
      <c r="H53" s="123" t="s">
        <v>433</v>
      </c>
      <c r="I53" s="123" t="s">
        <v>434</v>
      </c>
      <c r="J53" s="123" t="s">
        <v>435</v>
      </c>
      <c r="K53" s="123" t="s">
        <v>436</v>
      </c>
      <c r="L53" s="123" t="s">
        <v>432</v>
      </c>
      <c r="P53" s="346" t="s">
        <v>402</v>
      </c>
      <c r="Q53" s="335" t="s">
        <v>403</v>
      </c>
      <c r="R53" s="335" t="s">
        <v>439</v>
      </c>
      <c r="S53" s="335" t="s">
        <v>404</v>
      </c>
      <c r="T53" s="335" t="s">
        <v>438</v>
      </c>
      <c r="U53" s="335" t="s">
        <v>425</v>
      </c>
      <c r="V53" s="335" t="s">
        <v>424</v>
      </c>
      <c r="W53" s="335" t="s">
        <v>423</v>
      </c>
      <c r="X53" s="335" t="s">
        <v>422</v>
      </c>
    </row>
    <row r="54" spans="1:24" x14ac:dyDescent="0.3">
      <c r="A54" s="232" t="s">
        <v>61</v>
      </c>
      <c r="B54" s="233" t="s">
        <v>62</v>
      </c>
      <c r="C54" s="34">
        <f t="shared" ref="C54:H54" si="41">SUM(C55:C58)</f>
        <v>0</v>
      </c>
      <c r="D54" s="34">
        <f t="shared" si="41"/>
        <v>0</v>
      </c>
      <c r="E54" s="34">
        <f t="shared" si="41"/>
        <v>0</v>
      </c>
      <c r="F54" s="34">
        <f t="shared" si="41"/>
        <v>0</v>
      </c>
      <c r="G54" s="35">
        <f t="shared" si="41"/>
        <v>0</v>
      </c>
      <c r="H54" s="35">
        <f t="shared" si="41"/>
        <v>0</v>
      </c>
      <c r="I54" s="35">
        <f t="shared" ref="I54" si="42">SUM(I55:I58)</f>
        <v>0</v>
      </c>
      <c r="J54" s="35">
        <f t="shared" ref="J54" si="43">SUM(J55:J58)</f>
        <v>0</v>
      </c>
      <c r="K54" s="35">
        <f t="shared" ref="K54" si="44">SUM(K55:K58)</f>
        <v>0</v>
      </c>
      <c r="L54" s="35">
        <f t="shared" ref="L54" si="45">SUM(L55:L58)</f>
        <v>0</v>
      </c>
      <c r="P54" s="37">
        <f t="shared" ref="P54:Q66" si="46">IFERROR(IF(AND(ROUND(SUM(C54:C54),0)=0,ROUND(SUM(D54:D54),0)&gt;ROUND(SUM(C54:C54),0)),"INF",(ROUND(SUM(D54:D54),0)-ROUND(SUM(C54:C54),0))/ROUND(SUM(C54:C54),0)),0)</f>
        <v>0</v>
      </c>
      <c r="Q54" s="37">
        <f t="shared" si="46"/>
        <v>0</v>
      </c>
      <c r="R54" s="37">
        <f t="shared" ref="R54:R66" si="47">IFERROR(IF(AND(ROUND(SUM(E54),0)=0,ROUND(SUM(F54:F54),0)&gt;ROUND(SUM(E54),0)),"INF",(ROUND(SUM(F54:F54),0)-ROUND(SUM(E54),0))/ROUND(SUM(E54),0)),0)</f>
        <v>0</v>
      </c>
      <c r="S54" s="37">
        <f t="shared" ref="S54:S66" si="48">IFERROR(IF(AND(ROUND(SUM(F54),0)=0,ROUND(SUM(G54:G54),0)&gt;ROUND(SUM(F54),0)),"INF",(ROUND(SUM(G54:G54),0)-ROUND(SUM(F54),0))/ROUND(SUM(F54),0)),0)</f>
        <v>0</v>
      </c>
      <c r="T54" s="37">
        <f t="shared" ref="T54:T66" si="49">IFERROR(IF(AND(ROUND(SUM(G54),0)=0,ROUND(SUM(H54:H54),0)&gt;ROUND(SUM(G54),0)),"INF",(ROUND(SUM(H54:H54),0)-ROUND(SUM(G54),0))/ROUND(SUM(G54),0)),0)</f>
        <v>0</v>
      </c>
      <c r="U54" s="37">
        <f t="shared" ref="U54:U66" si="50">IFERROR(IF(AND(ROUND(SUM(H54),0)=0,ROUND(SUM(I54:I54),0)&gt;ROUND(SUM(H54),0)),"INF",(ROUND(SUM(I54:I54),0)-ROUND(SUM(H54),0))/ROUND(SUM(H54),0)),0)</f>
        <v>0</v>
      </c>
      <c r="V54" s="37">
        <f t="shared" ref="V54:V66" si="51">IFERROR(IF(AND(ROUND(SUM(I54),0)=0,ROUND(SUM(J54:J54),0)&gt;ROUND(SUM(I54),0)),"INF",(ROUND(SUM(J54:J54),0)-ROUND(SUM(I54),0))/ROUND(SUM(I54),0)),0)</f>
        <v>0</v>
      </c>
      <c r="W54" s="37">
        <f t="shared" ref="W54:W66" si="52">IFERROR(IF(AND(ROUND(SUM(J54),0)=0,ROUND(SUM(K54:K54),0)&gt;ROUND(SUM(J54),0)),"INF",(ROUND(SUM(K54:K54),0)-ROUND(SUM(J54),0))/ROUND(SUM(J54),0)),0)</f>
        <v>0</v>
      </c>
      <c r="X54" s="230">
        <f t="shared" ref="X54:X66" si="53">IFERROR(IF(AND(ROUND(SUM(K54),0)=0,ROUND(SUM(L54:L54),0)&gt;ROUND(SUM(K54),0)),"INF",(ROUND(SUM(L54:L54),0)-ROUND(SUM(K54),0))/ROUND(SUM(K54),0)),0)</f>
        <v>0</v>
      </c>
    </row>
    <row r="55" spans="1:24" x14ac:dyDescent="0.3">
      <c r="A55" s="72" t="s">
        <v>63</v>
      </c>
      <c r="B55" s="157">
        <v>20</v>
      </c>
      <c r="C55" s="129"/>
      <c r="D55" s="129"/>
      <c r="E55" s="129"/>
      <c r="F55" s="129"/>
      <c r="G55" s="129"/>
      <c r="H55" s="129"/>
      <c r="I55" s="129"/>
      <c r="J55" s="129"/>
      <c r="K55" s="129"/>
      <c r="L55" s="129"/>
      <c r="P55" s="37">
        <f t="shared" si="46"/>
        <v>0</v>
      </c>
      <c r="Q55" s="37">
        <f t="shared" si="46"/>
        <v>0</v>
      </c>
      <c r="R55" s="37">
        <f t="shared" si="47"/>
        <v>0</v>
      </c>
      <c r="S55" s="37">
        <f t="shared" si="48"/>
        <v>0</v>
      </c>
      <c r="T55" s="37">
        <f t="shared" si="49"/>
        <v>0</v>
      </c>
      <c r="U55" s="37">
        <f t="shared" si="50"/>
        <v>0</v>
      </c>
      <c r="V55" s="37">
        <f t="shared" si="51"/>
        <v>0</v>
      </c>
      <c r="W55" s="37">
        <f t="shared" si="52"/>
        <v>0</v>
      </c>
      <c r="X55" s="230">
        <f t="shared" si="53"/>
        <v>0</v>
      </c>
    </row>
    <row r="56" spans="1:24" x14ac:dyDescent="0.3">
      <c r="A56" s="72" t="s">
        <v>64</v>
      </c>
      <c r="B56" s="157">
        <v>21</v>
      </c>
      <c r="C56" s="129"/>
      <c r="D56" s="129"/>
      <c r="E56" s="129"/>
      <c r="F56" s="129"/>
      <c r="G56" s="129"/>
      <c r="H56" s="129"/>
      <c r="I56" s="129"/>
      <c r="J56" s="129"/>
      <c r="K56" s="129"/>
      <c r="L56" s="129"/>
      <c r="P56" s="37">
        <f t="shared" si="46"/>
        <v>0</v>
      </c>
      <c r="Q56" s="37">
        <f t="shared" si="46"/>
        <v>0</v>
      </c>
      <c r="R56" s="37">
        <f t="shared" si="47"/>
        <v>0</v>
      </c>
      <c r="S56" s="37">
        <f t="shared" si="48"/>
        <v>0</v>
      </c>
      <c r="T56" s="37">
        <f t="shared" si="49"/>
        <v>0</v>
      </c>
      <c r="U56" s="37">
        <f t="shared" si="50"/>
        <v>0</v>
      </c>
      <c r="V56" s="37">
        <f t="shared" si="51"/>
        <v>0</v>
      </c>
      <c r="W56" s="37">
        <f t="shared" si="52"/>
        <v>0</v>
      </c>
      <c r="X56" s="230">
        <f t="shared" si="53"/>
        <v>0</v>
      </c>
    </row>
    <row r="57" spans="1:24" x14ac:dyDescent="0.3">
      <c r="A57" s="72" t="s">
        <v>65</v>
      </c>
      <c r="B57" s="157" t="s">
        <v>66</v>
      </c>
      <c r="C57" s="129"/>
      <c r="D57" s="129"/>
      <c r="E57" s="129"/>
      <c r="F57" s="129"/>
      <c r="G57" s="129"/>
      <c r="H57" s="129"/>
      <c r="I57" s="129"/>
      <c r="J57" s="129"/>
      <c r="K57" s="129"/>
      <c r="L57" s="129"/>
      <c r="P57" s="37">
        <f t="shared" si="46"/>
        <v>0</v>
      </c>
      <c r="Q57" s="37">
        <f t="shared" si="46"/>
        <v>0</v>
      </c>
      <c r="R57" s="37">
        <f t="shared" si="47"/>
        <v>0</v>
      </c>
      <c r="S57" s="37">
        <f t="shared" si="48"/>
        <v>0</v>
      </c>
      <c r="T57" s="37">
        <f t="shared" si="49"/>
        <v>0</v>
      </c>
      <c r="U57" s="37">
        <f t="shared" si="50"/>
        <v>0</v>
      </c>
      <c r="V57" s="37">
        <f t="shared" si="51"/>
        <v>0</v>
      </c>
      <c r="W57" s="37">
        <f t="shared" si="52"/>
        <v>0</v>
      </c>
      <c r="X57" s="230">
        <f t="shared" si="53"/>
        <v>0</v>
      </c>
    </row>
    <row r="58" spans="1:24" x14ac:dyDescent="0.3">
      <c r="A58" s="72" t="s">
        <v>67</v>
      </c>
      <c r="B58" s="157">
        <v>28</v>
      </c>
      <c r="C58" s="129"/>
      <c r="D58" s="129"/>
      <c r="E58" s="129"/>
      <c r="F58" s="129"/>
      <c r="G58" s="129"/>
      <c r="H58" s="129"/>
      <c r="I58" s="129"/>
      <c r="J58" s="129"/>
      <c r="K58" s="129"/>
      <c r="L58" s="129"/>
      <c r="P58" s="37">
        <f t="shared" si="46"/>
        <v>0</v>
      </c>
      <c r="Q58" s="37">
        <f t="shared" si="46"/>
        <v>0</v>
      </c>
      <c r="R58" s="37">
        <f t="shared" si="47"/>
        <v>0</v>
      </c>
      <c r="S58" s="37">
        <f t="shared" si="48"/>
        <v>0</v>
      </c>
      <c r="T58" s="37">
        <f t="shared" si="49"/>
        <v>0</v>
      </c>
      <c r="U58" s="37">
        <f t="shared" si="50"/>
        <v>0</v>
      </c>
      <c r="V58" s="37">
        <f t="shared" si="51"/>
        <v>0</v>
      </c>
      <c r="W58" s="37">
        <f t="shared" si="52"/>
        <v>0</v>
      </c>
      <c r="X58" s="230">
        <f t="shared" si="53"/>
        <v>0</v>
      </c>
    </row>
    <row r="59" spans="1:24" x14ac:dyDescent="0.3">
      <c r="A59" s="232" t="s">
        <v>68</v>
      </c>
      <c r="B59" s="233" t="s">
        <v>69</v>
      </c>
      <c r="C59" s="34">
        <f t="shared" ref="C59" si="54">SUM(C60:C65)</f>
        <v>0</v>
      </c>
      <c r="D59" s="34">
        <f t="shared" ref="D59:E59" si="55">SUM(D60:D65)</f>
        <v>0</v>
      </c>
      <c r="E59" s="34">
        <f t="shared" si="55"/>
        <v>0</v>
      </c>
      <c r="F59" s="34">
        <f t="shared" ref="F59" si="56">SUM(F60:F65)</f>
        <v>0</v>
      </c>
      <c r="G59" s="34">
        <f t="shared" ref="G59" si="57">SUM(G60:G65)</f>
        <v>0</v>
      </c>
      <c r="H59" s="34">
        <f t="shared" ref="H59" si="58">SUM(H60:H65)</f>
        <v>0</v>
      </c>
      <c r="I59" s="34">
        <f t="shared" ref="I59" si="59">SUM(I60:I65)</f>
        <v>0</v>
      </c>
      <c r="J59" s="34">
        <f t="shared" ref="J59" si="60">SUM(J60:J65)</f>
        <v>0</v>
      </c>
      <c r="K59" s="34">
        <f t="shared" ref="K59" si="61">SUM(K60:K65)</f>
        <v>0</v>
      </c>
      <c r="L59" s="34">
        <f t="shared" ref="L59" si="62">SUM(L60:L65)</f>
        <v>0</v>
      </c>
      <c r="P59" s="37">
        <f t="shared" si="46"/>
        <v>0</v>
      </c>
      <c r="Q59" s="37">
        <f t="shared" si="46"/>
        <v>0</v>
      </c>
      <c r="R59" s="37">
        <f t="shared" si="47"/>
        <v>0</v>
      </c>
      <c r="S59" s="37">
        <f t="shared" si="48"/>
        <v>0</v>
      </c>
      <c r="T59" s="37">
        <f t="shared" si="49"/>
        <v>0</v>
      </c>
      <c r="U59" s="37">
        <f t="shared" si="50"/>
        <v>0</v>
      </c>
      <c r="V59" s="37">
        <f t="shared" si="51"/>
        <v>0</v>
      </c>
      <c r="W59" s="37">
        <f t="shared" si="52"/>
        <v>0</v>
      </c>
      <c r="X59" s="230">
        <f t="shared" si="53"/>
        <v>0</v>
      </c>
    </row>
    <row r="60" spans="1:24" x14ac:dyDescent="0.3">
      <c r="A60" s="72" t="s">
        <v>70</v>
      </c>
      <c r="B60" s="157">
        <v>29</v>
      </c>
      <c r="C60" s="129"/>
      <c r="D60" s="129"/>
      <c r="E60" s="129"/>
      <c r="F60" s="129"/>
      <c r="G60" s="129"/>
      <c r="H60" s="129"/>
      <c r="I60" s="129"/>
      <c r="J60" s="129"/>
      <c r="K60" s="129"/>
      <c r="L60" s="129"/>
      <c r="P60" s="37">
        <f t="shared" si="46"/>
        <v>0</v>
      </c>
      <c r="Q60" s="37">
        <f t="shared" si="46"/>
        <v>0</v>
      </c>
      <c r="R60" s="37">
        <f t="shared" si="47"/>
        <v>0</v>
      </c>
      <c r="S60" s="37">
        <f t="shared" si="48"/>
        <v>0</v>
      </c>
      <c r="T60" s="37">
        <f t="shared" si="49"/>
        <v>0</v>
      </c>
      <c r="U60" s="37">
        <f t="shared" si="50"/>
        <v>0</v>
      </c>
      <c r="V60" s="37">
        <f t="shared" si="51"/>
        <v>0</v>
      </c>
      <c r="W60" s="37">
        <f t="shared" si="52"/>
        <v>0</v>
      </c>
      <c r="X60" s="230">
        <f t="shared" si="53"/>
        <v>0</v>
      </c>
    </row>
    <row r="61" spans="1:24" x14ac:dyDescent="0.3">
      <c r="A61" s="72" t="s">
        <v>71</v>
      </c>
      <c r="B61" s="157">
        <v>3</v>
      </c>
      <c r="C61" s="129"/>
      <c r="D61" s="129"/>
      <c r="E61" s="129"/>
      <c r="F61" s="129"/>
      <c r="G61" s="129"/>
      <c r="H61" s="129"/>
      <c r="I61" s="129"/>
      <c r="J61" s="129"/>
      <c r="K61" s="129"/>
      <c r="L61" s="129"/>
      <c r="P61" s="37">
        <f t="shared" si="46"/>
        <v>0</v>
      </c>
      <c r="Q61" s="37">
        <f t="shared" si="46"/>
        <v>0</v>
      </c>
      <c r="R61" s="37">
        <f t="shared" si="47"/>
        <v>0</v>
      </c>
      <c r="S61" s="37">
        <f t="shared" si="48"/>
        <v>0</v>
      </c>
      <c r="T61" s="37">
        <f t="shared" si="49"/>
        <v>0</v>
      </c>
      <c r="U61" s="37">
        <f t="shared" si="50"/>
        <v>0</v>
      </c>
      <c r="V61" s="37">
        <f t="shared" si="51"/>
        <v>0</v>
      </c>
      <c r="W61" s="37">
        <f t="shared" si="52"/>
        <v>0</v>
      </c>
      <c r="X61" s="230">
        <f t="shared" si="53"/>
        <v>0</v>
      </c>
    </row>
    <row r="62" spans="1:24" x14ac:dyDescent="0.3">
      <c r="A62" s="72" t="s">
        <v>72</v>
      </c>
      <c r="B62" s="157" t="s">
        <v>73</v>
      </c>
      <c r="C62" s="129"/>
      <c r="D62" s="129"/>
      <c r="E62" s="129"/>
      <c r="F62" s="129"/>
      <c r="G62" s="129"/>
      <c r="H62" s="129"/>
      <c r="I62" s="129"/>
      <c r="J62" s="129"/>
      <c r="K62" s="129"/>
      <c r="L62" s="129"/>
      <c r="P62" s="37">
        <f t="shared" si="46"/>
        <v>0</v>
      </c>
      <c r="Q62" s="37">
        <f t="shared" si="46"/>
        <v>0</v>
      </c>
      <c r="R62" s="37">
        <f t="shared" si="47"/>
        <v>0</v>
      </c>
      <c r="S62" s="37">
        <f t="shared" si="48"/>
        <v>0</v>
      </c>
      <c r="T62" s="37">
        <f t="shared" si="49"/>
        <v>0</v>
      </c>
      <c r="U62" s="37">
        <f t="shared" si="50"/>
        <v>0</v>
      </c>
      <c r="V62" s="37">
        <f t="shared" si="51"/>
        <v>0</v>
      </c>
      <c r="W62" s="37">
        <f t="shared" si="52"/>
        <v>0</v>
      </c>
      <c r="X62" s="230">
        <f t="shared" si="53"/>
        <v>0</v>
      </c>
    </row>
    <row r="63" spans="1:24" x14ac:dyDescent="0.3">
      <c r="A63" s="72" t="s">
        <v>396</v>
      </c>
      <c r="B63" s="157" t="s">
        <v>74</v>
      </c>
      <c r="C63" s="129"/>
      <c r="D63" s="129"/>
      <c r="E63" s="129"/>
      <c r="F63" s="129"/>
      <c r="G63" s="129"/>
      <c r="H63" s="129"/>
      <c r="I63" s="129"/>
      <c r="J63" s="129"/>
      <c r="K63" s="129"/>
      <c r="L63" s="129"/>
      <c r="P63" s="37">
        <f t="shared" si="46"/>
        <v>0</v>
      </c>
      <c r="Q63" s="37">
        <f t="shared" si="46"/>
        <v>0</v>
      </c>
      <c r="R63" s="37">
        <f t="shared" si="47"/>
        <v>0</v>
      </c>
      <c r="S63" s="37">
        <f t="shared" si="48"/>
        <v>0</v>
      </c>
      <c r="T63" s="37">
        <f t="shared" si="49"/>
        <v>0</v>
      </c>
      <c r="U63" s="37">
        <f t="shared" si="50"/>
        <v>0</v>
      </c>
      <c r="V63" s="37">
        <f t="shared" si="51"/>
        <v>0</v>
      </c>
      <c r="W63" s="37">
        <f t="shared" si="52"/>
        <v>0</v>
      </c>
      <c r="X63" s="230">
        <f t="shared" si="53"/>
        <v>0</v>
      </c>
    </row>
    <row r="64" spans="1:24" x14ac:dyDescent="0.3">
      <c r="A64" s="72" t="s">
        <v>75</v>
      </c>
      <c r="B64" s="157" t="s">
        <v>76</v>
      </c>
      <c r="C64" s="129"/>
      <c r="D64" s="129"/>
      <c r="E64" s="129"/>
      <c r="F64" s="129"/>
      <c r="G64" s="129"/>
      <c r="H64" s="129"/>
      <c r="I64" s="129"/>
      <c r="J64" s="129"/>
      <c r="K64" s="129"/>
      <c r="L64" s="129"/>
      <c r="P64" s="37">
        <f t="shared" si="46"/>
        <v>0</v>
      </c>
      <c r="Q64" s="37">
        <f t="shared" si="46"/>
        <v>0</v>
      </c>
      <c r="R64" s="37">
        <f t="shared" si="47"/>
        <v>0</v>
      </c>
      <c r="S64" s="37">
        <f t="shared" si="48"/>
        <v>0</v>
      </c>
      <c r="T64" s="37">
        <f t="shared" si="49"/>
        <v>0</v>
      </c>
      <c r="U64" s="37">
        <f t="shared" si="50"/>
        <v>0</v>
      </c>
      <c r="V64" s="37">
        <f t="shared" si="51"/>
        <v>0</v>
      </c>
      <c r="W64" s="37">
        <f t="shared" si="52"/>
        <v>0</v>
      </c>
      <c r="X64" s="230">
        <f t="shared" si="53"/>
        <v>0</v>
      </c>
    </row>
    <row r="65" spans="1:24" x14ac:dyDescent="0.3">
      <c r="A65" s="72" t="s">
        <v>77</v>
      </c>
      <c r="B65" s="157" t="s">
        <v>78</v>
      </c>
      <c r="C65" s="129"/>
      <c r="D65" s="129"/>
      <c r="E65" s="129"/>
      <c r="F65" s="129"/>
      <c r="G65" s="129"/>
      <c r="H65" s="129"/>
      <c r="I65" s="129"/>
      <c r="J65" s="129"/>
      <c r="K65" s="129"/>
      <c r="L65" s="129"/>
      <c r="P65" s="37">
        <f t="shared" si="46"/>
        <v>0</v>
      </c>
      <c r="Q65" s="37">
        <f t="shared" si="46"/>
        <v>0</v>
      </c>
      <c r="R65" s="37">
        <f t="shared" si="47"/>
        <v>0</v>
      </c>
      <c r="S65" s="37">
        <f t="shared" si="48"/>
        <v>0</v>
      </c>
      <c r="T65" s="37">
        <f t="shared" si="49"/>
        <v>0</v>
      </c>
      <c r="U65" s="37">
        <f t="shared" si="50"/>
        <v>0</v>
      </c>
      <c r="V65" s="37">
        <f t="shared" si="51"/>
        <v>0</v>
      </c>
      <c r="W65" s="37">
        <f t="shared" si="52"/>
        <v>0</v>
      </c>
      <c r="X65" s="230">
        <f t="shared" si="53"/>
        <v>0</v>
      </c>
    </row>
    <row r="66" spans="1:24" ht="14.25" thickBot="1" x14ac:dyDescent="0.35">
      <c r="A66" s="15" t="s">
        <v>79</v>
      </c>
      <c r="B66" s="167" t="s">
        <v>80</v>
      </c>
      <c r="C66" s="41">
        <f t="shared" ref="C66" si="63">SUM(C54,C59)</f>
        <v>0</v>
      </c>
      <c r="D66" s="41">
        <f t="shared" ref="D66:E66" si="64">SUM(D54,D59)</f>
        <v>0</v>
      </c>
      <c r="E66" s="41">
        <f t="shared" si="64"/>
        <v>0</v>
      </c>
      <c r="F66" s="41">
        <f t="shared" ref="F66" si="65">SUM(F54,F59)</f>
        <v>0</v>
      </c>
      <c r="G66" s="41">
        <f t="shared" ref="G66" si="66">SUM(G54,G59)</f>
        <v>0</v>
      </c>
      <c r="H66" s="41">
        <f t="shared" ref="H66" si="67">SUM(H54,H59)</f>
        <v>0</v>
      </c>
      <c r="I66" s="41">
        <f t="shared" ref="I66" si="68">SUM(I54,I59)</f>
        <v>0</v>
      </c>
      <c r="J66" s="41">
        <f t="shared" ref="J66" si="69">SUM(J54,J59)</f>
        <v>0</v>
      </c>
      <c r="K66" s="41">
        <f t="shared" ref="K66" si="70">SUM(K54,K59)</f>
        <v>0</v>
      </c>
      <c r="L66" s="41">
        <f t="shared" ref="L66" si="71">SUM(L54,L59)</f>
        <v>0</v>
      </c>
      <c r="P66" s="42">
        <f t="shared" si="46"/>
        <v>0</v>
      </c>
      <c r="Q66" s="42">
        <f t="shared" si="46"/>
        <v>0</v>
      </c>
      <c r="R66" s="42">
        <f t="shared" si="47"/>
        <v>0</v>
      </c>
      <c r="S66" s="42">
        <f t="shared" si="48"/>
        <v>0</v>
      </c>
      <c r="T66" s="42">
        <f t="shared" si="49"/>
        <v>0</v>
      </c>
      <c r="U66" s="42">
        <f t="shared" si="50"/>
        <v>0</v>
      </c>
      <c r="V66" s="42">
        <f t="shared" si="51"/>
        <v>0</v>
      </c>
      <c r="W66" s="42">
        <f t="shared" si="52"/>
        <v>0</v>
      </c>
      <c r="X66" s="231">
        <f t="shared" si="53"/>
        <v>0</v>
      </c>
    </row>
    <row r="67" spans="1:24" x14ac:dyDescent="0.3">
      <c r="A67" s="72"/>
      <c r="B67" s="72"/>
      <c r="C67" s="10"/>
      <c r="D67" s="10"/>
      <c r="E67" s="10"/>
      <c r="F67" s="10"/>
      <c r="G67" s="10"/>
      <c r="H67" s="10"/>
      <c r="I67" s="10"/>
      <c r="J67" s="10"/>
      <c r="K67" s="10"/>
      <c r="L67" s="10"/>
      <c r="P67" s="10"/>
      <c r="Q67" s="10"/>
      <c r="R67" s="10"/>
      <c r="S67" s="10"/>
      <c r="T67" s="10"/>
      <c r="U67" s="10"/>
      <c r="V67" s="10"/>
      <c r="W67" s="10"/>
      <c r="X67" s="130"/>
    </row>
    <row r="68" spans="1:24" x14ac:dyDescent="0.3">
      <c r="A68" s="72"/>
      <c r="B68" s="72"/>
      <c r="C68" s="10"/>
      <c r="D68" s="10"/>
      <c r="E68" s="10"/>
      <c r="F68" s="10"/>
      <c r="G68" s="10"/>
      <c r="H68" s="10"/>
      <c r="I68" s="10"/>
      <c r="J68" s="10"/>
      <c r="K68" s="10"/>
      <c r="L68" s="10"/>
      <c r="P68" s="464" t="s">
        <v>401</v>
      </c>
      <c r="Q68" s="464"/>
      <c r="R68" s="464"/>
      <c r="S68" s="464"/>
      <c r="T68" s="464"/>
      <c r="U68" s="464"/>
      <c r="V68" s="464"/>
      <c r="W68" s="464"/>
      <c r="X68" s="465"/>
    </row>
    <row r="69" spans="1:24" ht="27" x14ac:dyDescent="0.3">
      <c r="A69" s="324" t="s">
        <v>81</v>
      </c>
      <c r="B69" s="161" t="s">
        <v>82</v>
      </c>
      <c r="C69" s="345" t="str">
        <f t="shared" ref="C69" si="72">C53</f>
        <v>REALITE 2019</v>
      </c>
      <c r="D69" s="164" t="str">
        <f t="shared" ref="D69:E69" si="73">D53</f>
        <v>REALITE 2020</v>
      </c>
      <c r="E69" s="164" t="str">
        <f t="shared" si="73"/>
        <v>REALITE 2021</v>
      </c>
      <c r="F69" s="164" t="str">
        <f t="shared" ref="F69" si="74">F53</f>
        <v>MEILLEURE ESTIMATION 2022</v>
      </c>
      <c r="G69" s="164" t="str">
        <f t="shared" ref="G69" si="75">G53</f>
        <v>MEILLEURE ESTIMATION 2023</v>
      </c>
      <c r="H69" s="164" t="str">
        <f t="shared" ref="H69" si="76">H53</f>
        <v>BUDGET 2024</v>
      </c>
      <c r="I69" s="164" t="str">
        <f t="shared" ref="I69" si="77">I53</f>
        <v>BUDGET 2025</v>
      </c>
      <c r="J69" s="164" t="str">
        <f t="shared" ref="J69" si="78">J53</f>
        <v>BUDGET 2026</v>
      </c>
      <c r="K69" s="164" t="str">
        <f t="shared" ref="K69" si="79">K53</f>
        <v>BUDGET 2027</v>
      </c>
      <c r="L69" s="164" t="str">
        <f t="shared" ref="L69" si="80">L53</f>
        <v>BUDGET 2028</v>
      </c>
      <c r="P69" s="346" t="s">
        <v>402</v>
      </c>
      <c r="Q69" s="335" t="s">
        <v>403</v>
      </c>
      <c r="R69" s="335" t="s">
        <v>439</v>
      </c>
      <c r="S69" s="335" t="s">
        <v>404</v>
      </c>
      <c r="T69" s="335" t="s">
        <v>438</v>
      </c>
      <c r="U69" s="335" t="s">
        <v>425</v>
      </c>
      <c r="V69" s="335" t="s">
        <v>424</v>
      </c>
      <c r="W69" s="335" t="s">
        <v>423</v>
      </c>
      <c r="X69" s="335" t="s">
        <v>422</v>
      </c>
    </row>
    <row r="70" spans="1:24" x14ac:dyDescent="0.3">
      <c r="A70" s="232" t="s">
        <v>83</v>
      </c>
      <c r="B70" s="233" t="s">
        <v>84</v>
      </c>
      <c r="C70" s="34">
        <f t="shared" ref="C70" si="81">SUM(C71:C76)</f>
        <v>0</v>
      </c>
      <c r="D70" s="34">
        <f t="shared" ref="D70:E70" si="82">SUM(D71:D76)</f>
        <v>0</v>
      </c>
      <c r="E70" s="34">
        <f t="shared" si="82"/>
        <v>0</v>
      </c>
      <c r="F70" s="34">
        <f t="shared" ref="F70" si="83">SUM(F71:F76)</f>
        <v>0</v>
      </c>
      <c r="G70" s="34">
        <f t="shared" ref="G70" si="84">SUM(G71:G76)</f>
        <v>0</v>
      </c>
      <c r="H70" s="34">
        <f t="shared" ref="H70" si="85">SUM(H71:H76)</f>
        <v>0</v>
      </c>
      <c r="I70" s="34">
        <f t="shared" ref="I70" si="86">SUM(I71:I76)</f>
        <v>0</v>
      </c>
      <c r="J70" s="34">
        <f t="shared" ref="J70" si="87">SUM(J71:J76)</f>
        <v>0</v>
      </c>
      <c r="K70" s="34">
        <f t="shared" ref="K70" si="88">SUM(K71:K76)</f>
        <v>0</v>
      </c>
      <c r="L70" s="34">
        <f t="shared" ref="L70" si="89">SUM(L71:L76)</f>
        <v>0</v>
      </c>
      <c r="P70" s="37">
        <f t="shared" ref="P70:Q93" si="90">IFERROR(IF(AND(ROUND(SUM(C70:C70),0)=0,ROUND(SUM(D70:D70),0)&gt;ROUND(SUM(C70:C70),0)),"INF",(ROUND(SUM(D70:D70),0)-ROUND(SUM(C70:C70),0))/ROUND(SUM(C70:C70),0)),0)</f>
        <v>0</v>
      </c>
      <c r="Q70" s="37">
        <f t="shared" si="90"/>
        <v>0</v>
      </c>
      <c r="R70" s="37">
        <f t="shared" ref="R70:R93" si="91">IFERROR(IF(AND(ROUND(SUM(E70),0)=0,ROUND(SUM(F70:F70),0)&gt;ROUND(SUM(E70),0)),"INF",(ROUND(SUM(F70:F70),0)-ROUND(SUM(E70),0))/ROUND(SUM(E70),0)),0)</f>
        <v>0</v>
      </c>
      <c r="S70" s="37">
        <f t="shared" ref="S70:S93" si="92">IFERROR(IF(AND(ROUND(SUM(F70),0)=0,ROUND(SUM(G70:G70),0)&gt;ROUND(SUM(F70),0)),"INF",(ROUND(SUM(G70:G70),0)-ROUND(SUM(F70),0))/ROUND(SUM(F70),0)),0)</f>
        <v>0</v>
      </c>
      <c r="T70" s="37">
        <f t="shared" ref="T70:T93" si="93">IFERROR(IF(AND(ROUND(SUM(G70),0)=0,ROUND(SUM(H70:H70),0)&gt;ROUND(SUM(G70),0)),"INF",(ROUND(SUM(H70:H70),0)-ROUND(SUM(G70),0))/ROUND(SUM(G70),0)),0)</f>
        <v>0</v>
      </c>
      <c r="U70" s="37">
        <f t="shared" ref="U70:U93" si="94">IFERROR(IF(AND(ROUND(SUM(H70),0)=0,ROUND(SUM(I70:I70),0)&gt;ROUND(SUM(H70),0)),"INF",(ROUND(SUM(I70:I70),0)-ROUND(SUM(H70),0))/ROUND(SUM(H70),0)),0)</f>
        <v>0</v>
      </c>
      <c r="V70" s="37">
        <f t="shared" ref="V70:V93" si="95">IFERROR(IF(AND(ROUND(SUM(I70),0)=0,ROUND(SUM(J70:J70),0)&gt;ROUND(SUM(I70),0)),"INF",(ROUND(SUM(J70:J70),0)-ROUND(SUM(I70),0))/ROUND(SUM(I70),0)),0)</f>
        <v>0</v>
      </c>
      <c r="W70" s="37">
        <f t="shared" ref="W70:W93" si="96">IFERROR(IF(AND(ROUND(SUM(J70),0)=0,ROUND(SUM(K70:K70),0)&gt;ROUND(SUM(J70),0)),"INF",(ROUND(SUM(K70:K70),0)-ROUND(SUM(J70),0))/ROUND(SUM(J70),0)),0)</f>
        <v>0</v>
      </c>
      <c r="X70" s="230">
        <f t="shared" ref="X70:X93" si="97">IFERROR(IF(AND(ROUND(SUM(K70),0)=0,ROUND(SUM(L70:L70),0)&gt;ROUND(SUM(K70),0)),"INF",(ROUND(SUM(L70:L70),0)-ROUND(SUM(K70),0))/ROUND(SUM(K70),0)),0)</f>
        <v>0</v>
      </c>
    </row>
    <row r="71" spans="1:24" x14ac:dyDescent="0.3">
      <c r="A71" s="72" t="s">
        <v>85</v>
      </c>
      <c r="B71" s="157">
        <v>10</v>
      </c>
      <c r="C71" s="129"/>
      <c r="D71" s="129"/>
      <c r="E71" s="129"/>
      <c r="F71" s="129"/>
      <c r="G71" s="129"/>
      <c r="H71" s="129"/>
      <c r="I71" s="129"/>
      <c r="J71" s="129"/>
      <c r="K71" s="129"/>
      <c r="L71" s="129"/>
      <c r="P71" s="37">
        <f t="shared" si="90"/>
        <v>0</v>
      </c>
      <c r="Q71" s="37">
        <f t="shared" si="90"/>
        <v>0</v>
      </c>
      <c r="R71" s="37">
        <f t="shared" si="91"/>
        <v>0</v>
      </c>
      <c r="S71" s="37">
        <f t="shared" si="92"/>
        <v>0</v>
      </c>
      <c r="T71" s="37">
        <f t="shared" si="93"/>
        <v>0</v>
      </c>
      <c r="U71" s="37">
        <f t="shared" si="94"/>
        <v>0</v>
      </c>
      <c r="V71" s="37">
        <f t="shared" si="95"/>
        <v>0</v>
      </c>
      <c r="W71" s="37">
        <f t="shared" si="96"/>
        <v>0</v>
      </c>
      <c r="X71" s="230">
        <f t="shared" si="97"/>
        <v>0</v>
      </c>
    </row>
    <row r="72" spans="1:24" x14ac:dyDescent="0.3">
      <c r="A72" s="72" t="s">
        <v>86</v>
      </c>
      <c r="B72" s="157">
        <v>11</v>
      </c>
      <c r="C72" s="129"/>
      <c r="D72" s="129"/>
      <c r="E72" s="129"/>
      <c r="F72" s="129"/>
      <c r="G72" s="129"/>
      <c r="H72" s="129"/>
      <c r="I72" s="129"/>
      <c r="J72" s="129"/>
      <c r="K72" s="129"/>
      <c r="L72" s="129"/>
      <c r="P72" s="37">
        <f t="shared" si="90"/>
        <v>0</v>
      </c>
      <c r="Q72" s="37">
        <f t="shared" si="90"/>
        <v>0</v>
      </c>
      <c r="R72" s="37">
        <f t="shared" si="91"/>
        <v>0</v>
      </c>
      <c r="S72" s="37">
        <f t="shared" si="92"/>
        <v>0</v>
      </c>
      <c r="T72" s="37">
        <f t="shared" si="93"/>
        <v>0</v>
      </c>
      <c r="U72" s="37">
        <f t="shared" si="94"/>
        <v>0</v>
      </c>
      <c r="V72" s="37">
        <f t="shared" si="95"/>
        <v>0</v>
      </c>
      <c r="W72" s="37">
        <f t="shared" si="96"/>
        <v>0</v>
      </c>
      <c r="X72" s="230">
        <f t="shared" si="97"/>
        <v>0</v>
      </c>
    </row>
    <row r="73" spans="1:24" x14ac:dyDescent="0.3">
      <c r="A73" s="72" t="s">
        <v>87</v>
      </c>
      <c r="B73" s="157">
        <v>12</v>
      </c>
      <c r="C73" s="129"/>
      <c r="D73" s="129"/>
      <c r="E73" s="129"/>
      <c r="F73" s="129"/>
      <c r="G73" s="129"/>
      <c r="H73" s="129"/>
      <c r="I73" s="129"/>
      <c r="J73" s="129"/>
      <c r="K73" s="129"/>
      <c r="L73" s="129"/>
      <c r="P73" s="37">
        <f t="shared" si="90"/>
        <v>0</v>
      </c>
      <c r="Q73" s="37">
        <f t="shared" si="90"/>
        <v>0</v>
      </c>
      <c r="R73" s="37">
        <f t="shared" si="91"/>
        <v>0</v>
      </c>
      <c r="S73" s="37">
        <f t="shared" si="92"/>
        <v>0</v>
      </c>
      <c r="T73" s="37">
        <f t="shared" si="93"/>
        <v>0</v>
      </c>
      <c r="U73" s="37">
        <f t="shared" si="94"/>
        <v>0</v>
      </c>
      <c r="V73" s="37">
        <f t="shared" si="95"/>
        <v>0</v>
      </c>
      <c r="W73" s="37">
        <f t="shared" si="96"/>
        <v>0</v>
      </c>
      <c r="X73" s="230">
        <f t="shared" si="97"/>
        <v>0</v>
      </c>
    </row>
    <row r="74" spans="1:24" x14ac:dyDescent="0.3">
      <c r="A74" s="72" t="s">
        <v>88</v>
      </c>
      <c r="B74" s="157">
        <v>13</v>
      </c>
      <c r="C74" s="129"/>
      <c r="D74" s="129"/>
      <c r="E74" s="129"/>
      <c r="F74" s="129"/>
      <c r="G74" s="129"/>
      <c r="H74" s="129"/>
      <c r="I74" s="129"/>
      <c r="J74" s="129"/>
      <c r="K74" s="129"/>
      <c r="L74" s="129"/>
      <c r="P74" s="37">
        <f t="shared" si="90"/>
        <v>0</v>
      </c>
      <c r="Q74" s="37">
        <f t="shared" si="90"/>
        <v>0</v>
      </c>
      <c r="R74" s="37">
        <f t="shared" si="91"/>
        <v>0</v>
      </c>
      <c r="S74" s="37">
        <f t="shared" si="92"/>
        <v>0</v>
      </c>
      <c r="T74" s="37">
        <f t="shared" si="93"/>
        <v>0</v>
      </c>
      <c r="U74" s="37">
        <f t="shared" si="94"/>
        <v>0</v>
      </c>
      <c r="V74" s="37">
        <f t="shared" si="95"/>
        <v>0</v>
      </c>
      <c r="W74" s="37">
        <f t="shared" si="96"/>
        <v>0</v>
      </c>
      <c r="X74" s="230">
        <f t="shared" si="97"/>
        <v>0</v>
      </c>
    </row>
    <row r="75" spans="1:24" x14ac:dyDescent="0.3">
      <c r="A75" s="72" t="s">
        <v>89</v>
      </c>
      <c r="B75" s="157">
        <v>14</v>
      </c>
      <c r="C75" s="129"/>
      <c r="D75" s="129"/>
      <c r="E75" s="129"/>
      <c r="F75" s="129"/>
      <c r="G75" s="129"/>
      <c r="H75" s="129"/>
      <c r="I75" s="129"/>
      <c r="J75" s="129"/>
      <c r="K75" s="129"/>
      <c r="L75" s="129"/>
      <c r="P75" s="37">
        <f t="shared" si="90"/>
        <v>0</v>
      </c>
      <c r="Q75" s="37">
        <f t="shared" si="90"/>
        <v>0</v>
      </c>
      <c r="R75" s="37">
        <f t="shared" si="91"/>
        <v>0</v>
      </c>
      <c r="S75" s="37">
        <f t="shared" si="92"/>
        <v>0</v>
      </c>
      <c r="T75" s="37">
        <f t="shared" si="93"/>
        <v>0</v>
      </c>
      <c r="U75" s="37">
        <f t="shared" si="94"/>
        <v>0</v>
      </c>
      <c r="V75" s="37">
        <f t="shared" si="95"/>
        <v>0</v>
      </c>
      <c r="W75" s="37">
        <f t="shared" si="96"/>
        <v>0</v>
      </c>
      <c r="X75" s="230">
        <f t="shared" si="97"/>
        <v>0</v>
      </c>
    </row>
    <row r="76" spans="1:24" x14ac:dyDescent="0.3">
      <c r="A76" s="72" t="s">
        <v>90</v>
      </c>
      <c r="B76" s="157">
        <v>15</v>
      </c>
      <c r="C76" s="129"/>
      <c r="D76" s="129"/>
      <c r="E76" s="129"/>
      <c r="F76" s="129"/>
      <c r="G76" s="129"/>
      <c r="H76" s="129"/>
      <c r="I76" s="129"/>
      <c r="J76" s="129"/>
      <c r="K76" s="129"/>
      <c r="L76" s="129"/>
      <c r="P76" s="37">
        <f t="shared" si="90"/>
        <v>0</v>
      </c>
      <c r="Q76" s="37">
        <f t="shared" si="90"/>
        <v>0</v>
      </c>
      <c r="R76" s="37">
        <f t="shared" si="91"/>
        <v>0</v>
      </c>
      <c r="S76" s="37">
        <f t="shared" si="92"/>
        <v>0</v>
      </c>
      <c r="T76" s="37">
        <f t="shared" si="93"/>
        <v>0</v>
      </c>
      <c r="U76" s="37">
        <f t="shared" si="94"/>
        <v>0</v>
      </c>
      <c r="V76" s="37">
        <f t="shared" si="95"/>
        <v>0</v>
      </c>
      <c r="W76" s="37">
        <f t="shared" si="96"/>
        <v>0</v>
      </c>
      <c r="X76" s="230">
        <f t="shared" si="97"/>
        <v>0</v>
      </c>
    </row>
    <row r="77" spans="1:24" x14ac:dyDescent="0.3">
      <c r="A77" s="232" t="s">
        <v>91</v>
      </c>
      <c r="B77" s="233">
        <v>16</v>
      </c>
      <c r="C77" s="34">
        <f t="shared" ref="C77:L77" si="98">C78</f>
        <v>0</v>
      </c>
      <c r="D77" s="34">
        <f t="shared" si="98"/>
        <v>0</v>
      </c>
      <c r="E77" s="34">
        <f t="shared" si="98"/>
        <v>0</v>
      </c>
      <c r="F77" s="34">
        <f t="shared" si="98"/>
        <v>0</v>
      </c>
      <c r="G77" s="34">
        <f t="shared" si="98"/>
        <v>0</v>
      </c>
      <c r="H77" s="34">
        <f t="shared" si="98"/>
        <v>0</v>
      </c>
      <c r="I77" s="34">
        <f t="shared" si="98"/>
        <v>0</v>
      </c>
      <c r="J77" s="34">
        <f t="shared" si="98"/>
        <v>0</v>
      </c>
      <c r="K77" s="34">
        <f t="shared" si="98"/>
        <v>0</v>
      </c>
      <c r="L77" s="34">
        <f t="shared" si="98"/>
        <v>0</v>
      </c>
      <c r="P77" s="37">
        <f t="shared" si="90"/>
        <v>0</v>
      </c>
      <c r="Q77" s="37">
        <f t="shared" si="90"/>
        <v>0</v>
      </c>
      <c r="R77" s="37">
        <f t="shared" si="91"/>
        <v>0</v>
      </c>
      <c r="S77" s="37">
        <f t="shared" si="92"/>
        <v>0</v>
      </c>
      <c r="T77" s="37">
        <f t="shared" si="93"/>
        <v>0</v>
      </c>
      <c r="U77" s="37">
        <f t="shared" si="94"/>
        <v>0</v>
      </c>
      <c r="V77" s="37">
        <f t="shared" si="95"/>
        <v>0</v>
      </c>
      <c r="W77" s="37">
        <f t="shared" si="96"/>
        <v>0</v>
      </c>
      <c r="X77" s="230">
        <f t="shared" si="97"/>
        <v>0</v>
      </c>
    </row>
    <row r="78" spans="1:24" x14ac:dyDescent="0.3">
      <c r="A78" s="72" t="s">
        <v>92</v>
      </c>
      <c r="B78" s="157">
        <v>16</v>
      </c>
      <c r="C78" s="129"/>
      <c r="D78" s="129"/>
      <c r="E78" s="129"/>
      <c r="F78" s="129"/>
      <c r="G78" s="129"/>
      <c r="H78" s="129"/>
      <c r="I78" s="129"/>
      <c r="J78" s="129"/>
      <c r="K78" s="129"/>
      <c r="L78" s="129"/>
      <c r="P78" s="37">
        <f t="shared" si="90"/>
        <v>0</v>
      </c>
      <c r="Q78" s="37">
        <f t="shared" si="90"/>
        <v>0</v>
      </c>
      <c r="R78" s="37">
        <f t="shared" si="91"/>
        <v>0</v>
      </c>
      <c r="S78" s="37">
        <f t="shared" si="92"/>
        <v>0</v>
      </c>
      <c r="T78" s="37">
        <f t="shared" si="93"/>
        <v>0</v>
      </c>
      <c r="U78" s="37">
        <f t="shared" si="94"/>
        <v>0</v>
      </c>
      <c r="V78" s="37">
        <f t="shared" si="95"/>
        <v>0</v>
      </c>
      <c r="W78" s="37">
        <f t="shared" si="96"/>
        <v>0</v>
      </c>
      <c r="X78" s="230">
        <f t="shared" si="97"/>
        <v>0</v>
      </c>
    </row>
    <row r="79" spans="1:24" x14ac:dyDescent="0.3">
      <c r="A79" s="232" t="s">
        <v>93</v>
      </c>
      <c r="B79" s="233" t="s">
        <v>94</v>
      </c>
      <c r="C79" s="34">
        <f t="shared" ref="C79" si="99">SUM(C80,C85,C92)</f>
        <v>0</v>
      </c>
      <c r="D79" s="34">
        <f t="shared" ref="D79:E79" si="100">SUM(D80,D85,D92)</f>
        <v>0</v>
      </c>
      <c r="E79" s="34">
        <f t="shared" si="100"/>
        <v>0</v>
      </c>
      <c r="F79" s="34">
        <f t="shared" ref="F79" si="101">SUM(F80,F85,F92)</f>
        <v>0</v>
      </c>
      <c r="G79" s="34">
        <f t="shared" ref="G79" si="102">SUM(G80,G85,G92)</f>
        <v>0</v>
      </c>
      <c r="H79" s="34">
        <f t="shared" ref="H79" si="103">SUM(H80,H85,H92)</f>
        <v>0</v>
      </c>
      <c r="I79" s="34">
        <f t="shared" ref="I79" si="104">SUM(I80,I85,I92)</f>
        <v>0</v>
      </c>
      <c r="J79" s="34">
        <f t="shared" ref="J79" si="105">SUM(J80,J85,J92)</f>
        <v>0</v>
      </c>
      <c r="K79" s="34">
        <f t="shared" ref="K79" si="106">SUM(K80,K85,K92)</f>
        <v>0</v>
      </c>
      <c r="L79" s="34">
        <f t="shared" ref="L79" si="107">SUM(L80,L85,L92)</f>
        <v>0</v>
      </c>
      <c r="P79" s="37">
        <f t="shared" si="90"/>
        <v>0</v>
      </c>
      <c r="Q79" s="37">
        <f t="shared" si="90"/>
        <v>0</v>
      </c>
      <c r="R79" s="37">
        <f t="shared" si="91"/>
        <v>0</v>
      </c>
      <c r="S79" s="37">
        <f t="shared" si="92"/>
        <v>0</v>
      </c>
      <c r="T79" s="37">
        <f t="shared" si="93"/>
        <v>0</v>
      </c>
      <c r="U79" s="37">
        <f t="shared" si="94"/>
        <v>0</v>
      </c>
      <c r="V79" s="37">
        <f t="shared" si="95"/>
        <v>0</v>
      </c>
      <c r="W79" s="37">
        <f t="shared" si="96"/>
        <v>0</v>
      </c>
      <c r="X79" s="230">
        <f t="shared" si="97"/>
        <v>0</v>
      </c>
    </row>
    <row r="80" spans="1:24" x14ac:dyDescent="0.3">
      <c r="A80" s="232" t="s">
        <v>397</v>
      </c>
      <c r="B80" s="233">
        <v>17</v>
      </c>
      <c r="C80" s="34">
        <f t="shared" ref="C80" si="108">SUM(C81,C84)</f>
        <v>0</v>
      </c>
      <c r="D80" s="34">
        <f t="shared" ref="D80:E80" si="109">SUM(D81,D84)</f>
        <v>0</v>
      </c>
      <c r="E80" s="34">
        <f t="shared" si="109"/>
        <v>0</v>
      </c>
      <c r="F80" s="34">
        <f t="shared" ref="F80" si="110">SUM(F81,F84)</f>
        <v>0</v>
      </c>
      <c r="G80" s="34">
        <f t="shared" ref="G80" si="111">SUM(G81,G84)</f>
        <v>0</v>
      </c>
      <c r="H80" s="34">
        <f t="shared" ref="H80" si="112">SUM(H81,H84)</f>
        <v>0</v>
      </c>
      <c r="I80" s="34">
        <f t="shared" ref="I80" si="113">SUM(I81,I84)</f>
        <v>0</v>
      </c>
      <c r="J80" s="34">
        <f t="shared" ref="J80" si="114">SUM(J81,J84)</f>
        <v>0</v>
      </c>
      <c r="K80" s="34">
        <f t="shared" ref="K80" si="115">SUM(K81,K84)</f>
        <v>0</v>
      </c>
      <c r="L80" s="34">
        <f t="shared" ref="L80" si="116">SUM(L81,L84)</f>
        <v>0</v>
      </c>
      <c r="P80" s="37">
        <f t="shared" si="90"/>
        <v>0</v>
      </c>
      <c r="Q80" s="37">
        <f t="shared" si="90"/>
        <v>0</v>
      </c>
      <c r="R80" s="37">
        <f t="shared" si="91"/>
        <v>0</v>
      </c>
      <c r="S80" s="37">
        <f t="shared" si="92"/>
        <v>0</v>
      </c>
      <c r="T80" s="37">
        <f t="shared" si="93"/>
        <v>0</v>
      </c>
      <c r="U80" s="37">
        <f t="shared" si="94"/>
        <v>0</v>
      </c>
      <c r="V80" s="37">
        <f t="shared" si="95"/>
        <v>0</v>
      </c>
      <c r="W80" s="37">
        <f t="shared" si="96"/>
        <v>0</v>
      </c>
      <c r="X80" s="230">
        <f t="shared" si="97"/>
        <v>0</v>
      </c>
    </row>
    <row r="81" spans="1:24" x14ac:dyDescent="0.3">
      <c r="A81" s="232" t="s">
        <v>95</v>
      </c>
      <c r="B81" s="233" t="s">
        <v>96</v>
      </c>
      <c r="C81" s="34">
        <f t="shared" ref="C81" si="117">SUM(C82:C83)</f>
        <v>0</v>
      </c>
      <c r="D81" s="34">
        <f t="shared" ref="D81:E81" si="118">SUM(D82:D83)</f>
        <v>0</v>
      </c>
      <c r="E81" s="34">
        <f t="shared" si="118"/>
        <v>0</v>
      </c>
      <c r="F81" s="34">
        <f t="shared" ref="F81:L81" si="119">SUM(F82:F83)</f>
        <v>0</v>
      </c>
      <c r="G81" s="34">
        <f t="shared" si="119"/>
        <v>0</v>
      </c>
      <c r="H81" s="34">
        <f t="shared" si="119"/>
        <v>0</v>
      </c>
      <c r="I81" s="34">
        <f t="shared" si="119"/>
        <v>0</v>
      </c>
      <c r="J81" s="34">
        <f t="shared" si="119"/>
        <v>0</v>
      </c>
      <c r="K81" s="34">
        <f t="shared" si="119"/>
        <v>0</v>
      </c>
      <c r="L81" s="34">
        <f t="shared" si="119"/>
        <v>0</v>
      </c>
      <c r="P81" s="37">
        <f t="shared" si="90"/>
        <v>0</v>
      </c>
      <c r="Q81" s="37">
        <f t="shared" si="90"/>
        <v>0</v>
      </c>
      <c r="R81" s="37">
        <f t="shared" si="91"/>
        <v>0</v>
      </c>
      <c r="S81" s="37">
        <f t="shared" si="92"/>
        <v>0</v>
      </c>
      <c r="T81" s="37">
        <f t="shared" si="93"/>
        <v>0</v>
      </c>
      <c r="U81" s="37">
        <f t="shared" si="94"/>
        <v>0</v>
      </c>
      <c r="V81" s="37">
        <f t="shared" si="95"/>
        <v>0</v>
      </c>
      <c r="W81" s="37">
        <f t="shared" si="96"/>
        <v>0</v>
      </c>
      <c r="X81" s="230">
        <f t="shared" si="97"/>
        <v>0</v>
      </c>
    </row>
    <row r="82" spans="1:24" x14ac:dyDescent="0.3">
      <c r="A82" s="155" t="s">
        <v>97</v>
      </c>
      <c r="B82" s="157"/>
      <c r="C82" s="129"/>
      <c r="D82" s="129"/>
      <c r="E82" s="129"/>
      <c r="F82" s="129"/>
      <c r="G82" s="129"/>
      <c r="H82" s="129"/>
      <c r="I82" s="129"/>
      <c r="J82" s="129"/>
      <c r="K82" s="129"/>
      <c r="L82" s="129"/>
      <c r="P82" s="37">
        <f t="shared" si="90"/>
        <v>0</v>
      </c>
      <c r="Q82" s="37">
        <f t="shared" si="90"/>
        <v>0</v>
      </c>
      <c r="R82" s="37">
        <f t="shared" si="91"/>
        <v>0</v>
      </c>
      <c r="S82" s="37">
        <f t="shared" si="92"/>
        <v>0</v>
      </c>
      <c r="T82" s="37">
        <f t="shared" si="93"/>
        <v>0</v>
      </c>
      <c r="U82" s="37">
        <f t="shared" si="94"/>
        <v>0</v>
      </c>
      <c r="V82" s="37">
        <f t="shared" si="95"/>
        <v>0</v>
      </c>
      <c r="W82" s="37">
        <f t="shared" si="96"/>
        <v>0</v>
      </c>
      <c r="X82" s="230">
        <f t="shared" si="97"/>
        <v>0</v>
      </c>
    </row>
    <row r="83" spans="1:24" x14ac:dyDescent="0.3">
      <c r="A83" s="155" t="s">
        <v>98</v>
      </c>
      <c r="B83" s="157"/>
      <c r="C83" s="129"/>
      <c r="D83" s="129"/>
      <c r="E83" s="129"/>
      <c r="F83" s="129"/>
      <c r="G83" s="129"/>
      <c r="H83" s="129"/>
      <c r="I83" s="129"/>
      <c r="J83" s="129"/>
      <c r="K83" s="129"/>
      <c r="L83" s="129"/>
      <c r="P83" s="37">
        <f t="shared" si="90"/>
        <v>0</v>
      </c>
      <c r="Q83" s="37">
        <f t="shared" si="90"/>
        <v>0</v>
      </c>
      <c r="R83" s="37">
        <f t="shared" si="91"/>
        <v>0</v>
      </c>
      <c r="S83" s="37">
        <f t="shared" si="92"/>
        <v>0</v>
      </c>
      <c r="T83" s="37">
        <f t="shared" si="93"/>
        <v>0</v>
      </c>
      <c r="U83" s="37">
        <f t="shared" si="94"/>
        <v>0</v>
      </c>
      <c r="V83" s="37">
        <f t="shared" si="95"/>
        <v>0</v>
      </c>
      <c r="W83" s="37">
        <f t="shared" si="96"/>
        <v>0</v>
      </c>
      <c r="X83" s="230">
        <f t="shared" si="97"/>
        <v>0</v>
      </c>
    </row>
    <row r="84" spans="1:24" x14ac:dyDescent="0.3">
      <c r="A84" s="155" t="s">
        <v>99</v>
      </c>
      <c r="B84" s="157" t="s">
        <v>100</v>
      </c>
      <c r="C84" s="129"/>
      <c r="D84" s="129"/>
      <c r="E84" s="129"/>
      <c r="F84" s="129"/>
      <c r="G84" s="129"/>
      <c r="H84" s="129"/>
      <c r="I84" s="129"/>
      <c r="J84" s="129"/>
      <c r="K84" s="129"/>
      <c r="L84" s="129"/>
      <c r="P84" s="37">
        <f t="shared" si="90"/>
        <v>0</v>
      </c>
      <c r="Q84" s="37">
        <f t="shared" si="90"/>
        <v>0</v>
      </c>
      <c r="R84" s="37">
        <f t="shared" si="91"/>
        <v>0</v>
      </c>
      <c r="S84" s="37">
        <f t="shared" si="92"/>
        <v>0</v>
      </c>
      <c r="T84" s="37">
        <f t="shared" si="93"/>
        <v>0</v>
      </c>
      <c r="U84" s="37">
        <f t="shared" si="94"/>
        <v>0</v>
      </c>
      <c r="V84" s="37">
        <f t="shared" si="95"/>
        <v>0</v>
      </c>
      <c r="W84" s="37">
        <f t="shared" si="96"/>
        <v>0</v>
      </c>
      <c r="X84" s="230">
        <f t="shared" si="97"/>
        <v>0</v>
      </c>
    </row>
    <row r="85" spans="1:24" x14ac:dyDescent="0.3">
      <c r="A85" s="232" t="s">
        <v>101</v>
      </c>
      <c r="B85" s="233" t="s">
        <v>102</v>
      </c>
      <c r="C85" s="34">
        <f t="shared" ref="C85" si="120">SUM(C86:C91)</f>
        <v>0</v>
      </c>
      <c r="D85" s="34">
        <f t="shared" ref="D85:E85" si="121">SUM(D86:D91)</f>
        <v>0</v>
      </c>
      <c r="E85" s="34">
        <f t="shared" si="121"/>
        <v>0</v>
      </c>
      <c r="F85" s="34">
        <f t="shared" ref="F85" si="122">SUM(F86:F91)</f>
        <v>0</v>
      </c>
      <c r="G85" s="34">
        <f t="shared" ref="G85" si="123">SUM(G86:G91)</f>
        <v>0</v>
      </c>
      <c r="H85" s="34">
        <f t="shared" ref="H85" si="124">SUM(H86:H91)</f>
        <v>0</v>
      </c>
      <c r="I85" s="34">
        <f t="shared" ref="I85" si="125">SUM(I86:I91)</f>
        <v>0</v>
      </c>
      <c r="J85" s="34">
        <f t="shared" ref="J85" si="126">SUM(J86:J91)</f>
        <v>0</v>
      </c>
      <c r="K85" s="34">
        <f t="shared" ref="K85" si="127">SUM(K86:K91)</f>
        <v>0</v>
      </c>
      <c r="L85" s="34">
        <f t="shared" ref="L85" si="128">SUM(L86:L91)</f>
        <v>0</v>
      </c>
      <c r="P85" s="37">
        <f t="shared" si="90"/>
        <v>0</v>
      </c>
      <c r="Q85" s="37">
        <f t="shared" si="90"/>
        <v>0</v>
      </c>
      <c r="R85" s="37">
        <f t="shared" si="91"/>
        <v>0</v>
      </c>
      <c r="S85" s="37">
        <f t="shared" si="92"/>
        <v>0</v>
      </c>
      <c r="T85" s="37">
        <f t="shared" si="93"/>
        <v>0</v>
      </c>
      <c r="U85" s="37">
        <f t="shared" si="94"/>
        <v>0</v>
      </c>
      <c r="V85" s="37">
        <f t="shared" si="95"/>
        <v>0</v>
      </c>
      <c r="W85" s="37">
        <f t="shared" si="96"/>
        <v>0</v>
      </c>
      <c r="X85" s="230">
        <f t="shared" si="97"/>
        <v>0</v>
      </c>
    </row>
    <row r="86" spans="1:24" x14ac:dyDescent="0.3">
      <c r="A86" s="155" t="s">
        <v>103</v>
      </c>
      <c r="B86" s="157">
        <v>42</v>
      </c>
      <c r="C86" s="129"/>
      <c r="D86" s="129"/>
      <c r="E86" s="129"/>
      <c r="F86" s="129"/>
      <c r="G86" s="129"/>
      <c r="H86" s="129"/>
      <c r="I86" s="129"/>
      <c r="J86" s="129"/>
      <c r="K86" s="129"/>
      <c r="L86" s="129"/>
      <c r="P86" s="37">
        <f t="shared" si="90"/>
        <v>0</v>
      </c>
      <c r="Q86" s="37">
        <f t="shared" si="90"/>
        <v>0</v>
      </c>
      <c r="R86" s="37">
        <f t="shared" si="91"/>
        <v>0</v>
      </c>
      <c r="S86" s="37">
        <f t="shared" si="92"/>
        <v>0</v>
      </c>
      <c r="T86" s="37">
        <f t="shared" si="93"/>
        <v>0</v>
      </c>
      <c r="U86" s="37">
        <f t="shared" si="94"/>
        <v>0</v>
      </c>
      <c r="V86" s="37">
        <f t="shared" si="95"/>
        <v>0</v>
      </c>
      <c r="W86" s="37">
        <f t="shared" si="96"/>
        <v>0</v>
      </c>
      <c r="X86" s="230">
        <f t="shared" si="97"/>
        <v>0</v>
      </c>
    </row>
    <row r="87" spans="1:24" x14ac:dyDescent="0.3">
      <c r="A87" s="155" t="s">
        <v>104</v>
      </c>
      <c r="B87" s="157">
        <v>43</v>
      </c>
      <c r="C87" s="129"/>
      <c r="D87" s="129"/>
      <c r="E87" s="129"/>
      <c r="F87" s="129"/>
      <c r="G87" s="129"/>
      <c r="H87" s="129"/>
      <c r="I87" s="129"/>
      <c r="J87" s="129"/>
      <c r="K87" s="129"/>
      <c r="L87" s="129"/>
      <c r="P87" s="37">
        <f t="shared" si="90"/>
        <v>0</v>
      </c>
      <c r="Q87" s="37">
        <f t="shared" si="90"/>
        <v>0</v>
      </c>
      <c r="R87" s="37">
        <f t="shared" si="91"/>
        <v>0</v>
      </c>
      <c r="S87" s="37">
        <f t="shared" si="92"/>
        <v>0</v>
      </c>
      <c r="T87" s="37">
        <f t="shared" si="93"/>
        <v>0</v>
      </c>
      <c r="U87" s="37">
        <f t="shared" si="94"/>
        <v>0</v>
      </c>
      <c r="V87" s="37">
        <f t="shared" si="95"/>
        <v>0</v>
      </c>
      <c r="W87" s="37">
        <f t="shared" si="96"/>
        <v>0</v>
      </c>
      <c r="X87" s="230">
        <f t="shared" si="97"/>
        <v>0</v>
      </c>
    </row>
    <row r="88" spans="1:24" x14ac:dyDescent="0.3">
      <c r="A88" s="155" t="s">
        <v>105</v>
      </c>
      <c r="B88" s="157">
        <v>44</v>
      </c>
      <c r="C88" s="129"/>
      <c r="D88" s="129"/>
      <c r="E88" s="129"/>
      <c r="F88" s="129"/>
      <c r="G88" s="129"/>
      <c r="H88" s="129"/>
      <c r="I88" s="129"/>
      <c r="J88" s="129"/>
      <c r="K88" s="129"/>
      <c r="L88" s="129"/>
      <c r="P88" s="37">
        <f t="shared" si="90"/>
        <v>0</v>
      </c>
      <c r="Q88" s="37">
        <f t="shared" si="90"/>
        <v>0</v>
      </c>
      <c r="R88" s="37">
        <f t="shared" si="91"/>
        <v>0</v>
      </c>
      <c r="S88" s="37">
        <f t="shared" si="92"/>
        <v>0</v>
      </c>
      <c r="T88" s="37">
        <f t="shared" si="93"/>
        <v>0</v>
      </c>
      <c r="U88" s="37">
        <f t="shared" si="94"/>
        <v>0</v>
      </c>
      <c r="V88" s="37">
        <f t="shared" si="95"/>
        <v>0</v>
      </c>
      <c r="W88" s="37">
        <f t="shared" si="96"/>
        <v>0</v>
      </c>
      <c r="X88" s="230">
        <f t="shared" si="97"/>
        <v>0</v>
      </c>
    </row>
    <row r="89" spans="1:24" x14ac:dyDescent="0.3">
      <c r="A89" s="155" t="s">
        <v>106</v>
      </c>
      <c r="B89" s="157">
        <v>46</v>
      </c>
      <c r="C89" s="129"/>
      <c r="D89" s="129"/>
      <c r="E89" s="129"/>
      <c r="F89" s="129"/>
      <c r="G89" s="129"/>
      <c r="H89" s="129"/>
      <c r="I89" s="129"/>
      <c r="J89" s="129"/>
      <c r="K89" s="129"/>
      <c r="L89" s="129"/>
      <c r="P89" s="37">
        <f t="shared" si="90"/>
        <v>0</v>
      </c>
      <c r="Q89" s="37">
        <f t="shared" si="90"/>
        <v>0</v>
      </c>
      <c r="R89" s="37">
        <f t="shared" si="91"/>
        <v>0</v>
      </c>
      <c r="S89" s="37">
        <f t="shared" si="92"/>
        <v>0</v>
      </c>
      <c r="T89" s="37">
        <f t="shared" si="93"/>
        <v>0</v>
      </c>
      <c r="U89" s="37">
        <f t="shared" si="94"/>
        <v>0</v>
      </c>
      <c r="V89" s="37">
        <f t="shared" si="95"/>
        <v>0</v>
      </c>
      <c r="W89" s="37">
        <f t="shared" si="96"/>
        <v>0</v>
      </c>
      <c r="X89" s="230">
        <f t="shared" si="97"/>
        <v>0</v>
      </c>
    </row>
    <row r="90" spans="1:24" x14ac:dyDescent="0.3">
      <c r="A90" s="155" t="s">
        <v>107</v>
      </c>
      <c r="B90" s="157">
        <v>45</v>
      </c>
      <c r="C90" s="129"/>
      <c r="D90" s="129"/>
      <c r="E90" s="129"/>
      <c r="F90" s="129"/>
      <c r="G90" s="129"/>
      <c r="H90" s="129"/>
      <c r="I90" s="129"/>
      <c r="J90" s="129"/>
      <c r="K90" s="129"/>
      <c r="L90" s="129"/>
      <c r="P90" s="37">
        <f t="shared" si="90"/>
        <v>0</v>
      </c>
      <c r="Q90" s="37">
        <f t="shared" si="90"/>
        <v>0</v>
      </c>
      <c r="R90" s="37">
        <f t="shared" si="91"/>
        <v>0</v>
      </c>
      <c r="S90" s="37">
        <f t="shared" si="92"/>
        <v>0</v>
      </c>
      <c r="T90" s="37">
        <f t="shared" si="93"/>
        <v>0</v>
      </c>
      <c r="U90" s="37">
        <f t="shared" si="94"/>
        <v>0</v>
      </c>
      <c r="V90" s="37">
        <f t="shared" si="95"/>
        <v>0</v>
      </c>
      <c r="W90" s="37">
        <f t="shared" si="96"/>
        <v>0</v>
      </c>
      <c r="X90" s="230">
        <f t="shared" si="97"/>
        <v>0</v>
      </c>
    </row>
    <row r="91" spans="1:24" x14ac:dyDescent="0.3">
      <c r="A91" s="155" t="s">
        <v>108</v>
      </c>
      <c r="B91" s="157" t="s">
        <v>109</v>
      </c>
      <c r="C91" s="129"/>
      <c r="D91" s="129"/>
      <c r="E91" s="129"/>
      <c r="F91" s="129"/>
      <c r="G91" s="129"/>
      <c r="H91" s="129"/>
      <c r="I91" s="129"/>
      <c r="J91" s="129"/>
      <c r="K91" s="129"/>
      <c r="L91" s="129"/>
      <c r="P91" s="37">
        <f t="shared" si="90"/>
        <v>0</v>
      </c>
      <c r="Q91" s="37">
        <f t="shared" si="90"/>
        <v>0</v>
      </c>
      <c r="R91" s="37">
        <f t="shared" si="91"/>
        <v>0</v>
      </c>
      <c r="S91" s="37">
        <f t="shared" si="92"/>
        <v>0</v>
      </c>
      <c r="T91" s="37">
        <f t="shared" si="93"/>
        <v>0</v>
      </c>
      <c r="U91" s="37">
        <f t="shared" si="94"/>
        <v>0</v>
      </c>
      <c r="V91" s="37">
        <f t="shared" si="95"/>
        <v>0</v>
      </c>
      <c r="W91" s="37">
        <f t="shared" si="96"/>
        <v>0</v>
      </c>
      <c r="X91" s="230">
        <f t="shared" si="97"/>
        <v>0</v>
      </c>
    </row>
    <row r="92" spans="1:24" x14ac:dyDescent="0.3">
      <c r="A92" s="295" t="s">
        <v>77</v>
      </c>
      <c r="B92" s="296" t="s">
        <v>110</v>
      </c>
      <c r="C92" s="215"/>
      <c r="D92" s="215"/>
      <c r="E92" s="215"/>
      <c r="F92" s="215"/>
      <c r="G92" s="215"/>
      <c r="H92" s="215"/>
      <c r="I92" s="215"/>
      <c r="J92" s="215"/>
      <c r="K92" s="215"/>
      <c r="L92" s="215"/>
      <c r="P92" s="37">
        <f t="shared" si="90"/>
        <v>0</v>
      </c>
      <c r="Q92" s="37">
        <f t="shared" si="90"/>
        <v>0</v>
      </c>
      <c r="R92" s="37">
        <f t="shared" si="91"/>
        <v>0</v>
      </c>
      <c r="S92" s="37">
        <f t="shared" si="92"/>
        <v>0</v>
      </c>
      <c r="T92" s="37">
        <f t="shared" si="93"/>
        <v>0</v>
      </c>
      <c r="U92" s="37">
        <f t="shared" si="94"/>
        <v>0</v>
      </c>
      <c r="V92" s="37">
        <f t="shared" si="95"/>
        <v>0</v>
      </c>
      <c r="W92" s="37">
        <f t="shared" si="96"/>
        <v>0</v>
      </c>
      <c r="X92" s="230">
        <f t="shared" si="97"/>
        <v>0</v>
      </c>
    </row>
    <row r="93" spans="1:24" x14ac:dyDescent="0.3">
      <c r="A93" s="15" t="s">
        <v>111</v>
      </c>
      <c r="B93" s="167" t="s">
        <v>112</v>
      </c>
      <c r="C93" s="16">
        <f t="shared" ref="C93" si="129">SUM(C70,C77,C80,C85,C92)</f>
        <v>0</v>
      </c>
      <c r="D93" s="16">
        <f t="shared" ref="D93:L93" si="130">SUM(D70,D77,D80,D85,D92)</f>
        <v>0</v>
      </c>
      <c r="E93" s="16">
        <f t="shared" si="130"/>
        <v>0</v>
      </c>
      <c r="F93" s="16">
        <f t="shared" si="130"/>
        <v>0</v>
      </c>
      <c r="G93" s="16">
        <f t="shared" si="130"/>
        <v>0</v>
      </c>
      <c r="H93" s="16">
        <f t="shared" si="130"/>
        <v>0</v>
      </c>
      <c r="I93" s="16">
        <f t="shared" si="130"/>
        <v>0</v>
      </c>
      <c r="J93" s="16">
        <f t="shared" si="130"/>
        <v>0</v>
      </c>
      <c r="K93" s="16">
        <f t="shared" si="130"/>
        <v>0</v>
      </c>
      <c r="L93" s="16">
        <f t="shared" si="130"/>
        <v>0</v>
      </c>
      <c r="P93" s="147">
        <f t="shared" si="90"/>
        <v>0</v>
      </c>
      <c r="Q93" s="147">
        <f t="shared" si="90"/>
        <v>0</v>
      </c>
      <c r="R93" s="147">
        <f t="shared" si="91"/>
        <v>0</v>
      </c>
      <c r="S93" s="147">
        <f t="shared" si="92"/>
        <v>0</v>
      </c>
      <c r="T93" s="147">
        <f t="shared" si="93"/>
        <v>0</v>
      </c>
      <c r="U93" s="147">
        <f t="shared" si="94"/>
        <v>0</v>
      </c>
      <c r="V93" s="147">
        <f t="shared" si="95"/>
        <v>0</v>
      </c>
      <c r="W93" s="147">
        <f t="shared" si="96"/>
        <v>0</v>
      </c>
      <c r="X93" s="147">
        <f t="shared" si="97"/>
        <v>0</v>
      </c>
    </row>
    <row r="95" spans="1:24" x14ac:dyDescent="0.3">
      <c r="A95" s="264" t="s">
        <v>384</v>
      </c>
      <c r="B95" s="265"/>
      <c r="C95" s="266"/>
      <c r="D95" s="266"/>
      <c r="E95" s="266"/>
      <c r="F95" s="265"/>
      <c r="G95" s="265"/>
      <c r="H95" s="265"/>
      <c r="I95" s="265"/>
      <c r="J95" s="265"/>
      <c r="K95" s="265"/>
      <c r="L95" s="265"/>
      <c r="M95" s="265"/>
      <c r="N95" s="265"/>
      <c r="O95" s="265"/>
      <c r="P95" s="266"/>
      <c r="Q95" s="266"/>
      <c r="R95" s="265"/>
      <c r="S95" s="265"/>
      <c r="T95" s="265"/>
      <c r="U95" s="265"/>
      <c r="V95" s="265"/>
      <c r="W95" s="265"/>
      <c r="X95" s="265"/>
    </row>
    <row r="97" spans="1:24" x14ac:dyDescent="0.3">
      <c r="P97" s="464" t="s">
        <v>401</v>
      </c>
      <c r="Q97" s="464"/>
      <c r="R97" s="464"/>
      <c r="S97" s="464"/>
      <c r="T97" s="464"/>
      <c r="U97" s="464"/>
      <c r="V97" s="464"/>
      <c r="W97" s="464"/>
      <c r="X97" s="465"/>
    </row>
    <row r="98" spans="1:24" ht="27" x14ac:dyDescent="0.3">
      <c r="A98" s="324" t="s">
        <v>60</v>
      </c>
      <c r="B98" s="161" t="s">
        <v>82</v>
      </c>
      <c r="C98" s="344" t="s">
        <v>451</v>
      </c>
      <c r="D98" s="344" t="s">
        <v>437</v>
      </c>
      <c r="E98" s="344" t="s">
        <v>454</v>
      </c>
      <c r="F98" s="344" t="s">
        <v>452</v>
      </c>
      <c r="G98" s="344" t="s">
        <v>453</v>
      </c>
      <c r="H98" s="123" t="s">
        <v>433</v>
      </c>
      <c r="I98" s="123" t="s">
        <v>434</v>
      </c>
      <c r="J98" s="123" t="s">
        <v>435</v>
      </c>
      <c r="K98" s="123" t="s">
        <v>436</v>
      </c>
      <c r="L98" s="123" t="s">
        <v>432</v>
      </c>
      <c r="P98" s="346" t="s">
        <v>402</v>
      </c>
      <c r="Q98" s="335" t="s">
        <v>403</v>
      </c>
      <c r="R98" s="335" t="s">
        <v>439</v>
      </c>
      <c r="S98" s="335" t="s">
        <v>404</v>
      </c>
      <c r="T98" s="335" t="s">
        <v>438</v>
      </c>
      <c r="U98" s="335" t="s">
        <v>425</v>
      </c>
      <c r="V98" s="335" t="s">
        <v>424</v>
      </c>
      <c r="W98" s="335" t="s">
        <v>423</v>
      </c>
      <c r="X98" s="335" t="s">
        <v>422</v>
      </c>
    </row>
    <row r="99" spans="1:24" x14ac:dyDescent="0.3">
      <c r="A99" s="232" t="s">
        <v>61</v>
      </c>
      <c r="B99" s="233" t="s">
        <v>62</v>
      </c>
      <c r="C99" s="34">
        <f t="shared" ref="C99:H99" si="131">SUM(C100:C103)</f>
        <v>0</v>
      </c>
      <c r="D99" s="34">
        <f t="shared" si="131"/>
        <v>0</v>
      </c>
      <c r="E99" s="34">
        <f t="shared" si="131"/>
        <v>0</v>
      </c>
      <c r="F99" s="34">
        <f t="shared" si="131"/>
        <v>0</v>
      </c>
      <c r="G99" s="35">
        <f t="shared" si="131"/>
        <v>0</v>
      </c>
      <c r="H99" s="35">
        <f t="shared" si="131"/>
        <v>0</v>
      </c>
      <c r="I99" s="35">
        <f t="shared" ref="I99" si="132">SUM(I100:I103)</f>
        <v>0</v>
      </c>
      <c r="J99" s="35">
        <f t="shared" ref="J99" si="133">SUM(J100:J103)</f>
        <v>0</v>
      </c>
      <c r="K99" s="35">
        <f t="shared" ref="K99" si="134">SUM(K100:K103)</f>
        <v>0</v>
      </c>
      <c r="L99" s="35">
        <f t="shared" ref="L99" si="135">SUM(L100:L103)</f>
        <v>0</v>
      </c>
      <c r="P99" s="37">
        <f t="shared" ref="P99:Q111" si="136">IFERROR(IF(AND(ROUND(SUM(C99:C99),0)=0,ROUND(SUM(D99:D99),0)&gt;ROUND(SUM(C99:C99),0)),"INF",(ROUND(SUM(D99:D99),0)-ROUND(SUM(C99:C99),0))/ROUND(SUM(C99:C99),0)),0)</f>
        <v>0</v>
      </c>
      <c r="Q99" s="37">
        <f t="shared" si="136"/>
        <v>0</v>
      </c>
      <c r="R99" s="37">
        <f t="shared" ref="R99:R111" si="137">IFERROR(IF(AND(ROUND(SUM(E99),0)=0,ROUND(SUM(F99:F99),0)&gt;ROUND(SUM(E99),0)),"INF",(ROUND(SUM(F99:F99),0)-ROUND(SUM(E99),0))/ROUND(SUM(E99),0)),0)</f>
        <v>0</v>
      </c>
      <c r="S99" s="37">
        <f t="shared" ref="S99:S111" si="138">IFERROR(IF(AND(ROUND(SUM(F99),0)=0,ROUND(SUM(G99:G99),0)&gt;ROUND(SUM(F99),0)),"INF",(ROUND(SUM(G99:G99),0)-ROUND(SUM(F99),0))/ROUND(SUM(F99),0)),0)</f>
        <v>0</v>
      </c>
      <c r="T99" s="37">
        <f t="shared" ref="T99:T111" si="139">IFERROR(IF(AND(ROUND(SUM(G99),0)=0,ROUND(SUM(H99:H99),0)&gt;ROUND(SUM(G99),0)),"INF",(ROUND(SUM(H99:H99),0)-ROUND(SUM(G99),0))/ROUND(SUM(G99),0)),0)</f>
        <v>0</v>
      </c>
      <c r="U99" s="37">
        <f t="shared" ref="U99:U111" si="140">IFERROR(IF(AND(ROUND(SUM(H99),0)=0,ROUND(SUM(I99:I99),0)&gt;ROUND(SUM(H99),0)),"INF",(ROUND(SUM(I99:I99),0)-ROUND(SUM(H99),0))/ROUND(SUM(H99),0)),0)</f>
        <v>0</v>
      </c>
      <c r="V99" s="37">
        <f t="shared" ref="V99:V111" si="141">IFERROR(IF(AND(ROUND(SUM(I99),0)=0,ROUND(SUM(J99:J99),0)&gt;ROUND(SUM(I99),0)),"INF",(ROUND(SUM(J99:J99),0)-ROUND(SUM(I99),0))/ROUND(SUM(I99),0)),0)</f>
        <v>0</v>
      </c>
      <c r="W99" s="37">
        <f t="shared" ref="W99:W111" si="142">IFERROR(IF(AND(ROUND(SUM(J99),0)=0,ROUND(SUM(K99:K99),0)&gt;ROUND(SUM(J99),0)),"INF",(ROUND(SUM(K99:K99),0)-ROUND(SUM(J99),0))/ROUND(SUM(J99),0)),0)</f>
        <v>0</v>
      </c>
      <c r="X99" s="230">
        <f t="shared" ref="X99:X111" si="143">IFERROR(IF(AND(ROUND(SUM(K99),0)=0,ROUND(SUM(L99:L99),0)&gt;ROUND(SUM(K99),0)),"INF",(ROUND(SUM(L99:L99),0)-ROUND(SUM(K99),0))/ROUND(SUM(K99),0)),0)</f>
        <v>0</v>
      </c>
    </row>
    <row r="100" spans="1:24" x14ac:dyDescent="0.3">
      <c r="A100" s="72" t="s">
        <v>63</v>
      </c>
      <c r="B100" s="157">
        <v>20</v>
      </c>
      <c r="C100" s="129"/>
      <c r="D100" s="129"/>
      <c r="E100" s="129"/>
      <c r="F100" s="129"/>
      <c r="G100" s="129"/>
      <c r="H100" s="129"/>
      <c r="I100" s="129"/>
      <c r="J100" s="129"/>
      <c r="K100" s="129"/>
      <c r="L100" s="129"/>
      <c r="P100" s="37">
        <f t="shared" si="136"/>
        <v>0</v>
      </c>
      <c r="Q100" s="37">
        <f t="shared" si="136"/>
        <v>0</v>
      </c>
      <c r="R100" s="37">
        <f t="shared" si="137"/>
        <v>0</v>
      </c>
      <c r="S100" s="37">
        <f t="shared" si="138"/>
        <v>0</v>
      </c>
      <c r="T100" s="37">
        <f t="shared" si="139"/>
        <v>0</v>
      </c>
      <c r="U100" s="37">
        <f t="shared" si="140"/>
        <v>0</v>
      </c>
      <c r="V100" s="37">
        <f t="shared" si="141"/>
        <v>0</v>
      </c>
      <c r="W100" s="37">
        <f t="shared" si="142"/>
        <v>0</v>
      </c>
      <c r="X100" s="230">
        <f t="shared" si="143"/>
        <v>0</v>
      </c>
    </row>
    <row r="101" spans="1:24" x14ac:dyDescent="0.3">
      <c r="A101" s="72" t="s">
        <v>64</v>
      </c>
      <c r="B101" s="157">
        <v>21</v>
      </c>
      <c r="C101" s="129"/>
      <c r="D101" s="129"/>
      <c r="E101" s="129"/>
      <c r="F101" s="129"/>
      <c r="G101" s="129"/>
      <c r="H101" s="129"/>
      <c r="I101" s="129"/>
      <c r="J101" s="129"/>
      <c r="K101" s="129"/>
      <c r="L101" s="129"/>
      <c r="P101" s="37">
        <f t="shared" si="136"/>
        <v>0</v>
      </c>
      <c r="Q101" s="37">
        <f t="shared" si="136"/>
        <v>0</v>
      </c>
      <c r="R101" s="37">
        <f t="shared" si="137"/>
        <v>0</v>
      </c>
      <c r="S101" s="37">
        <f t="shared" si="138"/>
        <v>0</v>
      </c>
      <c r="T101" s="37">
        <f t="shared" si="139"/>
        <v>0</v>
      </c>
      <c r="U101" s="37">
        <f t="shared" si="140"/>
        <v>0</v>
      </c>
      <c r="V101" s="37">
        <f t="shared" si="141"/>
        <v>0</v>
      </c>
      <c r="W101" s="37">
        <f t="shared" si="142"/>
        <v>0</v>
      </c>
      <c r="X101" s="230">
        <f t="shared" si="143"/>
        <v>0</v>
      </c>
    </row>
    <row r="102" spans="1:24" x14ac:dyDescent="0.3">
      <c r="A102" s="72" t="s">
        <v>65</v>
      </c>
      <c r="B102" s="157" t="s">
        <v>66</v>
      </c>
      <c r="C102" s="129"/>
      <c r="D102" s="129"/>
      <c r="E102" s="129"/>
      <c r="F102" s="129"/>
      <c r="G102" s="129"/>
      <c r="H102" s="129"/>
      <c r="I102" s="129"/>
      <c r="J102" s="129"/>
      <c r="K102" s="129"/>
      <c r="L102" s="129"/>
      <c r="P102" s="37">
        <f t="shared" si="136"/>
        <v>0</v>
      </c>
      <c r="Q102" s="37">
        <f t="shared" si="136"/>
        <v>0</v>
      </c>
      <c r="R102" s="37">
        <f t="shared" si="137"/>
        <v>0</v>
      </c>
      <c r="S102" s="37">
        <f t="shared" si="138"/>
        <v>0</v>
      </c>
      <c r="T102" s="37">
        <f t="shared" si="139"/>
        <v>0</v>
      </c>
      <c r="U102" s="37">
        <f t="shared" si="140"/>
        <v>0</v>
      </c>
      <c r="V102" s="37">
        <f t="shared" si="141"/>
        <v>0</v>
      </c>
      <c r="W102" s="37">
        <f t="shared" si="142"/>
        <v>0</v>
      </c>
      <c r="X102" s="230">
        <f t="shared" si="143"/>
        <v>0</v>
      </c>
    </row>
    <row r="103" spans="1:24" x14ac:dyDescent="0.3">
      <c r="A103" s="72" t="s">
        <v>67</v>
      </c>
      <c r="B103" s="157">
        <v>28</v>
      </c>
      <c r="C103" s="129"/>
      <c r="D103" s="129"/>
      <c r="E103" s="129"/>
      <c r="F103" s="129"/>
      <c r="G103" s="129"/>
      <c r="H103" s="129"/>
      <c r="I103" s="129"/>
      <c r="J103" s="129"/>
      <c r="K103" s="129"/>
      <c r="L103" s="129"/>
      <c r="P103" s="37">
        <f t="shared" si="136"/>
        <v>0</v>
      </c>
      <c r="Q103" s="37">
        <f t="shared" si="136"/>
        <v>0</v>
      </c>
      <c r="R103" s="37">
        <f t="shared" si="137"/>
        <v>0</v>
      </c>
      <c r="S103" s="37">
        <f t="shared" si="138"/>
        <v>0</v>
      </c>
      <c r="T103" s="37">
        <f t="shared" si="139"/>
        <v>0</v>
      </c>
      <c r="U103" s="37">
        <f t="shared" si="140"/>
        <v>0</v>
      </c>
      <c r="V103" s="37">
        <f t="shared" si="141"/>
        <v>0</v>
      </c>
      <c r="W103" s="37">
        <f t="shared" si="142"/>
        <v>0</v>
      </c>
      <c r="X103" s="230">
        <f t="shared" si="143"/>
        <v>0</v>
      </c>
    </row>
    <row r="104" spans="1:24" x14ac:dyDescent="0.3">
      <c r="A104" s="232" t="s">
        <v>68</v>
      </c>
      <c r="B104" s="233" t="s">
        <v>69</v>
      </c>
      <c r="C104" s="34">
        <f t="shared" ref="C104" si="144">SUM(C105:C110)</f>
        <v>0</v>
      </c>
      <c r="D104" s="34">
        <f t="shared" ref="D104:E104" si="145">SUM(D105:D110)</f>
        <v>0</v>
      </c>
      <c r="E104" s="34">
        <f t="shared" si="145"/>
        <v>0</v>
      </c>
      <c r="F104" s="34">
        <f t="shared" ref="F104" si="146">SUM(F105:F110)</f>
        <v>0</v>
      </c>
      <c r="G104" s="34">
        <f t="shared" ref="G104" si="147">SUM(G105:G110)</f>
        <v>0</v>
      </c>
      <c r="H104" s="34">
        <f t="shared" ref="H104" si="148">SUM(H105:H110)</f>
        <v>0</v>
      </c>
      <c r="I104" s="34">
        <f t="shared" ref="I104" si="149">SUM(I105:I110)</f>
        <v>0</v>
      </c>
      <c r="J104" s="34">
        <f t="shared" ref="J104" si="150">SUM(J105:J110)</f>
        <v>0</v>
      </c>
      <c r="K104" s="34">
        <f t="shared" ref="K104" si="151">SUM(K105:K110)</f>
        <v>0</v>
      </c>
      <c r="L104" s="34">
        <f t="shared" ref="L104" si="152">SUM(L105:L110)</f>
        <v>0</v>
      </c>
      <c r="P104" s="37">
        <f t="shared" si="136"/>
        <v>0</v>
      </c>
      <c r="Q104" s="37">
        <f t="shared" si="136"/>
        <v>0</v>
      </c>
      <c r="R104" s="37">
        <f t="shared" si="137"/>
        <v>0</v>
      </c>
      <c r="S104" s="37">
        <f t="shared" si="138"/>
        <v>0</v>
      </c>
      <c r="T104" s="37">
        <f t="shared" si="139"/>
        <v>0</v>
      </c>
      <c r="U104" s="37">
        <f t="shared" si="140"/>
        <v>0</v>
      </c>
      <c r="V104" s="37">
        <f t="shared" si="141"/>
        <v>0</v>
      </c>
      <c r="W104" s="37">
        <f t="shared" si="142"/>
        <v>0</v>
      </c>
      <c r="X104" s="230">
        <f t="shared" si="143"/>
        <v>0</v>
      </c>
    </row>
    <row r="105" spans="1:24" x14ac:dyDescent="0.3">
      <c r="A105" s="72" t="s">
        <v>70</v>
      </c>
      <c r="B105" s="157">
        <v>29</v>
      </c>
      <c r="C105" s="129"/>
      <c r="D105" s="129"/>
      <c r="E105" s="129"/>
      <c r="F105" s="129"/>
      <c r="G105" s="129"/>
      <c r="H105" s="129"/>
      <c r="I105" s="129"/>
      <c r="J105" s="129"/>
      <c r="K105" s="129"/>
      <c r="L105" s="129"/>
      <c r="P105" s="37">
        <f t="shared" si="136"/>
        <v>0</v>
      </c>
      <c r="Q105" s="37">
        <f t="shared" si="136"/>
        <v>0</v>
      </c>
      <c r="R105" s="37">
        <f t="shared" si="137"/>
        <v>0</v>
      </c>
      <c r="S105" s="37">
        <f t="shared" si="138"/>
        <v>0</v>
      </c>
      <c r="T105" s="37">
        <f t="shared" si="139"/>
        <v>0</v>
      </c>
      <c r="U105" s="37">
        <f t="shared" si="140"/>
        <v>0</v>
      </c>
      <c r="V105" s="37">
        <f t="shared" si="141"/>
        <v>0</v>
      </c>
      <c r="W105" s="37">
        <f t="shared" si="142"/>
        <v>0</v>
      </c>
      <c r="X105" s="230">
        <f t="shared" si="143"/>
        <v>0</v>
      </c>
    </row>
    <row r="106" spans="1:24" x14ac:dyDescent="0.3">
      <c r="A106" s="72" t="s">
        <v>71</v>
      </c>
      <c r="B106" s="157">
        <v>3</v>
      </c>
      <c r="C106" s="129"/>
      <c r="D106" s="129"/>
      <c r="E106" s="129"/>
      <c r="F106" s="129"/>
      <c r="G106" s="129"/>
      <c r="H106" s="129"/>
      <c r="I106" s="129"/>
      <c r="J106" s="129"/>
      <c r="K106" s="129"/>
      <c r="L106" s="129"/>
      <c r="P106" s="37">
        <f t="shared" si="136"/>
        <v>0</v>
      </c>
      <c r="Q106" s="37">
        <f t="shared" si="136"/>
        <v>0</v>
      </c>
      <c r="R106" s="37">
        <f t="shared" si="137"/>
        <v>0</v>
      </c>
      <c r="S106" s="37">
        <f t="shared" si="138"/>
        <v>0</v>
      </c>
      <c r="T106" s="37">
        <f t="shared" si="139"/>
        <v>0</v>
      </c>
      <c r="U106" s="37">
        <f t="shared" si="140"/>
        <v>0</v>
      </c>
      <c r="V106" s="37">
        <f t="shared" si="141"/>
        <v>0</v>
      </c>
      <c r="W106" s="37">
        <f t="shared" si="142"/>
        <v>0</v>
      </c>
      <c r="X106" s="230">
        <f t="shared" si="143"/>
        <v>0</v>
      </c>
    </row>
    <row r="107" spans="1:24" x14ac:dyDescent="0.3">
      <c r="A107" s="72" t="s">
        <v>72</v>
      </c>
      <c r="B107" s="157" t="s">
        <v>73</v>
      </c>
      <c r="C107" s="129"/>
      <c r="D107" s="129"/>
      <c r="E107" s="129"/>
      <c r="F107" s="129"/>
      <c r="G107" s="129"/>
      <c r="H107" s="129"/>
      <c r="I107" s="129"/>
      <c r="J107" s="129"/>
      <c r="K107" s="129"/>
      <c r="L107" s="129"/>
      <c r="P107" s="37">
        <f t="shared" si="136"/>
        <v>0</v>
      </c>
      <c r="Q107" s="37">
        <f t="shared" si="136"/>
        <v>0</v>
      </c>
      <c r="R107" s="37">
        <f t="shared" si="137"/>
        <v>0</v>
      </c>
      <c r="S107" s="37">
        <f t="shared" si="138"/>
        <v>0</v>
      </c>
      <c r="T107" s="37">
        <f t="shared" si="139"/>
        <v>0</v>
      </c>
      <c r="U107" s="37">
        <f t="shared" si="140"/>
        <v>0</v>
      </c>
      <c r="V107" s="37">
        <f t="shared" si="141"/>
        <v>0</v>
      </c>
      <c r="W107" s="37">
        <f t="shared" si="142"/>
        <v>0</v>
      </c>
      <c r="X107" s="230">
        <f t="shared" si="143"/>
        <v>0</v>
      </c>
    </row>
    <row r="108" spans="1:24" x14ac:dyDescent="0.3">
      <c r="A108" s="72" t="s">
        <v>396</v>
      </c>
      <c r="B108" s="157" t="s">
        <v>74</v>
      </c>
      <c r="C108" s="129"/>
      <c r="D108" s="129"/>
      <c r="E108" s="129"/>
      <c r="F108" s="129"/>
      <c r="G108" s="129"/>
      <c r="H108" s="129"/>
      <c r="I108" s="129"/>
      <c r="J108" s="129"/>
      <c r="K108" s="129"/>
      <c r="L108" s="129"/>
      <c r="P108" s="37">
        <f t="shared" si="136"/>
        <v>0</v>
      </c>
      <c r="Q108" s="37">
        <f t="shared" si="136"/>
        <v>0</v>
      </c>
      <c r="R108" s="37">
        <f t="shared" si="137"/>
        <v>0</v>
      </c>
      <c r="S108" s="37">
        <f t="shared" si="138"/>
        <v>0</v>
      </c>
      <c r="T108" s="37">
        <f t="shared" si="139"/>
        <v>0</v>
      </c>
      <c r="U108" s="37">
        <f t="shared" si="140"/>
        <v>0</v>
      </c>
      <c r="V108" s="37">
        <f t="shared" si="141"/>
        <v>0</v>
      </c>
      <c r="W108" s="37">
        <f t="shared" si="142"/>
        <v>0</v>
      </c>
      <c r="X108" s="230">
        <f t="shared" si="143"/>
        <v>0</v>
      </c>
    </row>
    <row r="109" spans="1:24" x14ac:dyDescent="0.3">
      <c r="A109" s="72" t="s">
        <v>75</v>
      </c>
      <c r="B109" s="157" t="s">
        <v>76</v>
      </c>
      <c r="C109" s="129"/>
      <c r="D109" s="129"/>
      <c r="E109" s="129"/>
      <c r="F109" s="129"/>
      <c r="G109" s="129"/>
      <c r="H109" s="129"/>
      <c r="I109" s="129"/>
      <c r="J109" s="129"/>
      <c r="K109" s="129"/>
      <c r="L109" s="129"/>
      <c r="P109" s="37">
        <f t="shared" si="136"/>
        <v>0</v>
      </c>
      <c r="Q109" s="37">
        <f t="shared" si="136"/>
        <v>0</v>
      </c>
      <c r="R109" s="37">
        <f t="shared" si="137"/>
        <v>0</v>
      </c>
      <c r="S109" s="37">
        <f t="shared" si="138"/>
        <v>0</v>
      </c>
      <c r="T109" s="37">
        <f t="shared" si="139"/>
        <v>0</v>
      </c>
      <c r="U109" s="37">
        <f t="shared" si="140"/>
        <v>0</v>
      </c>
      <c r="V109" s="37">
        <f t="shared" si="141"/>
        <v>0</v>
      </c>
      <c r="W109" s="37">
        <f t="shared" si="142"/>
        <v>0</v>
      </c>
      <c r="X109" s="230">
        <f t="shared" si="143"/>
        <v>0</v>
      </c>
    </row>
    <row r="110" spans="1:24" x14ac:dyDescent="0.3">
      <c r="A110" s="72" t="s">
        <v>77</v>
      </c>
      <c r="B110" s="157" t="s">
        <v>78</v>
      </c>
      <c r="C110" s="129"/>
      <c r="D110" s="129"/>
      <c r="E110" s="129"/>
      <c r="F110" s="129"/>
      <c r="G110" s="129"/>
      <c r="H110" s="129"/>
      <c r="I110" s="129"/>
      <c r="J110" s="129"/>
      <c r="K110" s="129"/>
      <c r="L110" s="129"/>
      <c r="P110" s="37">
        <f t="shared" si="136"/>
        <v>0</v>
      </c>
      <c r="Q110" s="37">
        <f t="shared" si="136"/>
        <v>0</v>
      </c>
      <c r="R110" s="37">
        <f t="shared" si="137"/>
        <v>0</v>
      </c>
      <c r="S110" s="37">
        <f t="shared" si="138"/>
        <v>0</v>
      </c>
      <c r="T110" s="37">
        <f t="shared" si="139"/>
        <v>0</v>
      </c>
      <c r="U110" s="37">
        <f t="shared" si="140"/>
        <v>0</v>
      </c>
      <c r="V110" s="37">
        <f t="shared" si="141"/>
        <v>0</v>
      </c>
      <c r="W110" s="37">
        <f t="shared" si="142"/>
        <v>0</v>
      </c>
      <c r="X110" s="230">
        <f t="shared" si="143"/>
        <v>0</v>
      </c>
    </row>
    <row r="111" spans="1:24" ht="14.25" thickBot="1" x14ac:dyDescent="0.35">
      <c r="A111" s="15" t="s">
        <v>79</v>
      </c>
      <c r="B111" s="167" t="s">
        <v>80</v>
      </c>
      <c r="C111" s="41">
        <f t="shared" ref="C111" si="153">SUM(C99,C104)</f>
        <v>0</v>
      </c>
      <c r="D111" s="41">
        <f t="shared" ref="D111:E111" si="154">SUM(D99,D104)</f>
        <v>0</v>
      </c>
      <c r="E111" s="41">
        <f t="shared" si="154"/>
        <v>0</v>
      </c>
      <c r="F111" s="41">
        <f t="shared" ref="F111" si="155">SUM(F99,F104)</f>
        <v>0</v>
      </c>
      <c r="G111" s="41">
        <f t="shared" ref="G111" si="156">SUM(G99,G104)</f>
        <v>0</v>
      </c>
      <c r="H111" s="41">
        <f t="shared" ref="H111" si="157">SUM(H99,H104)</f>
        <v>0</v>
      </c>
      <c r="I111" s="41">
        <f t="shared" ref="I111" si="158">SUM(I99,I104)</f>
        <v>0</v>
      </c>
      <c r="J111" s="41">
        <f t="shared" ref="J111" si="159">SUM(J99,J104)</f>
        <v>0</v>
      </c>
      <c r="K111" s="41">
        <f t="shared" ref="K111" si="160">SUM(K99,K104)</f>
        <v>0</v>
      </c>
      <c r="L111" s="41">
        <f t="shared" ref="L111" si="161">SUM(L99,L104)</f>
        <v>0</v>
      </c>
      <c r="P111" s="42">
        <f t="shared" si="136"/>
        <v>0</v>
      </c>
      <c r="Q111" s="42">
        <f t="shared" si="136"/>
        <v>0</v>
      </c>
      <c r="R111" s="42">
        <f t="shared" si="137"/>
        <v>0</v>
      </c>
      <c r="S111" s="42">
        <f t="shared" si="138"/>
        <v>0</v>
      </c>
      <c r="T111" s="42">
        <f t="shared" si="139"/>
        <v>0</v>
      </c>
      <c r="U111" s="42">
        <f t="shared" si="140"/>
        <v>0</v>
      </c>
      <c r="V111" s="42">
        <f t="shared" si="141"/>
        <v>0</v>
      </c>
      <c r="W111" s="42">
        <f t="shared" si="142"/>
        <v>0</v>
      </c>
      <c r="X111" s="231">
        <f t="shared" si="143"/>
        <v>0</v>
      </c>
    </row>
    <row r="112" spans="1:24" x14ac:dyDescent="0.3">
      <c r="A112" s="72"/>
      <c r="B112" s="72"/>
      <c r="C112" s="10"/>
      <c r="D112" s="10"/>
      <c r="E112" s="10"/>
      <c r="F112" s="10"/>
      <c r="G112" s="10"/>
      <c r="H112" s="10"/>
      <c r="I112" s="10"/>
      <c r="J112" s="10"/>
      <c r="K112" s="10"/>
      <c r="L112" s="10"/>
      <c r="P112" s="10"/>
      <c r="Q112" s="10"/>
      <c r="R112" s="10"/>
      <c r="S112" s="10"/>
      <c r="T112" s="10"/>
      <c r="U112" s="10"/>
      <c r="V112" s="10"/>
      <c r="W112" s="10"/>
      <c r="X112" s="130"/>
    </row>
    <row r="113" spans="1:24" x14ac:dyDescent="0.3">
      <c r="A113" s="72"/>
      <c r="B113" s="72"/>
      <c r="C113" s="10"/>
      <c r="D113" s="10"/>
      <c r="E113" s="10"/>
      <c r="F113" s="10"/>
      <c r="G113" s="10"/>
      <c r="H113" s="10"/>
      <c r="I113" s="10"/>
      <c r="J113" s="10"/>
      <c r="K113" s="10"/>
      <c r="L113" s="10"/>
      <c r="P113" s="464" t="s">
        <v>401</v>
      </c>
      <c r="Q113" s="464"/>
      <c r="R113" s="464"/>
      <c r="S113" s="464"/>
      <c r="T113" s="464"/>
      <c r="U113" s="464"/>
      <c r="V113" s="464"/>
      <c r="W113" s="464"/>
      <c r="X113" s="465"/>
    </row>
    <row r="114" spans="1:24" ht="27" x14ac:dyDescent="0.3">
      <c r="A114" s="324" t="s">
        <v>81</v>
      </c>
      <c r="B114" s="161" t="s">
        <v>82</v>
      </c>
      <c r="C114" s="345" t="str">
        <f t="shared" ref="C114" si="162">C98</f>
        <v>REALITE 2019</v>
      </c>
      <c r="D114" s="164" t="str">
        <f t="shared" ref="D114:E114" si="163">D98</f>
        <v>REALITE 2020</v>
      </c>
      <c r="E114" s="164" t="str">
        <f t="shared" si="163"/>
        <v>REALITE 2021</v>
      </c>
      <c r="F114" s="164" t="str">
        <f t="shared" ref="F114" si="164">F98</f>
        <v>MEILLEURE ESTIMATION 2022</v>
      </c>
      <c r="G114" s="164" t="str">
        <f t="shared" ref="G114" si="165">G98</f>
        <v>MEILLEURE ESTIMATION 2023</v>
      </c>
      <c r="H114" s="164" t="str">
        <f t="shared" ref="H114" si="166">H98</f>
        <v>BUDGET 2024</v>
      </c>
      <c r="I114" s="164" t="str">
        <f t="shared" ref="I114" si="167">I98</f>
        <v>BUDGET 2025</v>
      </c>
      <c r="J114" s="164" t="str">
        <f t="shared" ref="J114" si="168">J98</f>
        <v>BUDGET 2026</v>
      </c>
      <c r="K114" s="164" t="str">
        <f t="shared" ref="K114" si="169">K98</f>
        <v>BUDGET 2027</v>
      </c>
      <c r="L114" s="164" t="str">
        <f t="shared" ref="L114" si="170">L98</f>
        <v>BUDGET 2028</v>
      </c>
      <c r="P114" s="346" t="s">
        <v>402</v>
      </c>
      <c r="Q114" s="335" t="s">
        <v>403</v>
      </c>
      <c r="R114" s="335" t="s">
        <v>439</v>
      </c>
      <c r="S114" s="335" t="s">
        <v>404</v>
      </c>
      <c r="T114" s="335" t="s">
        <v>438</v>
      </c>
      <c r="U114" s="335" t="s">
        <v>425</v>
      </c>
      <c r="V114" s="335" t="s">
        <v>424</v>
      </c>
      <c r="W114" s="335" t="s">
        <v>423</v>
      </c>
      <c r="X114" s="335" t="s">
        <v>422</v>
      </c>
    </row>
    <row r="115" spans="1:24" x14ac:dyDescent="0.3">
      <c r="A115" s="232" t="s">
        <v>83</v>
      </c>
      <c r="B115" s="233" t="s">
        <v>84</v>
      </c>
      <c r="C115" s="34">
        <f t="shared" ref="C115" si="171">SUM(C116:C121)</f>
        <v>0</v>
      </c>
      <c r="D115" s="34">
        <f t="shared" ref="D115:E115" si="172">SUM(D116:D121)</f>
        <v>0</v>
      </c>
      <c r="E115" s="34">
        <f t="shared" si="172"/>
        <v>0</v>
      </c>
      <c r="F115" s="34">
        <f t="shared" ref="F115" si="173">SUM(F116:F121)</f>
        <v>0</v>
      </c>
      <c r="G115" s="34">
        <f t="shared" ref="G115" si="174">SUM(G116:G121)</f>
        <v>0</v>
      </c>
      <c r="H115" s="34">
        <f t="shared" ref="H115" si="175">SUM(H116:H121)</f>
        <v>0</v>
      </c>
      <c r="I115" s="34">
        <f t="shared" ref="I115" si="176">SUM(I116:I121)</f>
        <v>0</v>
      </c>
      <c r="J115" s="34">
        <f t="shared" ref="J115" si="177">SUM(J116:J121)</f>
        <v>0</v>
      </c>
      <c r="K115" s="34">
        <f t="shared" ref="K115" si="178">SUM(K116:K121)</f>
        <v>0</v>
      </c>
      <c r="L115" s="34">
        <f t="shared" ref="L115" si="179">SUM(L116:L121)</f>
        <v>0</v>
      </c>
      <c r="P115" s="37">
        <f t="shared" ref="P115:Q138" si="180">IFERROR(IF(AND(ROUND(SUM(C115:C115),0)=0,ROUND(SUM(D115:D115),0)&gt;ROUND(SUM(C115:C115),0)),"INF",(ROUND(SUM(D115:D115),0)-ROUND(SUM(C115:C115),0))/ROUND(SUM(C115:C115),0)),0)</f>
        <v>0</v>
      </c>
      <c r="Q115" s="37">
        <f t="shared" si="180"/>
        <v>0</v>
      </c>
      <c r="R115" s="37">
        <f t="shared" ref="R115:R138" si="181">IFERROR(IF(AND(ROUND(SUM(E115),0)=0,ROUND(SUM(F115:F115),0)&gt;ROUND(SUM(E115),0)),"INF",(ROUND(SUM(F115:F115),0)-ROUND(SUM(E115),0))/ROUND(SUM(E115),0)),0)</f>
        <v>0</v>
      </c>
      <c r="S115" s="37">
        <f t="shared" ref="S115:S138" si="182">IFERROR(IF(AND(ROUND(SUM(F115),0)=0,ROUND(SUM(G115:G115),0)&gt;ROUND(SUM(F115),0)),"INF",(ROUND(SUM(G115:G115),0)-ROUND(SUM(F115),0))/ROUND(SUM(F115),0)),0)</f>
        <v>0</v>
      </c>
      <c r="T115" s="37">
        <f t="shared" ref="T115:T138" si="183">IFERROR(IF(AND(ROUND(SUM(G115),0)=0,ROUND(SUM(H115:H115),0)&gt;ROUND(SUM(G115),0)),"INF",(ROUND(SUM(H115:H115),0)-ROUND(SUM(G115),0))/ROUND(SUM(G115),0)),0)</f>
        <v>0</v>
      </c>
      <c r="U115" s="37">
        <f t="shared" ref="U115:U138" si="184">IFERROR(IF(AND(ROUND(SUM(H115),0)=0,ROUND(SUM(I115:I115),0)&gt;ROUND(SUM(H115),0)),"INF",(ROUND(SUM(I115:I115),0)-ROUND(SUM(H115),0))/ROUND(SUM(H115),0)),0)</f>
        <v>0</v>
      </c>
      <c r="V115" s="37">
        <f t="shared" ref="V115:V138" si="185">IFERROR(IF(AND(ROUND(SUM(I115),0)=0,ROUND(SUM(J115:J115),0)&gt;ROUND(SUM(I115),0)),"INF",(ROUND(SUM(J115:J115),0)-ROUND(SUM(I115),0))/ROUND(SUM(I115),0)),0)</f>
        <v>0</v>
      </c>
      <c r="W115" s="37">
        <f t="shared" ref="W115:W138" si="186">IFERROR(IF(AND(ROUND(SUM(J115),0)=0,ROUND(SUM(K115:K115),0)&gt;ROUND(SUM(J115),0)),"INF",(ROUND(SUM(K115:K115),0)-ROUND(SUM(J115),0))/ROUND(SUM(J115),0)),0)</f>
        <v>0</v>
      </c>
      <c r="X115" s="230">
        <f t="shared" ref="X115:X138" si="187">IFERROR(IF(AND(ROUND(SUM(K115),0)=0,ROUND(SUM(L115:L115),0)&gt;ROUND(SUM(K115),0)),"INF",(ROUND(SUM(L115:L115),0)-ROUND(SUM(K115),0))/ROUND(SUM(K115),0)),0)</f>
        <v>0</v>
      </c>
    </row>
    <row r="116" spans="1:24" x14ac:dyDescent="0.3">
      <c r="A116" s="72" t="s">
        <v>85</v>
      </c>
      <c r="B116" s="157">
        <v>10</v>
      </c>
      <c r="C116" s="129"/>
      <c r="D116" s="129"/>
      <c r="E116" s="129"/>
      <c r="F116" s="129"/>
      <c r="G116" s="129"/>
      <c r="H116" s="129"/>
      <c r="I116" s="129"/>
      <c r="J116" s="129"/>
      <c r="K116" s="129"/>
      <c r="L116" s="129"/>
      <c r="P116" s="37">
        <f t="shared" si="180"/>
        <v>0</v>
      </c>
      <c r="Q116" s="37">
        <f t="shared" si="180"/>
        <v>0</v>
      </c>
      <c r="R116" s="37">
        <f t="shared" si="181"/>
        <v>0</v>
      </c>
      <c r="S116" s="37">
        <f t="shared" si="182"/>
        <v>0</v>
      </c>
      <c r="T116" s="37">
        <f t="shared" si="183"/>
        <v>0</v>
      </c>
      <c r="U116" s="37">
        <f t="shared" si="184"/>
        <v>0</v>
      </c>
      <c r="V116" s="37">
        <f t="shared" si="185"/>
        <v>0</v>
      </c>
      <c r="W116" s="37">
        <f t="shared" si="186"/>
        <v>0</v>
      </c>
      <c r="X116" s="230">
        <f t="shared" si="187"/>
        <v>0</v>
      </c>
    </row>
    <row r="117" spans="1:24" x14ac:dyDescent="0.3">
      <c r="A117" s="72" t="s">
        <v>86</v>
      </c>
      <c r="B117" s="157">
        <v>11</v>
      </c>
      <c r="C117" s="129"/>
      <c r="D117" s="129"/>
      <c r="E117" s="129"/>
      <c r="F117" s="129"/>
      <c r="G117" s="129"/>
      <c r="H117" s="129"/>
      <c r="I117" s="129"/>
      <c r="J117" s="129"/>
      <c r="K117" s="129"/>
      <c r="L117" s="129"/>
      <c r="P117" s="37">
        <f t="shared" si="180"/>
        <v>0</v>
      </c>
      <c r="Q117" s="37">
        <f t="shared" si="180"/>
        <v>0</v>
      </c>
      <c r="R117" s="37">
        <f t="shared" si="181"/>
        <v>0</v>
      </c>
      <c r="S117" s="37">
        <f t="shared" si="182"/>
        <v>0</v>
      </c>
      <c r="T117" s="37">
        <f t="shared" si="183"/>
        <v>0</v>
      </c>
      <c r="U117" s="37">
        <f t="shared" si="184"/>
        <v>0</v>
      </c>
      <c r="V117" s="37">
        <f t="shared" si="185"/>
        <v>0</v>
      </c>
      <c r="W117" s="37">
        <f t="shared" si="186"/>
        <v>0</v>
      </c>
      <c r="X117" s="230">
        <f t="shared" si="187"/>
        <v>0</v>
      </c>
    </row>
    <row r="118" spans="1:24" x14ac:dyDescent="0.3">
      <c r="A118" s="72" t="s">
        <v>87</v>
      </c>
      <c r="B118" s="157">
        <v>12</v>
      </c>
      <c r="C118" s="129"/>
      <c r="D118" s="129"/>
      <c r="E118" s="129"/>
      <c r="F118" s="129"/>
      <c r="G118" s="129"/>
      <c r="H118" s="129"/>
      <c r="I118" s="129"/>
      <c r="J118" s="129"/>
      <c r="K118" s="129"/>
      <c r="L118" s="129"/>
      <c r="P118" s="37">
        <f t="shared" si="180"/>
        <v>0</v>
      </c>
      <c r="Q118" s="37">
        <f t="shared" si="180"/>
        <v>0</v>
      </c>
      <c r="R118" s="37">
        <f t="shared" si="181"/>
        <v>0</v>
      </c>
      <c r="S118" s="37">
        <f t="shared" si="182"/>
        <v>0</v>
      </c>
      <c r="T118" s="37">
        <f t="shared" si="183"/>
        <v>0</v>
      </c>
      <c r="U118" s="37">
        <f t="shared" si="184"/>
        <v>0</v>
      </c>
      <c r="V118" s="37">
        <f t="shared" si="185"/>
        <v>0</v>
      </c>
      <c r="W118" s="37">
        <f t="shared" si="186"/>
        <v>0</v>
      </c>
      <c r="X118" s="230">
        <f t="shared" si="187"/>
        <v>0</v>
      </c>
    </row>
    <row r="119" spans="1:24" x14ac:dyDescent="0.3">
      <c r="A119" s="72" t="s">
        <v>88</v>
      </c>
      <c r="B119" s="157">
        <v>13</v>
      </c>
      <c r="C119" s="129"/>
      <c r="D119" s="129"/>
      <c r="E119" s="129"/>
      <c r="F119" s="129"/>
      <c r="G119" s="129"/>
      <c r="H119" s="129"/>
      <c r="I119" s="129"/>
      <c r="J119" s="129"/>
      <c r="K119" s="129"/>
      <c r="L119" s="129"/>
      <c r="P119" s="37">
        <f t="shared" si="180"/>
        <v>0</v>
      </c>
      <c r="Q119" s="37">
        <f t="shared" si="180"/>
        <v>0</v>
      </c>
      <c r="R119" s="37">
        <f t="shared" si="181"/>
        <v>0</v>
      </c>
      <c r="S119" s="37">
        <f t="shared" si="182"/>
        <v>0</v>
      </c>
      <c r="T119" s="37">
        <f t="shared" si="183"/>
        <v>0</v>
      </c>
      <c r="U119" s="37">
        <f t="shared" si="184"/>
        <v>0</v>
      </c>
      <c r="V119" s="37">
        <f t="shared" si="185"/>
        <v>0</v>
      </c>
      <c r="W119" s="37">
        <f t="shared" si="186"/>
        <v>0</v>
      </c>
      <c r="X119" s="230">
        <f t="shared" si="187"/>
        <v>0</v>
      </c>
    </row>
    <row r="120" spans="1:24" x14ac:dyDescent="0.3">
      <c r="A120" s="72" t="s">
        <v>89</v>
      </c>
      <c r="B120" s="157">
        <v>14</v>
      </c>
      <c r="C120" s="129"/>
      <c r="D120" s="129"/>
      <c r="E120" s="129"/>
      <c r="F120" s="129"/>
      <c r="G120" s="129"/>
      <c r="H120" s="129"/>
      <c r="I120" s="129"/>
      <c r="J120" s="129"/>
      <c r="K120" s="129"/>
      <c r="L120" s="129"/>
      <c r="P120" s="37">
        <f t="shared" si="180"/>
        <v>0</v>
      </c>
      <c r="Q120" s="37">
        <f t="shared" si="180"/>
        <v>0</v>
      </c>
      <c r="R120" s="37">
        <f t="shared" si="181"/>
        <v>0</v>
      </c>
      <c r="S120" s="37">
        <f t="shared" si="182"/>
        <v>0</v>
      </c>
      <c r="T120" s="37">
        <f t="shared" si="183"/>
        <v>0</v>
      </c>
      <c r="U120" s="37">
        <f t="shared" si="184"/>
        <v>0</v>
      </c>
      <c r="V120" s="37">
        <f t="shared" si="185"/>
        <v>0</v>
      </c>
      <c r="W120" s="37">
        <f t="shared" si="186"/>
        <v>0</v>
      </c>
      <c r="X120" s="230">
        <f t="shared" si="187"/>
        <v>0</v>
      </c>
    </row>
    <row r="121" spans="1:24" x14ac:dyDescent="0.3">
      <c r="A121" s="72" t="s">
        <v>90</v>
      </c>
      <c r="B121" s="157">
        <v>15</v>
      </c>
      <c r="C121" s="129"/>
      <c r="D121" s="129"/>
      <c r="E121" s="129"/>
      <c r="F121" s="129"/>
      <c r="G121" s="129"/>
      <c r="H121" s="129"/>
      <c r="I121" s="129"/>
      <c r="J121" s="129"/>
      <c r="K121" s="129"/>
      <c r="L121" s="129"/>
      <c r="P121" s="37">
        <f t="shared" si="180"/>
        <v>0</v>
      </c>
      <c r="Q121" s="37">
        <f t="shared" si="180"/>
        <v>0</v>
      </c>
      <c r="R121" s="37">
        <f t="shared" si="181"/>
        <v>0</v>
      </c>
      <c r="S121" s="37">
        <f t="shared" si="182"/>
        <v>0</v>
      </c>
      <c r="T121" s="37">
        <f t="shared" si="183"/>
        <v>0</v>
      </c>
      <c r="U121" s="37">
        <f t="shared" si="184"/>
        <v>0</v>
      </c>
      <c r="V121" s="37">
        <f t="shared" si="185"/>
        <v>0</v>
      </c>
      <c r="W121" s="37">
        <f t="shared" si="186"/>
        <v>0</v>
      </c>
      <c r="X121" s="230">
        <f t="shared" si="187"/>
        <v>0</v>
      </c>
    </row>
    <row r="122" spans="1:24" x14ac:dyDescent="0.3">
      <c r="A122" s="232" t="s">
        <v>91</v>
      </c>
      <c r="B122" s="233">
        <v>16</v>
      </c>
      <c r="C122" s="34">
        <f t="shared" ref="C122:L122" si="188">C123</f>
        <v>0</v>
      </c>
      <c r="D122" s="34">
        <f t="shared" si="188"/>
        <v>0</v>
      </c>
      <c r="E122" s="34">
        <f t="shared" si="188"/>
        <v>0</v>
      </c>
      <c r="F122" s="34">
        <f t="shared" si="188"/>
        <v>0</v>
      </c>
      <c r="G122" s="34">
        <f t="shared" si="188"/>
        <v>0</v>
      </c>
      <c r="H122" s="34">
        <f t="shared" si="188"/>
        <v>0</v>
      </c>
      <c r="I122" s="34">
        <f t="shared" si="188"/>
        <v>0</v>
      </c>
      <c r="J122" s="34">
        <f t="shared" si="188"/>
        <v>0</v>
      </c>
      <c r="K122" s="34">
        <f t="shared" si="188"/>
        <v>0</v>
      </c>
      <c r="L122" s="34">
        <f t="shared" si="188"/>
        <v>0</v>
      </c>
      <c r="P122" s="37">
        <f t="shared" si="180"/>
        <v>0</v>
      </c>
      <c r="Q122" s="37">
        <f t="shared" si="180"/>
        <v>0</v>
      </c>
      <c r="R122" s="37">
        <f t="shared" si="181"/>
        <v>0</v>
      </c>
      <c r="S122" s="37">
        <f t="shared" si="182"/>
        <v>0</v>
      </c>
      <c r="T122" s="37">
        <f t="shared" si="183"/>
        <v>0</v>
      </c>
      <c r="U122" s="37">
        <f t="shared" si="184"/>
        <v>0</v>
      </c>
      <c r="V122" s="37">
        <f t="shared" si="185"/>
        <v>0</v>
      </c>
      <c r="W122" s="37">
        <f t="shared" si="186"/>
        <v>0</v>
      </c>
      <c r="X122" s="230">
        <f t="shared" si="187"/>
        <v>0</v>
      </c>
    </row>
    <row r="123" spans="1:24" x14ac:dyDescent="0.3">
      <c r="A123" s="72" t="s">
        <v>92</v>
      </c>
      <c r="B123" s="157">
        <v>16</v>
      </c>
      <c r="C123" s="129"/>
      <c r="D123" s="129"/>
      <c r="E123" s="129"/>
      <c r="F123" s="129"/>
      <c r="G123" s="129"/>
      <c r="H123" s="129"/>
      <c r="I123" s="129"/>
      <c r="J123" s="129"/>
      <c r="K123" s="129"/>
      <c r="L123" s="129"/>
      <c r="P123" s="37">
        <f t="shared" si="180"/>
        <v>0</v>
      </c>
      <c r="Q123" s="37">
        <f t="shared" si="180"/>
        <v>0</v>
      </c>
      <c r="R123" s="37">
        <f t="shared" si="181"/>
        <v>0</v>
      </c>
      <c r="S123" s="37">
        <f t="shared" si="182"/>
        <v>0</v>
      </c>
      <c r="T123" s="37">
        <f t="shared" si="183"/>
        <v>0</v>
      </c>
      <c r="U123" s="37">
        <f t="shared" si="184"/>
        <v>0</v>
      </c>
      <c r="V123" s="37">
        <f t="shared" si="185"/>
        <v>0</v>
      </c>
      <c r="W123" s="37">
        <f t="shared" si="186"/>
        <v>0</v>
      </c>
      <c r="X123" s="230">
        <f t="shared" si="187"/>
        <v>0</v>
      </c>
    </row>
    <row r="124" spans="1:24" x14ac:dyDescent="0.3">
      <c r="A124" s="232" t="s">
        <v>93</v>
      </c>
      <c r="B124" s="233" t="s">
        <v>94</v>
      </c>
      <c r="C124" s="34">
        <f t="shared" ref="C124" si="189">SUM(C125,C130,C137)</f>
        <v>0</v>
      </c>
      <c r="D124" s="34">
        <f t="shared" ref="D124:E124" si="190">SUM(D125,D130,D137)</f>
        <v>0</v>
      </c>
      <c r="E124" s="34">
        <f t="shared" si="190"/>
        <v>0</v>
      </c>
      <c r="F124" s="34">
        <f t="shared" ref="F124" si="191">SUM(F125,F130,F137)</f>
        <v>0</v>
      </c>
      <c r="G124" s="34">
        <f t="shared" ref="G124" si="192">SUM(G125,G130,G137)</f>
        <v>0</v>
      </c>
      <c r="H124" s="34">
        <f t="shared" ref="H124" si="193">SUM(H125,H130,H137)</f>
        <v>0</v>
      </c>
      <c r="I124" s="34">
        <f t="shared" ref="I124" si="194">SUM(I125,I130,I137)</f>
        <v>0</v>
      </c>
      <c r="J124" s="34">
        <f t="shared" ref="J124" si="195">SUM(J125,J130,J137)</f>
        <v>0</v>
      </c>
      <c r="K124" s="34">
        <f t="shared" ref="K124" si="196">SUM(K125,K130,K137)</f>
        <v>0</v>
      </c>
      <c r="L124" s="34">
        <f t="shared" ref="L124" si="197">SUM(L125,L130,L137)</f>
        <v>0</v>
      </c>
      <c r="P124" s="37">
        <f t="shared" si="180"/>
        <v>0</v>
      </c>
      <c r="Q124" s="37">
        <f t="shared" si="180"/>
        <v>0</v>
      </c>
      <c r="R124" s="37">
        <f t="shared" si="181"/>
        <v>0</v>
      </c>
      <c r="S124" s="37">
        <f t="shared" si="182"/>
        <v>0</v>
      </c>
      <c r="T124" s="37">
        <f t="shared" si="183"/>
        <v>0</v>
      </c>
      <c r="U124" s="37">
        <f t="shared" si="184"/>
        <v>0</v>
      </c>
      <c r="V124" s="37">
        <f t="shared" si="185"/>
        <v>0</v>
      </c>
      <c r="W124" s="37">
        <f t="shared" si="186"/>
        <v>0</v>
      </c>
      <c r="X124" s="230">
        <f t="shared" si="187"/>
        <v>0</v>
      </c>
    </row>
    <row r="125" spans="1:24" x14ac:dyDescent="0.3">
      <c r="A125" s="232" t="s">
        <v>397</v>
      </c>
      <c r="B125" s="233">
        <v>17</v>
      </c>
      <c r="C125" s="34">
        <f t="shared" ref="C125" si="198">SUM(C126,C129)</f>
        <v>0</v>
      </c>
      <c r="D125" s="34">
        <f t="shared" ref="D125:E125" si="199">SUM(D126,D129)</f>
        <v>0</v>
      </c>
      <c r="E125" s="34">
        <f t="shared" si="199"/>
        <v>0</v>
      </c>
      <c r="F125" s="34">
        <f t="shared" ref="F125" si="200">SUM(F126,F129)</f>
        <v>0</v>
      </c>
      <c r="G125" s="34">
        <f t="shared" ref="G125" si="201">SUM(G126,G129)</f>
        <v>0</v>
      </c>
      <c r="H125" s="34">
        <f t="shared" ref="H125" si="202">SUM(H126,H129)</f>
        <v>0</v>
      </c>
      <c r="I125" s="34">
        <f t="shared" ref="I125" si="203">SUM(I126,I129)</f>
        <v>0</v>
      </c>
      <c r="J125" s="34">
        <f t="shared" ref="J125" si="204">SUM(J126,J129)</f>
        <v>0</v>
      </c>
      <c r="K125" s="34">
        <f t="shared" ref="K125" si="205">SUM(K126,K129)</f>
        <v>0</v>
      </c>
      <c r="L125" s="34">
        <f t="shared" ref="L125" si="206">SUM(L126,L129)</f>
        <v>0</v>
      </c>
      <c r="P125" s="37">
        <f t="shared" si="180"/>
        <v>0</v>
      </c>
      <c r="Q125" s="37">
        <f t="shared" si="180"/>
        <v>0</v>
      </c>
      <c r="R125" s="37">
        <f t="shared" si="181"/>
        <v>0</v>
      </c>
      <c r="S125" s="37">
        <f t="shared" si="182"/>
        <v>0</v>
      </c>
      <c r="T125" s="37">
        <f t="shared" si="183"/>
        <v>0</v>
      </c>
      <c r="U125" s="37">
        <f t="shared" si="184"/>
        <v>0</v>
      </c>
      <c r="V125" s="37">
        <f t="shared" si="185"/>
        <v>0</v>
      </c>
      <c r="W125" s="37">
        <f t="shared" si="186"/>
        <v>0</v>
      </c>
      <c r="X125" s="230">
        <f t="shared" si="187"/>
        <v>0</v>
      </c>
    </row>
    <row r="126" spans="1:24" x14ac:dyDescent="0.3">
      <c r="A126" s="232" t="s">
        <v>95</v>
      </c>
      <c r="B126" s="233" t="s">
        <v>96</v>
      </c>
      <c r="C126" s="34">
        <f t="shared" ref="C126" si="207">SUM(C127:C128)</f>
        <v>0</v>
      </c>
      <c r="D126" s="34">
        <f t="shared" ref="D126:E126" si="208">SUM(D127:D128)</f>
        <v>0</v>
      </c>
      <c r="E126" s="34">
        <f t="shared" si="208"/>
        <v>0</v>
      </c>
      <c r="F126" s="34">
        <f t="shared" ref="F126:L126" si="209">SUM(F127:F128)</f>
        <v>0</v>
      </c>
      <c r="G126" s="34">
        <f t="shared" si="209"/>
        <v>0</v>
      </c>
      <c r="H126" s="34">
        <f t="shared" si="209"/>
        <v>0</v>
      </c>
      <c r="I126" s="34">
        <f t="shared" si="209"/>
        <v>0</v>
      </c>
      <c r="J126" s="34">
        <f t="shared" si="209"/>
        <v>0</v>
      </c>
      <c r="K126" s="34">
        <f t="shared" si="209"/>
        <v>0</v>
      </c>
      <c r="L126" s="34">
        <f t="shared" si="209"/>
        <v>0</v>
      </c>
      <c r="P126" s="37">
        <f t="shared" si="180"/>
        <v>0</v>
      </c>
      <c r="Q126" s="37">
        <f t="shared" si="180"/>
        <v>0</v>
      </c>
      <c r="R126" s="37">
        <f t="shared" si="181"/>
        <v>0</v>
      </c>
      <c r="S126" s="37">
        <f t="shared" si="182"/>
        <v>0</v>
      </c>
      <c r="T126" s="37">
        <f t="shared" si="183"/>
        <v>0</v>
      </c>
      <c r="U126" s="37">
        <f t="shared" si="184"/>
        <v>0</v>
      </c>
      <c r="V126" s="37">
        <f t="shared" si="185"/>
        <v>0</v>
      </c>
      <c r="W126" s="37">
        <f t="shared" si="186"/>
        <v>0</v>
      </c>
      <c r="X126" s="230">
        <f t="shared" si="187"/>
        <v>0</v>
      </c>
    </row>
    <row r="127" spans="1:24" x14ac:dyDescent="0.3">
      <c r="A127" s="155" t="s">
        <v>97</v>
      </c>
      <c r="B127" s="157"/>
      <c r="C127" s="129"/>
      <c r="D127" s="129"/>
      <c r="E127" s="129"/>
      <c r="F127" s="129"/>
      <c r="G127" s="129"/>
      <c r="H127" s="129"/>
      <c r="I127" s="129"/>
      <c r="J127" s="129"/>
      <c r="K127" s="129"/>
      <c r="L127" s="129"/>
      <c r="P127" s="37">
        <f t="shared" si="180"/>
        <v>0</v>
      </c>
      <c r="Q127" s="37">
        <f t="shared" si="180"/>
        <v>0</v>
      </c>
      <c r="R127" s="37">
        <f t="shared" si="181"/>
        <v>0</v>
      </c>
      <c r="S127" s="37">
        <f t="shared" si="182"/>
        <v>0</v>
      </c>
      <c r="T127" s="37">
        <f t="shared" si="183"/>
        <v>0</v>
      </c>
      <c r="U127" s="37">
        <f t="shared" si="184"/>
        <v>0</v>
      </c>
      <c r="V127" s="37">
        <f t="shared" si="185"/>
        <v>0</v>
      </c>
      <c r="W127" s="37">
        <f t="shared" si="186"/>
        <v>0</v>
      </c>
      <c r="X127" s="230">
        <f t="shared" si="187"/>
        <v>0</v>
      </c>
    </row>
    <row r="128" spans="1:24" x14ac:dyDescent="0.3">
      <c r="A128" s="155" t="s">
        <v>98</v>
      </c>
      <c r="B128" s="157"/>
      <c r="C128" s="129"/>
      <c r="D128" s="129"/>
      <c r="E128" s="129"/>
      <c r="F128" s="129"/>
      <c r="G128" s="129"/>
      <c r="H128" s="129"/>
      <c r="I128" s="129"/>
      <c r="J128" s="129"/>
      <c r="K128" s="129"/>
      <c r="L128" s="129"/>
      <c r="P128" s="37">
        <f t="shared" si="180"/>
        <v>0</v>
      </c>
      <c r="Q128" s="37">
        <f t="shared" si="180"/>
        <v>0</v>
      </c>
      <c r="R128" s="37">
        <f t="shared" si="181"/>
        <v>0</v>
      </c>
      <c r="S128" s="37">
        <f t="shared" si="182"/>
        <v>0</v>
      </c>
      <c r="T128" s="37">
        <f t="shared" si="183"/>
        <v>0</v>
      </c>
      <c r="U128" s="37">
        <f t="shared" si="184"/>
        <v>0</v>
      </c>
      <c r="V128" s="37">
        <f t="shared" si="185"/>
        <v>0</v>
      </c>
      <c r="W128" s="37">
        <f t="shared" si="186"/>
        <v>0</v>
      </c>
      <c r="X128" s="230">
        <f t="shared" si="187"/>
        <v>0</v>
      </c>
    </row>
    <row r="129" spans="1:24" x14ac:dyDescent="0.3">
      <c r="A129" s="155" t="s">
        <v>99</v>
      </c>
      <c r="B129" s="157" t="s">
        <v>100</v>
      </c>
      <c r="C129" s="129"/>
      <c r="D129" s="129"/>
      <c r="E129" s="129"/>
      <c r="F129" s="129"/>
      <c r="G129" s="129"/>
      <c r="H129" s="129"/>
      <c r="I129" s="129"/>
      <c r="J129" s="129"/>
      <c r="K129" s="129"/>
      <c r="L129" s="129"/>
      <c r="P129" s="37">
        <f t="shared" si="180"/>
        <v>0</v>
      </c>
      <c r="Q129" s="37">
        <f t="shared" si="180"/>
        <v>0</v>
      </c>
      <c r="R129" s="37">
        <f t="shared" si="181"/>
        <v>0</v>
      </c>
      <c r="S129" s="37">
        <f t="shared" si="182"/>
        <v>0</v>
      </c>
      <c r="T129" s="37">
        <f t="shared" si="183"/>
        <v>0</v>
      </c>
      <c r="U129" s="37">
        <f t="shared" si="184"/>
        <v>0</v>
      </c>
      <c r="V129" s="37">
        <f t="shared" si="185"/>
        <v>0</v>
      </c>
      <c r="W129" s="37">
        <f t="shared" si="186"/>
        <v>0</v>
      </c>
      <c r="X129" s="230">
        <f t="shared" si="187"/>
        <v>0</v>
      </c>
    </row>
    <row r="130" spans="1:24" x14ac:dyDescent="0.3">
      <c r="A130" s="232" t="s">
        <v>101</v>
      </c>
      <c r="B130" s="233" t="s">
        <v>102</v>
      </c>
      <c r="C130" s="34">
        <f t="shared" ref="C130" si="210">SUM(C131:C136)</f>
        <v>0</v>
      </c>
      <c r="D130" s="34">
        <f t="shared" ref="D130:E130" si="211">SUM(D131:D136)</f>
        <v>0</v>
      </c>
      <c r="E130" s="34">
        <f t="shared" si="211"/>
        <v>0</v>
      </c>
      <c r="F130" s="34">
        <f t="shared" ref="F130" si="212">SUM(F131:F136)</f>
        <v>0</v>
      </c>
      <c r="G130" s="34">
        <f t="shared" ref="G130" si="213">SUM(G131:G136)</f>
        <v>0</v>
      </c>
      <c r="H130" s="34">
        <f t="shared" ref="H130" si="214">SUM(H131:H136)</f>
        <v>0</v>
      </c>
      <c r="I130" s="34">
        <f t="shared" ref="I130" si="215">SUM(I131:I136)</f>
        <v>0</v>
      </c>
      <c r="J130" s="34">
        <f t="shared" ref="J130" si="216">SUM(J131:J136)</f>
        <v>0</v>
      </c>
      <c r="K130" s="34">
        <f t="shared" ref="K130" si="217">SUM(K131:K136)</f>
        <v>0</v>
      </c>
      <c r="L130" s="34">
        <f t="shared" ref="L130" si="218">SUM(L131:L136)</f>
        <v>0</v>
      </c>
      <c r="P130" s="37">
        <f t="shared" si="180"/>
        <v>0</v>
      </c>
      <c r="Q130" s="37">
        <f t="shared" si="180"/>
        <v>0</v>
      </c>
      <c r="R130" s="37">
        <f t="shared" si="181"/>
        <v>0</v>
      </c>
      <c r="S130" s="37">
        <f t="shared" si="182"/>
        <v>0</v>
      </c>
      <c r="T130" s="37">
        <f t="shared" si="183"/>
        <v>0</v>
      </c>
      <c r="U130" s="37">
        <f t="shared" si="184"/>
        <v>0</v>
      </c>
      <c r="V130" s="37">
        <f t="shared" si="185"/>
        <v>0</v>
      </c>
      <c r="W130" s="37">
        <f t="shared" si="186"/>
        <v>0</v>
      </c>
      <c r="X130" s="230">
        <f t="shared" si="187"/>
        <v>0</v>
      </c>
    </row>
    <row r="131" spans="1:24" x14ac:dyDescent="0.3">
      <c r="A131" s="155" t="s">
        <v>103</v>
      </c>
      <c r="B131" s="157">
        <v>42</v>
      </c>
      <c r="C131" s="129"/>
      <c r="D131" s="129"/>
      <c r="E131" s="129"/>
      <c r="F131" s="129"/>
      <c r="G131" s="129"/>
      <c r="H131" s="129"/>
      <c r="I131" s="129"/>
      <c r="J131" s="129"/>
      <c r="K131" s="129"/>
      <c r="L131" s="129"/>
      <c r="P131" s="37">
        <f t="shared" si="180"/>
        <v>0</v>
      </c>
      <c r="Q131" s="37">
        <f t="shared" si="180"/>
        <v>0</v>
      </c>
      <c r="R131" s="37">
        <f t="shared" si="181"/>
        <v>0</v>
      </c>
      <c r="S131" s="37">
        <f t="shared" si="182"/>
        <v>0</v>
      </c>
      <c r="T131" s="37">
        <f t="shared" si="183"/>
        <v>0</v>
      </c>
      <c r="U131" s="37">
        <f t="shared" si="184"/>
        <v>0</v>
      </c>
      <c r="V131" s="37">
        <f t="shared" si="185"/>
        <v>0</v>
      </c>
      <c r="W131" s="37">
        <f t="shared" si="186"/>
        <v>0</v>
      </c>
      <c r="X131" s="230">
        <f t="shared" si="187"/>
        <v>0</v>
      </c>
    </row>
    <row r="132" spans="1:24" x14ac:dyDescent="0.3">
      <c r="A132" s="155" t="s">
        <v>104</v>
      </c>
      <c r="B132" s="157">
        <v>43</v>
      </c>
      <c r="C132" s="129"/>
      <c r="D132" s="129"/>
      <c r="E132" s="129"/>
      <c r="F132" s="129"/>
      <c r="G132" s="129"/>
      <c r="H132" s="129"/>
      <c r="I132" s="129"/>
      <c r="J132" s="129"/>
      <c r="K132" s="129"/>
      <c r="L132" s="129"/>
      <c r="P132" s="37">
        <f t="shared" si="180"/>
        <v>0</v>
      </c>
      <c r="Q132" s="37">
        <f t="shared" si="180"/>
        <v>0</v>
      </c>
      <c r="R132" s="37">
        <f t="shared" si="181"/>
        <v>0</v>
      </c>
      <c r="S132" s="37">
        <f t="shared" si="182"/>
        <v>0</v>
      </c>
      <c r="T132" s="37">
        <f t="shared" si="183"/>
        <v>0</v>
      </c>
      <c r="U132" s="37">
        <f t="shared" si="184"/>
        <v>0</v>
      </c>
      <c r="V132" s="37">
        <f t="shared" si="185"/>
        <v>0</v>
      </c>
      <c r="W132" s="37">
        <f t="shared" si="186"/>
        <v>0</v>
      </c>
      <c r="X132" s="230">
        <f t="shared" si="187"/>
        <v>0</v>
      </c>
    </row>
    <row r="133" spans="1:24" x14ac:dyDescent="0.3">
      <c r="A133" s="155" t="s">
        <v>105</v>
      </c>
      <c r="B133" s="157">
        <v>44</v>
      </c>
      <c r="C133" s="129"/>
      <c r="D133" s="129"/>
      <c r="E133" s="129"/>
      <c r="F133" s="129"/>
      <c r="G133" s="129"/>
      <c r="H133" s="129"/>
      <c r="I133" s="129"/>
      <c r="J133" s="129"/>
      <c r="K133" s="129"/>
      <c r="L133" s="129"/>
      <c r="P133" s="37">
        <f t="shared" si="180"/>
        <v>0</v>
      </c>
      <c r="Q133" s="37">
        <f t="shared" si="180"/>
        <v>0</v>
      </c>
      <c r="R133" s="37">
        <f t="shared" si="181"/>
        <v>0</v>
      </c>
      <c r="S133" s="37">
        <f t="shared" si="182"/>
        <v>0</v>
      </c>
      <c r="T133" s="37">
        <f t="shared" si="183"/>
        <v>0</v>
      </c>
      <c r="U133" s="37">
        <f t="shared" si="184"/>
        <v>0</v>
      </c>
      <c r="V133" s="37">
        <f t="shared" si="185"/>
        <v>0</v>
      </c>
      <c r="W133" s="37">
        <f t="shared" si="186"/>
        <v>0</v>
      </c>
      <c r="X133" s="230">
        <f t="shared" si="187"/>
        <v>0</v>
      </c>
    </row>
    <row r="134" spans="1:24" x14ac:dyDescent="0.3">
      <c r="A134" s="155" t="s">
        <v>106</v>
      </c>
      <c r="B134" s="157">
        <v>46</v>
      </c>
      <c r="C134" s="129"/>
      <c r="D134" s="129"/>
      <c r="E134" s="129"/>
      <c r="F134" s="129"/>
      <c r="G134" s="129"/>
      <c r="H134" s="129"/>
      <c r="I134" s="129"/>
      <c r="J134" s="129"/>
      <c r="K134" s="129"/>
      <c r="L134" s="129"/>
      <c r="P134" s="37">
        <f t="shared" si="180"/>
        <v>0</v>
      </c>
      <c r="Q134" s="37">
        <f t="shared" si="180"/>
        <v>0</v>
      </c>
      <c r="R134" s="37">
        <f t="shared" si="181"/>
        <v>0</v>
      </c>
      <c r="S134" s="37">
        <f t="shared" si="182"/>
        <v>0</v>
      </c>
      <c r="T134" s="37">
        <f t="shared" si="183"/>
        <v>0</v>
      </c>
      <c r="U134" s="37">
        <f t="shared" si="184"/>
        <v>0</v>
      </c>
      <c r="V134" s="37">
        <f t="shared" si="185"/>
        <v>0</v>
      </c>
      <c r="W134" s="37">
        <f t="shared" si="186"/>
        <v>0</v>
      </c>
      <c r="X134" s="230">
        <f t="shared" si="187"/>
        <v>0</v>
      </c>
    </row>
    <row r="135" spans="1:24" x14ac:dyDescent="0.3">
      <c r="A135" s="155" t="s">
        <v>107</v>
      </c>
      <c r="B135" s="157">
        <v>45</v>
      </c>
      <c r="C135" s="129"/>
      <c r="D135" s="129"/>
      <c r="E135" s="129"/>
      <c r="F135" s="129"/>
      <c r="G135" s="129"/>
      <c r="H135" s="129"/>
      <c r="I135" s="129"/>
      <c r="J135" s="129"/>
      <c r="K135" s="129"/>
      <c r="L135" s="129"/>
      <c r="P135" s="37">
        <f t="shared" si="180"/>
        <v>0</v>
      </c>
      <c r="Q135" s="37">
        <f t="shared" si="180"/>
        <v>0</v>
      </c>
      <c r="R135" s="37">
        <f t="shared" si="181"/>
        <v>0</v>
      </c>
      <c r="S135" s="37">
        <f t="shared" si="182"/>
        <v>0</v>
      </c>
      <c r="T135" s="37">
        <f t="shared" si="183"/>
        <v>0</v>
      </c>
      <c r="U135" s="37">
        <f t="shared" si="184"/>
        <v>0</v>
      </c>
      <c r="V135" s="37">
        <f t="shared" si="185"/>
        <v>0</v>
      </c>
      <c r="W135" s="37">
        <f t="shared" si="186"/>
        <v>0</v>
      </c>
      <c r="X135" s="230">
        <f t="shared" si="187"/>
        <v>0</v>
      </c>
    </row>
    <row r="136" spans="1:24" x14ac:dyDescent="0.3">
      <c r="A136" s="155" t="s">
        <v>108</v>
      </c>
      <c r="B136" s="157" t="s">
        <v>109</v>
      </c>
      <c r="C136" s="129"/>
      <c r="D136" s="129"/>
      <c r="E136" s="129"/>
      <c r="F136" s="129"/>
      <c r="G136" s="129"/>
      <c r="H136" s="129"/>
      <c r="I136" s="129"/>
      <c r="J136" s="129"/>
      <c r="K136" s="129"/>
      <c r="L136" s="129"/>
      <c r="P136" s="37">
        <f t="shared" si="180"/>
        <v>0</v>
      </c>
      <c r="Q136" s="37">
        <f t="shared" si="180"/>
        <v>0</v>
      </c>
      <c r="R136" s="37">
        <f t="shared" si="181"/>
        <v>0</v>
      </c>
      <c r="S136" s="37">
        <f t="shared" si="182"/>
        <v>0</v>
      </c>
      <c r="T136" s="37">
        <f t="shared" si="183"/>
        <v>0</v>
      </c>
      <c r="U136" s="37">
        <f t="shared" si="184"/>
        <v>0</v>
      </c>
      <c r="V136" s="37">
        <f t="shared" si="185"/>
        <v>0</v>
      </c>
      <c r="W136" s="37">
        <f t="shared" si="186"/>
        <v>0</v>
      </c>
      <c r="X136" s="230">
        <f t="shared" si="187"/>
        <v>0</v>
      </c>
    </row>
    <row r="137" spans="1:24" x14ac:dyDescent="0.3">
      <c r="A137" s="295" t="s">
        <v>77</v>
      </c>
      <c r="B137" s="296" t="s">
        <v>110</v>
      </c>
      <c r="C137" s="215"/>
      <c r="D137" s="215"/>
      <c r="E137" s="215"/>
      <c r="F137" s="215"/>
      <c r="G137" s="215"/>
      <c r="H137" s="215"/>
      <c r="I137" s="215"/>
      <c r="J137" s="215"/>
      <c r="K137" s="215"/>
      <c r="L137" s="215"/>
      <c r="P137" s="37">
        <f t="shared" si="180"/>
        <v>0</v>
      </c>
      <c r="Q137" s="37">
        <f t="shared" si="180"/>
        <v>0</v>
      </c>
      <c r="R137" s="37">
        <f t="shared" si="181"/>
        <v>0</v>
      </c>
      <c r="S137" s="37">
        <f t="shared" si="182"/>
        <v>0</v>
      </c>
      <c r="T137" s="37">
        <f t="shared" si="183"/>
        <v>0</v>
      </c>
      <c r="U137" s="37">
        <f t="shared" si="184"/>
        <v>0</v>
      </c>
      <c r="V137" s="37">
        <f t="shared" si="185"/>
        <v>0</v>
      </c>
      <c r="W137" s="37">
        <f t="shared" si="186"/>
        <v>0</v>
      </c>
      <c r="X137" s="230">
        <f t="shared" si="187"/>
        <v>0</v>
      </c>
    </row>
    <row r="138" spans="1:24" x14ac:dyDescent="0.3">
      <c r="A138" s="15" t="s">
        <v>111</v>
      </c>
      <c r="B138" s="167" t="s">
        <v>112</v>
      </c>
      <c r="C138" s="16">
        <f t="shared" ref="C138" si="219">SUM(C115,C122,C125,C130,C137)</f>
        <v>0</v>
      </c>
      <c r="D138" s="16">
        <f t="shared" ref="D138:L138" si="220">SUM(D115,D122,D125,D130,D137)</f>
        <v>0</v>
      </c>
      <c r="E138" s="16">
        <f t="shared" si="220"/>
        <v>0</v>
      </c>
      <c r="F138" s="16">
        <f t="shared" si="220"/>
        <v>0</v>
      </c>
      <c r="G138" s="16">
        <f t="shared" si="220"/>
        <v>0</v>
      </c>
      <c r="H138" s="16">
        <f t="shared" si="220"/>
        <v>0</v>
      </c>
      <c r="I138" s="16">
        <f t="shared" si="220"/>
        <v>0</v>
      </c>
      <c r="J138" s="16">
        <f t="shared" si="220"/>
        <v>0</v>
      </c>
      <c r="K138" s="16">
        <f t="shared" si="220"/>
        <v>0</v>
      </c>
      <c r="L138" s="16">
        <f t="shared" si="220"/>
        <v>0</v>
      </c>
      <c r="P138" s="147">
        <f t="shared" si="180"/>
        <v>0</v>
      </c>
      <c r="Q138" s="147">
        <f t="shared" si="180"/>
        <v>0</v>
      </c>
      <c r="R138" s="147">
        <f t="shared" si="181"/>
        <v>0</v>
      </c>
      <c r="S138" s="147">
        <f t="shared" si="182"/>
        <v>0</v>
      </c>
      <c r="T138" s="147">
        <f t="shared" si="183"/>
        <v>0</v>
      </c>
      <c r="U138" s="147">
        <f t="shared" si="184"/>
        <v>0</v>
      </c>
      <c r="V138" s="147">
        <f t="shared" si="185"/>
        <v>0</v>
      </c>
      <c r="W138" s="147">
        <f t="shared" si="186"/>
        <v>0</v>
      </c>
      <c r="X138" s="147">
        <f t="shared" si="187"/>
        <v>0</v>
      </c>
    </row>
    <row r="140" spans="1:24" x14ac:dyDescent="0.3">
      <c r="A140" s="264" t="s">
        <v>385</v>
      </c>
      <c r="B140" s="265"/>
      <c r="C140" s="266"/>
      <c r="D140" s="266"/>
      <c r="E140" s="266"/>
      <c r="F140" s="265"/>
      <c r="G140" s="265"/>
      <c r="H140" s="265"/>
      <c r="I140" s="265"/>
      <c r="J140" s="265"/>
      <c r="K140" s="265"/>
      <c r="L140" s="265"/>
      <c r="M140" s="265"/>
      <c r="N140" s="265"/>
      <c r="O140" s="265"/>
      <c r="P140" s="266"/>
      <c r="Q140" s="266"/>
      <c r="R140" s="265"/>
      <c r="S140" s="265"/>
      <c r="T140" s="265"/>
      <c r="U140" s="265"/>
      <c r="V140" s="265"/>
      <c r="W140" s="265"/>
      <c r="X140" s="265"/>
    </row>
    <row r="142" spans="1:24" x14ac:dyDescent="0.3">
      <c r="P142" s="464" t="s">
        <v>401</v>
      </c>
      <c r="Q142" s="464"/>
      <c r="R142" s="464"/>
      <c r="S142" s="464"/>
      <c r="T142" s="464"/>
      <c r="U142" s="464"/>
      <c r="V142" s="464"/>
      <c r="W142" s="464"/>
      <c r="X142" s="465"/>
    </row>
    <row r="143" spans="1:24" ht="27" x14ac:dyDescent="0.3">
      <c r="A143" s="324" t="s">
        <v>60</v>
      </c>
      <c r="B143" s="257" t="s">
        <v>82</v>
      </c>
      <c r="C143" s="344" t="s">
        <v>451</v>
      </c>
      <c r="D143" s="344" t="s">
        <v>437</v>
      </c>
      <c r="E143" s="344" t="s">
        <v>454</v>
      </c>
      <c r="F143" s="344" t="s">
        <v>452</v>
      </c>
      <c r="G143" s="344" t="s">
        <v>453</v>
      </c>
      <c r="H143" s="123" t="s">
        <v>433</v>
      </c>
      <c r="I143" s="123" t="s">
        <v>434</v>
      </c>
      <c r="J143" s="123" t="s">
        <v>435</v>
      </c>
      <c r="K143" s="123" t="s">
        <v>436</v>
      </c>
      <c r="L143" s="123" t="s">
        <v>432</v>
      </c>
      <c r="P143" s="346" t="s">
        <v>402</v>
      </c>
      <c r="Q143" s="335" t="s">
        <v>403</v>
      </c>
      <c r="R143" s="335" t="s">
        <v>439</v>
      </c>
      <c r="S143" s="335" t="s">
        <v>404</v>
      </c>
      <c r="T143" s="335" t="s">
        <v>438</v>
      </c>
      <c r="U143" s="335" t="s">
        <v>425</v>
      </c>
      <c r="V143" s="335" t="s">
        <v>424</v>
      </c>
      <c r="W143" s="335" t="s">
        <v>423</v>
      </c>
      <c r="X143" s="335" t="s">
        <v>422</v>
      </c>
    </row>
    <row r="144" spans="1:24" x14ac:dyDescent="0.3">
      <c r="A144" s="232" t="s">
        <v>61</v>
      </c>
      <c r="B144" s="233" t="s">
        <v>62</v>
      </c>
      <c r="C144" s="34">
        <f t="shared" ref="C144:H144" si="221">SUM(C145:C148)</f>
        <v>0</v>
      </c>
      <c r="D144" s="34">
        <f t="shared" si="221"/>
        <v>0</v>
      </c>
      <c r="E144" s="34">
        <f t="shared" si="221"/>
        <v>0</v>
      </c>
      <c r="F144" s="34">
        <f t="shared" si="221"/>
        <v>0</v>
      </c>
      <c r="G144" s="35">
        <f t="shared" si="221"/>
        <v>0</v>
      </c>
      <c r="H144" s="35">
        <f t="shared" si="221"/>
        <v>0</v>
      </c>
      <c r="I144" s="35">
        <f t="shared" ref="I144" si="222">SUM(I145:I148)</f>
        <v>0</v>
      </c>
      <c r="J144" s="35">
        <f t="shared" ref="J144" si="223">SUM(J145:J148)</f>
        <v>0</v>
      </c>
      <c r="K144" s="35">
        <f t="shared" ref="K144" si="224">SUM(K145:K148)</f>
        <v>0</v>
      </c>
      <c r="L144" s="35">
        <f t="shared" ref="L144" si="225">SUM(L145:L148)</f>
        <v>0</v>
      </c>
      <c r="P144" s="37">
        <f t="shared" ref="P144:Q156" si="226">IFERROR(IF(AND(ROUND(SUM(C144:C144),0)=0,ROUND(SUM(D144:D144),0)&gt;ROUND(SUM(C144:C144),0)),"INF",(ROUND(SUM(D144:D144),0)-ROUND(SUM(C144:C144),0))/ROUND(SUM(C144:C144),0)),0)</f>
        <v>0</v>
      </c>
      <c r="Q144" s="37">
        <f t="shared" si="226"/>
        <v>0</v>
      </c>
      <c r="R144" s="37">
        <f t="shared" ref="R144:R156" si="227">IFERROR(IF(AND(ROUND(SUM(E144),0)=0,ROUND(SUM(F144:F144),0)&gt;ROUND(SUM(E144),0)),"INF",(ROUND(SUM(F144:F144),0)-ROUND(SUM(E144),0))/ROUND(SUM(E144),0)),0)</f>
        <v>0</v>
      </c>
      <c r="S144" s="37">
        <f t="shared" ref="S144:S156" si="228">IFERROR(IF(AND(ROUND(SUM(F144),0)=0,ROUND(SUM(G144:G144),0)&gt;ROUND(SUM(F144),0)),"INF",(ROUND(SUM(G144:G144),0)-ROUND(SUM(F144),0))/ROUND(SUM(F144),0)),0)</f>
        <v>0</v>
      </c>
      <c r="T144" s="37">
        <f t="shared" ref="T144:T156" si="229">IFERROR(IF(AND(ROUND(SUM(G144),0)=0,ROUND(SUM(H144:H144),0)&gt;ROUND(SUM(G144),0)),"INF",(ROUND(SUM(H144:H144),0)-ROUND(SUM(G144),0))/ROUND(SUM(G144),0)),0)</f>
        <v>0</v>
      </c>
      <c r="U144" s="37">
        <f t="shared" ref="U144:U156" si="230">IFERROR(IF(AND(ROUND(SUM(H144),0)=0,ROUND(SUM(I144:I144),0)&gt;ROUND(SUM(H144),0)),"INF",(ROUND(SUM(I144:I144),0)-ROUND(SUM(H144),0))/ROUND(SUM(H144),0)),0)</f>
        <v>0</v>
      </c>
      <c r="V144" s="37">
        <f t="shared" ref="V144:V156" si="231">IFERROR(IF(AND(ROUND(SUM(I144),0)=0,ROUND(SUM(J144:J144),0)&gt;ROUND(SUM(I144),0)),"INF",(ROUND(SUM(J144:J144),0)-ROUND(SUM(I144),0))/ROUND(SUM(I144),0)),0)</f>
        <v>0</v>
      </c>
      <c r="W144" s="37">
        <f t="shared" ref="W144:W156" si="232">IFERROR(IF(AND(ROUND(SUM(J144),0)=0,ROUND(SUM(K144:K144),0)&gt;ROUND(SUM(J144),0)),"INF",(ROUND(SUM(K144:K144),0)-ROUND(SUM(J144),0))/ROUND(SUM(J144),0)),0)</f>
        <v>0</v>
      </c>
      <c r="X144" s="230">
        <f t="shared" ref="X144:X156" si="233">IFERROR(IF(AND(ROUND(SUM(K144),0)=0,ROUND(SUM(L144:L144),0)&gt;ROUND(SUM(K144),0)),"INF",(ROUND(SUM(L144:L144),0)-ROUND(SUM(K144),0))/ROUND(SUM(K144),0)),0)</f>
        <v>0</v>
      </c>
    </row>
    <row r="145" spans="1:24" x14ac:dyDescent="0.3">
      <c r="A145" s="72" t="s">
        <v>63</v>
      </c>
      <c r="B145" s="157">
        <v>20</v>
      </c>
      <c r="C145" s="129"/>
      <c r="D145" s="129"/>
      <c r="E145" s="129"/>
      <c r="F145" s="129"/>
      <c r="G145" s="129"/>
      <c r="H145" s="129"/>
      <c r="I145" s="129"/>
      <c r="J145" s="129"/>
      <c r="K145" s="129"/>
      <c r="L145" s="129"/>
      <c r="P145" s="37">
        <f t="shared" si="226"/>
        <v>0</v>
      </c>
      <c r="Q145" s="37">
        <f t="shared" si="226"/>
        <v>0</v>
      </c>
      <c r="R145" s="37">
        <f t="shared" si="227"/>
        <v>0</v>
      </c>
      <c r="S145" s="37">
        <f t="shared" si="228"/>
        <v>0</v>
      </c>
      <c r="T145" s="37">
        <f t="shared" si="229"/>
        <v>0</v>
      </c>
      <c r="U145" s="37">
        <f t="shared" si="230"/>
        <v>0</v>
      </c>
      <c r="V145" s="37">
        <f t="shared" si="231"/>
        <v>0</v>
      </c>
      <c r="W145" s="37">
        <f t="shared" si="232"/>
        <v>0</v>
      </c>
      <c r="X145" s="230">
        <f t="shared" si="233"/>
        <v>0</v>
      </c>
    </row>
    <row r="146" spans="1:24" x14ac:dyDescent="0.3">
      <c r="A146" s="72" t="s">
        <v>64</v>
      </c>
      <c r="B146" s="157">
        <v>21</v>
      </c>
      <c r="C146" s="129"/>
      <c r="D146" s="129"/>
      <c r="E146" s="129"/>
      <c r="F146" s="129"/>
      <c r="G146" s="129"/>
      <c r="H146" s="129"/>
      <c r="I146" s="129"/>
      <c r="J146" s="129"/>
      <c r="K146" s="129"/>
      <c r="L146" s="129"/>
      <c r="P146" s="37">
        <f t="shared" si="226"/>
        <v>0</v>
      </c>
      <c r="Q146" s="37">
        <f t="shared" si="226"/>
        <v>0</v>
      </c>
      <c r="R146" s="37">
        <f t="shared" si="227"/>
        <v>0</v>
      </c>
      <c r="S146" s="37">
        <f t="shared" si="228"/>
        <v>0</v>
      </c>
      <c r="T146" s="37">
        <f t="shared" si="229"/>
        <v>0</v>
      </c>
      <c r="U146" s="37">
        <f t="shared" si="230"/>
        <v>0</v>
      </c>
      <c r="V146" s="37">
        <f t="shared" si="231"/>
        <v>0</v>
      </c>
      <c r="W146" s="37">
        <f t="shared" si="232"/>
        <v>0</v>
      </c>
      <c r="X146" s="230">
        <f t="shared" si="233"/>
        <v>0</v>
      </c>
    </row>
    <row r="147" spans="1:24" x14ac:dyDescent="0.3">
      <c r="A147" s="72" t="s">
        <v>65</v>
      </c>
      <c r="B147" s="157" t="s">
        <v>66</v>
      </c>
      <c r="C147" s="129"/>
      <c r="D147" s="129"/>
      <c r="E147" s="129"/>
      <c r="F147" s="129"/>
      <c r="G147" s="129"/>
      <c r="H147" s="129"/>
      <c r="I147" s="129"/>
      <c r="J147" s="129"/>
      <c r="K147" s="129"/>
      <c r="L147" s="129"/>
      <c r="P147" s="37">
        <f t="shared" si="226"/>
        <v>0</v>
      </c>
      <c r="Q147" s="37">
        <f t="shared" si="226"/>
        <v>0</v>
      </c>
      <c r="R147" s="37">
        <f t="shared" si="227"/>
        <v>0</v>
      </c>
      <c r="S147" s="37">
        <f t="shared" si="228"/>
        <v>0</v>
      </c>
      <c r="T147" s="37">
        <f t="shared" si="229"/>
        <v>0</v>
      </c>
      <c r="U147" s="37">
        <f t="shared" si="230"/>
        <v>0</v>
      </c>
      <c r="V147" s="37">
        <f t="shared" si="231"/>
        <v>0</v>
      </c>
      <c r="W147" s="37">
        <f t="shared" si="232"/>
        <v>0</v>
      </c>
      <c r="X147" s="230">
        <f t="shared" si="233"/>
        <v>0</v>
      </c>
    </row>
    <row r="148" spans="1:24" x14ac:dyDescent="0.3">
      <c r="A148" s="72" t="s">
        <v>67</v>
      </c>
      <c r="B148" s="157">
        <v>28</v>
      </c>
      <c r="C148" s="129"/>
      <c r="D148" s="129"/>
      <c r="E148" s="129"/>
      <c r="F148" s="129"/>
      <c r="G148" s="129"/>
      <c r="H148" s="129"/>
      <c r="I148" s="129"/>
      <c r="J148" s="129"/>
      <c r="K148" s="129"/>
      <c r="L148" s="129"/>
      <c r="P148" s="37">
        <f t="shared" si="226"/>
        <v>0</v>
      </c>
      <c r="Q148" s="37">
        <f t="shared" si="226"/>
        <v>0</v>
      </c>
      <c r="R148" s="37">
        <f t="shared" si="227"/>
        <v>0</v>
      </c>
      <c r="S148" s="37">
        <f t="shared" si="228"/>
        <v>0</v>
      </c>
      <c r="T148" s="37">
        <f t="shared" si="229"/>
        <v>0</v>
      </c>
      <c r="U148" s="37">
        <f t="shared" si="230"/>
        <v>0</v>
      </c>
      <c r="V148" s="37">
        <f t="shared" si="231"/>
        <v>0</v>
      </c>
      <c r="W148" s="37">
        <f t="shared" si="232"/>
        <v>0</v>
      </c>
      <c r="X148" s="230">
        <f t="shared" si="233"/>
        <v>0</v>
      </c>
    </row>
    <row r="149" spans="1:24" x14ac:dyDescent="0.3">
      <c r="A149" s="232" t="s">
        <v>68</v>
      </c>
      <c r="B149" s="233" t="s">
        <v>69</v>
      </c>
      <c r="C149" s="34">
        <f t="shared" ref="C149" si="234">SUM(C150:C155)</f>
        <v>0</v>
      </c>
      <c r="D149" s="34">
        <f t="shared" ref="D149:E149" si="235">SUM(D150:D155)</f>
        <v>0</v>
      </c>
      <c r="E149" s="34">
        <f t="shared" si="235"/>
        <v>0</v>
      </c>
      <c r="F149" s="34">
        <f t="shared" ref="F149" si="236">SUM(F150:F155)</f>
        <v>0</v>
      </c>
      <c r="G149" s="34">
        <f t="shared" ref="G149" si="237">SUM(G150:G155)</f>
        <v>0</v>
      </c>
      <c r="H149" s="34">
        <f t="shared" ref="H149" si="238">SUM(H150:H155)</f>
        <v>0</v>
      </c>
      <c r="I149" s="34">
        <f t="shared" ref="I149" si="239">SUM(I150:I155)</f>
        <v>0</v>
      </c>
      <c r="J149" s="34">
        <f t="shared" ref="J149" si="240">SUM(J150:J155)</f>
        <v>0</v>
      </c>
      <c r="K149" s="34">
        <f t="shared" ref="K149" si="241">SUM(K150:K155)</f>
        <v>0</v>
      </c>
      <c r="L149" s="34">
        <f t="shared" ref="L149" si="242">SUM(L150:L155)</f>
        <v>0</v>
      </c>
      <c r="P149" s="37">
        <f t="shared" si="226"/>
        <v>0</v>
      </c>
      <c r="Q149" s="37">
        <f t="shared" si="226"/>
        <v>0</v>
      </c>
      <c r="R149" s="37">
        <f t="shared" si="227"/>
        <v>0</v>
      </c>
      <c r="S149" s="37">
        <f t="shared" si="228"/>
        <v>0</v>
      </c>
      <c r="T149" s="37">
        <f t="shared" si="229"/>
        <v>0</v>
      </c>
      <c r="U149" s="37">
        <f t="shared" si="230"/>
        <v>0</v>
      </c>
      <c r="V149" s="37">
        <f t="shared" si="231"/>
        <v>0</v>
      </c>
      <c r="W149" s="37">
        <f t="shared" si="232"/>
        <v>0</v>
      </c>
      <c r="X149" s="230">
        <f t="shared" si="233"/>
        <v>0</v>
      </c>
    </row>
    <row r="150" spans="1:24" x14ac:dyDescent="0.3">
      <c r="A150" s="72" t="s">
        <v>70</v>
      </c>
      <c r="B150" s="157">
        <v>29</v>
      </c>
      <c r="C150" s="129"/>
      <c r="D150" s="129"/>
      <c r="E150" s="129"/>
      <c r="F150" s="129"/>
      <c r="G150" s="129"/>
      <c r="H150" s="129"/>
      <c r="I150" s="129"/>
      <c r="J150" s="129"/>
      <c r="K150" s="129"/>
      <c r="L150" s="129"/>
      <c r="P150" s="37">
        <f t="shared" si="226"/>
        <v>0</v>
      </c>
      <c r="Q150" s="37">
        <f t="shared" si="226"/>
        <v>0</v>
      </c>
      <c r="R150" s="37">
        <f t="shared" si="227"/>
        <v>0</v>
      </c>
      <c r="S150" s="37">
        <f t="shared" si="228"/>
        <v>0</v>
      </c>
      <c r="T150" s="37">
        <f t="shared" si="229"/>
        <v>0</v>
      </c>
      <c r="U150" s="37">
        <f t="shared" si="230"/>
        <v>0</v>
      </c>
      <c r="V150" s="37">
        <f t="shared" si="231"/>
        <v>0</v>
      </c>
      <c r="W150" s="37">
        <f t="shared" si="232"/>
        <v>0</v>
      </c>
      <c r="X150" s="230">
        <f t="shared" si="233"/>
        <v>0</v>
      </c>
    </row>
    <row r="151" spans="1:24" x14ac:dyDescent="0.3">
      <c r="A151" s="72" t="s">
        <v>71</v>
      </c>
      <c r="B151" s="157">
        <v>3</v>
      </c>
      <c r="C151" s="129"/>
      <c r="D151" s="129"/>
      <c r="E151" s="129"/>
      <c r="F151" s="129"/>
      <c r="G151" s="129"/>
      <c r="H151" s="129"/>
      <c r="I151" s="129"/>
      <c r="J151" s="129"/>
      <c r="K151" s="129"/>
      <c r="L151" s="129"/>
      <c r="P151" s="37">
        <f t="shared" si="226"/>
        <v>0</v>
      </c>
      <c r="Q151" s="37">
        <f t="shared" si="226"/>
        <v>0</v>
      </c>
      <c r="R151" s="37">
        <f t="shared" si="227"/>
        <v>0</v>
      </c>
      <c r="S151" s="37">
        <f t="shared" si="228"/>
        <v>0</v>
      </c>
      <c r="T151" s="37">
        <f t="shared" si="229"/>
        <v>0</v>
      </c>
      <c r="U151" s="37">
        <f t="shared" si="230"/>
        <v>0</v>
      </c>
      <c r="V151" s="37">
        <f t="shared" si="231"/>
        <v>0</v>
      </c>
      <c r="W151" s="37">
        <f t="shared" si="232"/>
        <v>0</v>
      </c>
      <c r="X151" s="230">
        <f t="shared" si="233"/>
        <v>0</v>
      </c>
    </row>
    <row r="152" spans="1:24" x14ac:dyDescent="0.3">
      <c r="A152" s="72" t="s">
        <v>72</v>
      </c>
      <c r="B152" s="157" t="s">
        <v>73</v>
      </c>
      <c r="C152" s="129"/>
      <c r="D152" s="129"/>
      <c r="E152" s="129"/>
      <c r="F152" s="129"/>
      <c r="G152" s="129"/>
      <c r="H152" s="129"/>
      <c r="I152" s="129"/>
      <c r="J152" s="129"/>
      <c r="K152" s="129"/>
      <c r="L152" s="129"/>
      <c r="P152" s="37">
        <f t="shared" si="226"/>
        <v>0</v>
      </c>
      <c r="Q152" s="37">
        <f t="shared" si="226"/>
        <v>0</v>
      </c>
      <c r="R152" s="37">
        <f t="shared" si="227"/>
        <v>0</v>
      </c>
      <c r="S152" s="37">
        <f t="shared" si="228"/>
        <v>0</v>
      </c>
      <c r="T152" s="37">
        <f t="shared" si="229"/>
        <v>0</v>
      </c>
      <c r="U152" s="37">
        <f t="shared" si="230"/>
        <v>0</v>
      </c>
      <c r="V152" s="37">
        <f t="shared" si="231"/>
        <v>0</v>
      </c>
      <c r="W152" s="37">
        <f t="shared" si="232"/>
        <v>0</v>
      </c>
      <c r="X152" s="230">
        <f t="shared" si="233"/>
        <v>0</v>
      </c>
    </row>
    <row r="153" spans="1:24" x14ac:dyDescent="0.3">
      <c r="A153" s="72" t="s">
        <v>396</v>
      </c>
      <c r="B153" s="157" t="s">
        <v>74</v>
      </c>
      <c r="C153" s="129"/>
      <c r="D153" s="129"/>
      <c r="E153" s="129"/>
      <c r="F153" s="129"/>
      <c r="G153" s="129"/>
      <c r="H153" s="129"/>
      <c r="I153" s="129"/>
      <c r="J153" s="129"/>
      <c r="K153" s="129"/>
      <c r="L153" s="129"/>
      <c r="P153" s="37">
        <f t="shared" si="226"/>
        <v>0</v>
      </c>
      <c r="Q153" s="37">
        <f t="shared" si="226"/>
        <v>0</v>
      </c>
      <c r="R153" s="37">
        <f t="shared" si="227"/>
        <v>0</v>
      </c>
      <c r="S153" s="37">
        <f t="shared" si="228"/>
        <v>0</v>
      </c>
      <c r="T153" s="37">
        <f t="shared" si="229"/>
        <v>0</v>
      </c>
      <c r="U153" s="37">
        <f t="shared" si="230"/>
        <v>0</v>
      </c>
      <c r="V153" s="37">
        <f t="shared" si="231"/>
        <v>0</v>
      </c>
      <c r="W153" s="37">
        <f t="shared" si="232"/>
        <v>0</v>
      </c>
      <c r="X153" s="230">
        <f t="shared" si="233"/>
        <v>0</v>
      </c>
    </row>
    <row r="154" spans="1:24" x14ac:dyDescent="0.3">
      <c r="A154" s="72" t="s">
        <v>75</v>
      </c>
      <c r="B154" s="157" t="s">
        <v>76</v>
      </c>
      <c r="C154" s="129"/>
      <c r="D154" s="129"/>
      <c r="E154" s="129"/>
      <c r="F154" s="129"/>
      <c r="G154" s="129"/>
      <c r="H154" s="129"/>
      <c r="I154" s="129"/>
      <c r="J154" s="129"/>
      <c r="K154" s="129"/>
      <c r="L154" s="129"/>
      <c r="P154" s="37">
        <f t="shared" si="226"/>
        <v>0</v>
      </c>
      <c r="Q154" s="37">
        <f t="shared" si="226"/>
        <v>0</v>
      </c>
      <c r="R154" s="37">
        <f t="shared" si="227"/>
        <v>0</v>
      </c>
      <c r="S154" s="37">
        <f t="shared" si="228"/>
        <v>0</v>
      </c>
      <c r="T154" s="37">
        <f t="shared" si="229"/>
        <v>0</v>
      </c>
      <c r="U154" s="37">
        <f t="shared" si="230"/>
        <v>0</v>
      </c>
      <c r="V154" s="37">
        <f t="shared" si="231"/>
        <v>0</v>
      </c>
      <c r="W154" s="37">
        <f t="shared" si="232"/>
        <v>0</v>
      </c>
      <c r="X154" s="230">
        <f t="shared" si="233"/>
        <v>0</v>
      </c>
    </row>
    <row r="155" spans="1:24" x14ac:dyDescent="0.3">
      <c r="A155" s="72" t="s">
        <v>77</v>
      </c>
      <c r="B155" s="157" t="s">
        <v>78</v>
      </c>
      <c r="C155" s="129"/>
      <c r="D155" s="129"/>
      <c r="E155" s="129"/>
      <c r="F155" s="129"/>
      <c r="G155" s="129"/>
      <c r="H155" s="129"/>
      <c r="I155" s="129"/>
      <c r="J155" s="129"/>
      <c r="K155" s="129"/>
      <c r="L155" s="129"/>
      <c r="P155" s="37">
        <f t="shared" si="226"/>
        <v>0</v>
      </c>
      <c r="Q155" s="37">
        <f t="shared" si="226"/>
        <v>0</v>
      </c>
      <c r="R155" s="37">
        <f t="shared" si="227"/>
        <v>0</v>
      </c>
      <c r="S155" s="37">
        <f t="shared" si="228"/>
        <v>0</v>
      </c>
      <c r="T155" s="37">
        <f t="shared" si="229"/>
        <v>0</v>
      </c>
      <c r="U155" s="37">
        <f t="shared" si="230"/>
        <v>0</v>
      </c>
      <c r="V155" s="37">
        <f t="shared" si="231"/>
        <v>0</v>
      </c>
      <c r="W155" s="37">
        <f t="shared" si="232"/>
        <v>0</v>
      </c>
      <c r="X155" s="230">
        <f t="shared" si="233"/>
        <v>0</v>
      </c>
    </row>
    <row r="156" spans="1:24" ht="14.25" thickBot="1" x14ac:dyDescent="0.35">
      <c r="A156" s="15" t="s">
        <v>79</v>
      </c>
      <c r="B156" s="167" t="s">
        <v>80</v>
      </c>
      <c r="C156" s="41">
        <f t="shared" ref="C156" si="243">SUM(C144,C149)</f>
        <v>0</v>
      </c>
      <c r="D156" s="41">
        <f t="shared" ref="D156:E156" si="244">SUM(D144,D149)</f>
        <v>0</v>
      </c>
      <c r="E156" s="41">
        <f t="shared" si="244"/>
        <v>0</v>
      </c>
      <c r="F156" s="41">
        <f t="shared" ref="F156" si="245">SUM(F144,F149)</f>
        <v>0</v>
      </c>
      <c r="G156" s="41">
        <f t="shared" ref="G156" si="246">SUM(G144,G149)</f>
        <v>0</v>
      </c>
      <c r="H156" s="41">
        <f t="shared" ref="H156" si="247">SUM(H144,H149)</f>
        <v>0</v>
      </c>
      <c r="I156" s="41">
        <f t="shared" ref="I156" si="248">SUM(I144,I149)</f>
        <v>0</v>
      </c>
      <c r="J156" s="41">
        <f t="shared" ref="J156" si="249">SUM(J144,J149)</f>
        <v>0</v>
      </c>
      <c r="K156" s="41">
        <f t="shared" ref="K156" si="250">SUM(K144,K149)</f>
        <v>0</v>
      </c>
      <c r="L156" s="41">
        <f t="shared" ref="L156" si="251">SUM(L144,L149)</f>
        <v>0</v>
      </c>
      <c r="P156" s="42">
        <f t="shared" si="226"/>
        <v>0</v>
      </c>
      <c r="Q156" s="42">
        <f t="shared" si="226"/>
        <v>0</v>
      </c>
      <c r="R156" s="42">
        <f t="shared" si="227"/>
        <v>0</v>
      </c>
      <c r="S156" s="42">
        <f t="shared" si="228"/>
        <v>0</v>
      </c>
      <c r="T156" s="42">
        <f t="shared" si="229"/>
        <v>0</v>
      </c>
      <c r="U156" s="42">
        <f t="shared" si="230"/>
        <v>0</v>
      </c>
      <c r="V156" s="42">
        <f t="shared" si="231"/>
        <v>0</v>
      </c>
      <c r="W156" s="42">
        <f t="shared" si="232"/>
        <v>0</v>
      </c>
      <c r="X156" s="231">
        <f t="shared" si="233"/>
        <v>0</v>
      </c>
    </row>
    <row r="157" spans="1:24" x14ac:dyDescent="0.3">
      <c r="A157" s="72"/>
      <c r="B157" s="72"/>
      <c r="C157" s="10"/>
      <c r="D157" s="10"/>
      <c r="E157" s="10"/>
      <c r="F157" s="10"/>
      <c r="G157" s="10"/>
      <c r="H157" s="10"/>
      <c r="I157" s="10"/>
      <c r="J157" s="10"/>
      <c r="K157" s="10"/>
      <c r="L157" s="10"/>
      <c r="P157" s="10"/>
      <c r="Q157" s="10"/>
      <c r="R157" s="10"/>
      <c r="S157" s="10"/>
      <c r="T157" s="10"/>
      <c r="U157" s="10"/>
      <c r="V157" s="10"/>
      <c r="W157" s="10"/>
      <c r="X157" s="130"/>
    </row>
    <row r="158" spans="1:24" x14ac:dyDescent="0.3">
      <c r="A158" s="72"/>
      <c r="B158" s="72"/>
      <c r="C158" s="10"/>
      <c r="D158" s="10"/>
      <c r="E158" s="10"/>
      <c r="F158" s="10"/>
      <c r="G158" s="10"/>
      <c r="H158" s="10"/>
      <c r="I158" s="10"/>
      <c r="J158" s="10"/>
      <c r="K158" s="10"/>
      <c r="L158" s="10"/>
      <c r="P158" s="464" t="s">
        <v>401</v>
      </c>
      <c r="Q158" s="464"/>
      <c r="R158" s="464"/>
      <c r="S158" s="464"/>
      <c r="T158" s="464"/>
      <c r="U158" s="464"/>
      <c r="V158" s="464"/>
      <c r="W158" s="464"/>
      <c r="X158" s="465"/>
    </row>
    <row r="159" spans="1:24" ht="27" x14ac:dyDescent="0.3">
      <c r="A159" s="324" t="s">
        <v>81</v>
      </c>
      <c r="B159" s="257" t="s">
        <v>82</v>
      </c>
      <c r="C159" s="345" t="str">
        <f t="shared" ref="C159" si="252">C143</f>
        <v>REALITE 2019</v>
      </c>
      <c r="D159" s="259" t="str">
        <f t="shared" ref="D159:E159" si="253">D143</f>
        <v>REALITE 2020</v>
      </c>
      <c r="E159" s="259" t="str">
        <f t="shared" si="253"/>
        <v>REALITE 2021</v>
      </c>
      <c r="F159" s="259" t="str">
        <f t="shared" ref="F159" si="254">F143</f>
        <v>MEILLEURE ESTIMATION 2022</v>
      </c>
      <c r="G159" s="259" t="str">
        <f t="shared" ref="G159" si="255">G143</f>
        <v>MEILLEURE ESTIMATION 2023</v>
      </c>
      <c r="H159" s="259" t="str">
        <f t="shared" ref="H159" si="256">H143</f>
        <v>BUDGET 2024</v>
      </c>
      <c r="I159" s="259" t="str">
        <f t="shared" ref="I159" si="257">I143</f>
        <v>BUDGET 2025</v>
      </c>
      <c r="J159" s="259" t="str">
        <f t="shared" ref="J159" si="258">J143</f>
        <v>BUDGET 2026</v>
      </c>
      <c r="K159" s="259" t="str">
        <f t="shared" ref="K159" si="259">K143</f>
        <v>BUDGET 2027</v>
      </c>
      <c r="L159" s="259" t="str">
        <f t="shared" ref="L159" si="260">L143</f>
        <v>BUDGET 2028</v>
      </c>
      <c r="P159" s="346" t="s">
        <v>402</v>
      </c>
      <c r="Q159" s="335" t="s">
        <v>403</v>
      </c>
      <c r="R159" s="335" t="s">
        <v>439</v>
      </c>
      <c r="S159" s="335" t="s">
        <v>404</v>
      </c>
      <c r="T159" s="335" t="s">
        <v>438</v>
      </c>
      <c r="U159" s="335" t="s">
        <v>425</v>
      </c>
      <c r="V159" s="335" t="s">
        <v>424</v>
      </c>
      <c r="W159" s="335" t="s">
        <v>423</v>
      </c>
      <c r="X159" s="335" t="s">
        <v>422</v>
      </c>
    </row>
    <row r="160" spans="1:24" x14ac:dyDescent="0.3">
      <c r="A160" s="232" t="s">
        <v>83</v>
      </c>
      <c r="B160" s="233" t="s">
        <v>84</v>
      </c>
      <c r="C160" s="34">
        <f t="shared" ref="C160" si="261">SUM(C161:C166)</f>
        <v>0</v>
      </c>
      <c r="D160" s="34">
        <f t="shared" ref="D160:E160" si="262">SUM(D161:D166)</f>
        <v>0</v>
      </c>
      <c r="E160" s="34">
        <f t="shared" si="262"/>
        <v>0</v>
      </c>
      <c r="F160" s="34">
        <f t="shared" ref="F160" si="263">SUM(F161:F166)</f>
        <v>0</v>
      </c>
      <c r="G160" s="34">
        <f t="shared" ref="G160" si="264">SUM(G161:G166)</f>
        <v>0</v>
      </c>
      <c r="H160" s="34">
        <f t="shared" ref="H160" si="265">SUM(H161:H166)</f>
        <v>0</v>
      </c>
      <c r="I160" s="34">
        <f t="shared" ref="I160" si="266">SUM(I161:I166)</f>
        <v>0</v>
      </c>
      <c r="J160" s="34">
        <f t="shared" ref="J160" si="267">SUM(J161:J166)</f>
        <v>0</v>
      </c>
      <c r="K160" s="34">
        <f t="shared" ref="K160" si="268">SUM(K161:K166)</f>
        <v>0</v>
      </c>
      <c r="L160" s="34">
        <f t="shared" ref="L160" si="269">SUM(L161:L166)</f>
        <v>0</v>
      </c>
      <c r="P160" s="37">
        <f t="shared" ref="P160:Q183" si="270">IFERROR(IF(AND(ROUND(SUM(C160:C160),0)=0,ROUND(SUM(D160:D160),0)&gt;ROUND(SUM(C160:C160),0)),"INF",(ROUND(SUM(D160:D160),0)-ROUND(SUM(C160:C160),0))/ROUND(SUM(C160:C160),0)),0)</f>
        <v>0</v>
      </c>
      <c r="Q160" s="37">
        <f t="shared" si="270"/>
        <v>0</v>
      </c>
      <c r="R160" s="37">
        <f t="shared" ref="R160:R183" si="271">IFERROR(IF(AND(ROUND(SUM(E160),0)=0,ROUND(SUM(F160:F160),0)&gt;ROUND(SUM(E160),0)),"INF",(ROUND(SUM(F160:F160),0)-ROUND(SUM(E160),0))/ROUND(SUM(E160),0)),0)</f>
        <v>0</v>
      </c>
      <c r="S160" s="37">
        <f t="shared" ref="S160:S183" si="272">IFERROR(IF(AND(ROUND(SUM(F160),0)=0,ROUND(SUM(G160:G160),0)&gt;ROUND(SUM(F160),0)),"INF",(ROUND(SUM(G160:G160),0)-ROUND(SUM(F160),0))/ROUND(SUM(F160),0)),0)</f>
        <v>0</v>
      </c>
      <c r="T160" s="37">
        <f t="shared" ref="T160:T183" si="273">IFERROR(IF(AND(ROUND(SUM(G160),0)=0,ROUND(SUM(H160:H160),0)&gt;ROUND(SUM(G160),0)),"INF",(ROUND(SUM(H160:H160),0)-ROUND(SUM(G160),0))/ROUND(SUM(G160),0)),0)</f>
        <v>0</v>
      </c>
      <c r="U160" s="37">
        <f t="shared" ref="U160:U183" si="274">IFERROR(IF(AND(ROUND(SUM(H160),0)=0,ROUND(SUM(I160:I160),0)&gt;ROUND(SUM(H160),0)),"INF",(ROUND(SUM(I160:I160),0)-ROUND(SUM(H160),0))/ROUND(SUM(H160),0)),0)</f>
        <v>0</v>
      </c>
      <c r="V160" s="37">
        <f t="shared" ref="V160:V183" si="275">IFERROR(IF(AND(ROUND(SUM(I160),0)=0,ROUND(SUM(J160:J160),0)&gt;ROUND(SUM(I160),0)),"INF",(ROUND(SUM(J160:J160),0)-ROUND(SUM(I160),0))/ROUND(SUM(I160),0)),0)</f>
        <v>0</v>
      </c>
      <c r="W160" s="37">
        <f t="shared" ref="W160:W183" si="276">IFERROR(IF(AND(ROUND(SUM(J160),0)=0,ROUND(SUM(K160:K160),0)&gt;ROUND(SUM(J160),0)),"INF",(ROUND(SUM(K160:K160),0)-ROUND(SUM(J160),0))/ROUND(SUM(J160),0)),0)</f>
        <v>0</v>
      </c>
      <c r="X160" s="230">
        <f t="shared" ref="X160:X183" si="277">IFERROR(IF(AND(ROUND(SUM(K160),0)=0,ROUND(SUM(L160:L160),0)&gt;ROUND(SUM(K160),0)),"INF",(ROUND(SUM(L160:L160),0)-ROUND(SUM(K160),0))/ROUND(SUM(K160),0)),0)</f>
        <v>0</v>
      </c>
    </row>
    <row r="161" spans="1:24" x14ac:dyDescent="0.3">
      <c r="A161" s="72" t="s">
        <v>85</v>
      </c>
      <c r="B161" s="157">
        <v>10</v>
      </c>
      <c r="C161" s="129"/>
      <c r="D161" s="129"/>
      <c r="E161" s="129"/>
      <c r="F161" s="129"/>
      <c r="G161" s="129"/>
      <c r="H161" s="129"/>
      <c r="I161" s="129"/>
      <c r="J161" s="129"/>
      <c r="K161" s="129"/>
      <c r="L161" s="129"/>
      <c r="P161" s="37">
        <f t="shared" si="270"/>
        <v>0</v>
      </c>
      <c r="Q161" s="37">
        <f t="shared" si="270"/>
        <v>0</v>
      </c>
      <c r="R161" s="37">
        <f t="shared" si="271"/>
        <v>0</v>
      </c>
      <c r="S161" s="37">
        <f t="shared" si="272"/>
        <v>0</v>
      </c>
      <c r="T161" s="37">
        <f t="shared" si="273"/>
        <v>0</v>
      </c>
      <c r="U161" s="37">
        <f t="shared" si="274"/>
        <v>0</v>
      </c>
      <c r="V161" s="37">
        <f t="shared" si="275"/>
        <v>0</v>
      </c>
      <c r="W161" s="37">
        <f t="shared" si="276"/>
        <v>0</v>
      </c>
      <c r="X161" s="230">
        <f t="shared" si="277"/>
        <v>0</v>
      </c>
    </row>
    <row r="162" spans="1:24" x14ac:dyDescent="0.3">
      <c r="A162" s="72" t="s">
        <v>86</v>
      </c>
      <c r="B162" s="157">
        <v>11</v>
      </c>
      <c r="C162" s="129"/>
      <c r="D162" s="129"/>
      <c r="E162" s="129"/>
      <c r="F162" s="129"/>
      <c r="G162" s="129"/>
      <c r="H162" s="129"/>
      <c r="I162" s="129"/>
      <c r="J162" s="129"/>
      <c r="K162" s="129"/>
      <c r="L162" s="129"/>
      <c r="P162" s="37">
        <f t="shared" si="270"/>
        <v>0</v>
      </c>
      <c r="Q162" s="37">
        <f t="shared" si="270"/>
        <v>0</v>
      </c>
      <c r="R162" s="37">
        <f t="shared" si="271"/>
        <v>0</v>
      </c>
      <c r="S162" s="37">
        <f t="shared" si="272"/>
        <v>0</v>
      </c>
      <c r="T162" s="37">
        <f t="shared" si="273"/>
        <v>0</v>
      </c>
      <c r="U162" s="37">
        <f t="shared" si="274"/>
        <v>0</v>
      </c>
      <c r="V162" s="37">
        <f t="shared" si="275"/>
        <v>0</v>
      </c>
      <c r="W162" s="37">
        <f t="shared" si="276"/>
        <v>0</v>
      </c>
      <c r="X162" s="230">
        <f t="shared" si="277"/>
        <v>0</v>
      </c>
    </row>
    <row r="163" spans="1:24" x14ac:dyDescent="0.3">
      <c r="A163" s="72" t="s">
        <v>87</v>
      </c>
      <c r="B163" s="157">
        <v>12</v>
      </c>
      <c r="C163" s="129"/>
      <c r="D163" s="129"/>
      <c r="E163" s="129"/>
      <c r="F163" s="129"/>
      <c r="G163" s="129"/>
      <c r="H163" s="129"/>
      <c r="I163" s="129"/>
      <c r="J163" s="129"/>
      <c r="K163" s="129"/>
      <c r="L163" s="129"/>
      <c r="P163" s="37">
        <f t="shared" si="270"/>
        <v>0</v>
      </c>
      <c r="Q163" s="37">
        <f t="shared" si="270"/>
        <v>0</v>
      </c>
      <c r="R163" s="37">
        <f t="shared" si="271"/>
        <v>0</v>
      </c>
      <c r="S163" s="37">
        <f t="shared" si="272"/>
        <v>0</v>
      </c>
      <c r="T163" s="37">
        <f t="shared" si="273"/>
        <v>0</v>
      </c>
      <c r="U163" s="37">
        <f t="shared" si="274"/>
        <v>0</v>
      </c>
      <c r="V163" s="37">
        <f t="shared" si="275"/>
        <v>0</v>
      </c>
      <c r="W163" s="37">
        <f t="shared" si="276"/>
        <v>0</v>
      </c>
      <c r="X163" s="230">
        <f t="shared" si="277"/>
        <v>0</v>
      </c>
    </row>
    <row r="164" spans="1:24" x14ac:dyDescent="0.3">
      <c r="A164" s="72" t="s">
        <v>88</v>
      </c>
      <c r="B164" s="157">
        <v>13</v>
      </c>
      <c r="C164" s="129"/>
      <c r="D164" s="129"/>
      <c r="E164" s="129"/>
      <c r="F164" s="129"/>
      <c r="G164" s="129"/>
      <c r="H164" s="129"/>
      <c r="I164" s="129"/>
      <c r="J164" s="129"/>
      <c r="K164" s="129"/>
      <c r="L164" s="129"/>
      <c r="P164" s="37">
        <f t="shared" si="270"/>
        <v>0</v>
      </c>
      <c r="Q164" s="37">
        <f t="shared" si="270"/>
        <v>0</v>
      </c>
      <c r="R164" s="37">
        <f t="shared" si="271"/>
        <v>0</v>
      </c>
      <c r="S164" s="37">
        <f t="shared" si="272"/>
        <v>0</v>
      </c>
      <c r="T164" s="37">
        <f t="shared" si="273"/>
        <v>0</v>
      </c>
      <c r="U164" s="37">
        <f t="shared" si="274"/>
        <v>0</v>
      </c>
      <c r="V164" s="37">
        <f t="shared" si="275"/>
        <v>0</v>
      </c>
      <c r="W164" s="37">
        <f t="shared" si="276"/>
        <v>0</v>
      </c>
      <c r="X164" s="230">
        <f t="shared" si="277"/>
        <v>0</v>
      </c>
    </row>
    <row r="165" spans="1:24" x14ac:dyDescent="0.3">
      <c r="A165" s="72" t="s">
        <v>89</v>
      </c>
      <c r="B165" s="157">
        <v>14</v>
      </c>
      <c r="C165" s="129"/>
      <c r="D165" s="129"/>
      <c r="E165" s="129"/>
      <c r="F165" s="129"/>
      <c r="G165" s="129"/>
      <c r="H165" s="129"/>
      <c r="I165" s="129"/>
      <c r="J165" s="129"/>
      <c r="K165" s="129"/>
      <c r="L165" s="129"/>
      <c r="P165" s="37">
        <f t="shared" si="270"/>
        <v>0</v>
      </c>
      <c r="Q165" s="37">
        <f t="shared" si="270"/>
        <v>0</v>
      </c>
      <c r="R165" s="37">
        <f t="shared" si="271"/>
        <v>0</v>
      </c>
      <c r="S165" s="37">
        <f t="shared" si="272"/>
        <v>0</v>
      </c>
      <c r="T165" s="37">
        <f t="shared" si="273"/>
        <v>0</v>
      </c>
      <c r="U165" s="37">
        <f t="shared" si="274"/>
        <v>0</v>
      </c>
      <c r="V165" s="37">
        <f t="shared" si="275"/>
        <v>0</v>
      </c>
      <c r="W165" s="37">
        <f t="shared" si="276"/>
        <v>0</v>
      </c>
      <c r="X165" s="230">
        <f t="shared" si="277"/>
        <v>0</v>
      </c>
    </row>
    <row r="166" spans="1:24" x14ac:dyDescent="0.3">
      <c r="A166" s="72" t="s">
        <v>90</v>
      </c>
      <c r="B166" s="157">
        <v>15</v>
      </c>
      <c r="C166" s="129"/>
      <c r="D166" s="129"/>
      <c r="E166" s="129"/>
      <c r="F166" s="129"/>
      <c r="G166" s="129"/>
      <c r="H166" s="129"/>
      <c r="I166" s="129"/>
      <c r="J166" s="129"/>
      <c r="K166" s="129"/>
      <c r="L166" s="129"/>
      <c r="P166" s="37">
        <f t="shared" si="270"/>
        <v>0</v>
      </c>
      <c r="Q166" s="37">
        <f t="shared" si="270"/>
        <v>0</v>
      </c>
      <c r="R166" s="37">
        <f t="shared" si="271"/>
        <v>0</v>
      </c>
      <c r="S166" s="37">
        <f t="shared" si="272"/>
        <v>0</v>
      </c>
      <c r="T166" s="37">
        <f t="shared" si="273"/>
        <v>0</v>
      </c>
      <c r="U166" s="37">
        <f t="shared" si="274"/>
        <v>0</v>
      </c>
      <c r="V166" s="37">
        <f t="shared" si="275"/>
        <v>0</v>
      </c>
      <c r="W166" s="37">
        <f t="shared" si="276"/>
        <v>0</v>
      </c>
      <c r="X166" s="230">
        <f t="shared" si="277"/>
        <v>0</v>
      </c>
    </row>
    <row r="167" spans="1:24" x14ac:dyDescent="0.3">
      <c r="A167" s="232" t="s">
        <v>91</v>
      </c>
      <c r="B167" s="233">
        <v>16</v>
      </c>
      <c r="C167" s="34">
        <f t="shared" ref="C167:L167" si="278">C168</f>
        <v>0</v>
      </c>
      <c r="D167" s="34">
        <f t="shared" si="278"/>
        <v>0</v>
      </c>
      <c r="E167" s="34">
        <f t="shared" si="278"/>
        <v>0</v>
      </c>
      <c r="F167" s="34">
        <f t="shared" si="278"/>
        <v>0</v>
      </c>
      <c r="G167" s="34">
        <f t="shared" si="278"/>
        <v>0</v>
      </c>
      <c r="H167" s="34">
        <f t="shared" si="278"/>
        <v>0</v>
      </c>
      <c r="I167" s="34">
        <f t="shared" si="278"/>
        <v>0</v>
      </c>
      <c r="J167" s="34">
        <f t="shared" si="278"/>
        <v>0</v>
      </c>
      <c r="K167" s="34">
        <f t="shared" si="278"/>
        <v>0</v>
      </c>
      <c r="L167" s="34">
        <f t="shared" si="278"/>
        <v>0</v>
      </c>
      <c r="P167" s="37">
        <f t="shared" si="270"/>
        <v>0</v>
      </c>
      <c r="Q167" s="37">
        <f t="shared" si="270"/>
        <v>0</v>
      </c>
      <c r="R167" s="37">
        <f t="shared" si="271"/>
        <v>0</v>
      </c>
      <c r="S167" s="37">
        <f t="shared" si="272"/>
        <v>0</v>
      </c>
      <c r="T167" s="37">
        <f t="shared" si="273"/>
        <v>0</v>
      </c>
      <c r="U167" s="37">
        <f t="shared" si="274"/>
        <v>0</v>
      </c>
      <c r="V167" s="37">
        <f t="shared" si="275"/>
        <v>0</v>
      </c>
      <c r="W167" s="37">
        <f t="shared" si="276"/>
        <v>0</v>
      </c>
      <c r="X167" s="230">
        <f t="shared" si="277"/>
        <v>0</v>
      </c>
    </row>
    <row r="168" spans="1:24" x14ac:dyDescent="0.3">
      <c r="A168" s="72" t="s">
        <v>92</v>
      </c>
      <c r="B168" s="157">
        <v>16</v>
      </c>
      <c r="C168" s="129"/>
      <c r="D168" s="129"/>
      <c r="E168" s="129"/>
      <c r="F168" s="129"/>
      <c r="G168" s="129"/>
      <c r="H168" s="129"/>
      <c r="I168" s="129"/>
      <c r="J168" s="129"/>
      <c r="K168" s="129"/>
      <c r="L168" s="129"/>
      <c r="P168" s="37">
        <f t="shared" si="270"/>
        <v>0</v>
      </c>
      <c r="Q168" s="37">
        <f t="shared" si="270"/>
        <v>0</v>
      </c>
      <c r="R168" s="37">
        <f t="shared" si="271"/>
        <v>0</v>
      </c>
      <c r="S168" s="37">
        <f t="shared" si="272"/>
        <v>0</v>
      </c>
      <c r="T168" s="37">
        <f t="shared" si="273"/>
        <v>0</v>
      </c>
      <c r="U168" s="37">
        <f t="shared" si="274"/>
        <v>0</v>
      </c>
      <c r="V168" s="37">
        <f t="shared" si="275"/>
        <v>0</v>
      </c>
      <c r="W168" s="37">
        <f t="shared" si="276"/>
        <v>0</v>
      </c>
      <c r="X168" s="230">
        <f t="shared" si="277"/>
        <v>0</v>
      </c>
    </row>
    <row r="169" spans="1:24" x14ac:dyDescent="0.3">
      <c r="A169" s="232" t="s">
        <v>93</v>
      </c>
      <c r="B169" s="233" t="s">
        <v>94</v>
      </c>
      <c r="C169" s="34">
        <f t="shared" ref="C169" si="279">SUM(C170,C175,C182)</f>
        <v>0</v>
      </c>
      <c r="D169" s="34">
        <f t="shared" ref="D169:E169" si="280">SUM(D170,D175,D182)</f>
        <v>0</v>
      </c>
      <c r="E169" s="34">
        <f t="shared" si="280"/>
        <v>0</v>
      </c>
      <c r="F169" s="34">
        <f t="shared" ref="F169" si="281">SUM(F170,F175,F182)</f>
        <v>0</v>
      </c>
      <c r="G169" s="34">
        <f t="shared" ref="G169" si="282">SUM(G170,G175,G182)</f>
        <v>0</v>
      </c>
      <c r="H169" s="34">
        <f t="shared" ref="H169" si="283">SUM(H170,H175,H182)</f>
        <v>0</v>
      </c>
      <c r="I169" s="34">
        <f t="shared" ref="I169" si="284">SUM(I170,I175,I182)</f>
        <v>0</v>
      </c>
      <c r="J169" s="34">
        <f t="shared" ref="J169" si="285">SUM(J170,J175,J182)</f>
        <v>0</v>
      </c>
      <c r="K169" s="34">
        <f t="shared" ref="K169" si="286">SUM(K170,K175,K182)</f>
        <v>0</v>
      </c>
      <c r="L169" s="34">
        <f t="shared" ref="L169" si="287">SUM(L170,L175,L182)</f>
        <v>0</v>
      </c>
      <c r="P169" s="37">
        <f t="shared" si="270"/>
        <v>0</v>
      </c>
      <c r="Q169" s="37">
        <f t="shared" si="270"/>
        <v>0</v>
      </c>
      <c r="R169" s="37">
        <f t="shared" si="271"/>
        <v>0</v>
      </c>
      <c r="S169" s="37">
        <f t="shared" si="272"/>
        <v>0</v>
      </c>
      <c r="T169" s="37">
        <f t="shared" si="273"/>
        <v>0</v>
      </c>
      <c r="U169" s="37">
        <f t="shared" si="274"/>
        <v>0</v>
      </c>
      <c r="V169" s="37">
        <f t="shared" si="275"/>
        <v>0</v>
      </c>
      <c r="W169" s="37">
        <f t="shared" si="276"/>
        <v>0</v>
      </c>
      <c r="X169" s="230">
        <f t="shared" si="277"/>
        <v>0</v>
      </c>
    </row>
    <row r="170" spans="1:24" x14ac:dyDescent="0.3">
      <c r="A170" s="232" t="s">
        <v>397</v>
      </c>
      <c r="B170" s="233">
        <v>17</v>
      </c>
      <c r="C170" s="34">
        <f t="shared" ref="C170" si="288">SUM(C171,C174)</f>
        <v>0</v>
      </c>
      <c r="D170" s="34">
        <f t="shared" ref="D170:E170" si="289">SUM(D171,D174)</f>
        <v>0</v>
      </c>
      <c r="E170" s="34">
        <f t="shared" si="289"/>
        <v>0</v>
      </c>
      <c r="F170" s="34">
        <f t="shared" ref="F170" si="290">SUM(F171,F174)</f>
        <v>0</v>
      </c>
      <c r="G170" s="34">
        <f t="shared" ref="G170" si="291">SUM(G171,G174)</f>
        <v>0</v>
      </c>
      <c r="H170" s="34">
        <f t="shared" ref="H170" si="292">SUM(H171,H174)</f>
        <v>0</v>
      </c>
      <c r="I170" s="34">
        <f t="shared" ref="I170" si="293">SUM(I171,I174)</f>
        <v>0</v>
      </c>
      <c r="J170" s="34">
        <f t="shared" ref="J170" si="294">SUM(J171,J174)</f>
        <v>0</v>
      </c>
      <c r="K170" s="34">
        <f t="shared" ref="K170" si="295">SUM(K171,K174)</f>
        <v>0</v>
      </c>
      <c r="L170" s="34">
        <f t="shared" ref="L170" si="296">SUM(L171,L174)</f>
        <v>0</v>
      </c>
      <c r="P170" s="37">
        <f t="shared" si="270"/>
        <v>0</v>
      </c>
      <c r="Q170" s="37">
        <f t="shared" si="270"/>
        <v>0</v>
      </c>
      <c r="R170" s="37">
        <f t="shared" si="271"/>
        <v>0</v>
      </c>
      <c r="S170" s="37">
        <f t="shared" si="272"/>
        <v>0</v>
      </c>
      <c r="T170" s="37">
        <f t="shared" si="273"/>
        <v>0</v>
      </c>
      <c r="U170" s="37">
        <f t="shared" si="274"/>
        <v>0</v>
      </c>
      <c r="V170" s="37">
        <f t="shared" si="275"/>
        <v>0</v>
      </c>
      <c r="W170" s="37">
        <f t="shared" si="276"/>
        <v>0</v>
      </c>
      <c r="X170" s="230">
        <f t="shared" si="277"/>
        <v>0</v>
      </c>
    </row>
    <row r="171" spans="1:24" x14ac:dyDescent="0.3">
      <c r="A171" s="232" t="s">
        <v>95</v>
      </c>
      <c r="B171" s="233" t="s">
        <v>96</v>
      </c>
      <c r="C171" s="34">
        <f t="shared" ref="C171" si="297">SUM(C172:C173)</f>
        <v>0</v>
      </c>
      <c r="D171" s="34">
        <f t="shared" ref="D171:E171" si="298">SUM(D172:D173)</f>
        <v>0</v>
      </c>
      <c r="E171" s="34">
        <f t="shared" si="298"/>
        <v>0</v>
      </c>
      <c r="F171" s="34">
        <f t="shared" ref="F171:L171" si="299">SUM(F172:F173)</f>
        <v>0</v>
      </c>
      <c r="G171" s="34">
        <f t="shared" si="299"/>
        <v>0</v>
      </c>
      <c r="H171" s="34">
        <f t="shared" si="299"/>
        <v>0</v>
      </c>
      <c r="I171" s="34">
        <f t="shared" si="299"/>
        <v>0</v>
      </c>
      <c r="J171" s="34">
        <f t="shared" si="299"/>
        <v>0</v>
      </c>
      <c r="K171" s="34">
        <f t="shared" si="299"/>
        <v>0</v>
      </c>
      <c r="L171" s="34">
        <f t="shared" si="299"/>
        <v>0</v>
      </c>
      <c r="P171" s="37">
        <f t="shared" si="270"/>
        <v>0</v>
      </c>
      <c r="Q171" s="37">
        <f t="shared" si="270"/>
        <v>0</v>
      </c>
      <c r="R171" s="37">
        <f t="shared" si="271"/>
        <v>0</v>
      </c>
      <c r="S171" s="37">
        <f t="shared" si="272"/>
        <v>0</v>
      </c>
      <c r="T171" s="37">
        <f t="shared" si="273"/>
        <v>0</v>
      </c>
      <c r="U171" s="37">
        <f t="shared" si="274"/>
        <v>0</v>
      </c>
      <c r="V171" s="37">
        <f t="shared" si="275"/>
        <v>0</v>
      </c>
      <c r="W171" s="37">
        <f t="shared" si="276"/>
        <v>0</v>
      </c>
      <c r="X171" s="230">
        <f t="shared" si="277"/>
        <v>0</v>
      </c>
    </row>
    <row r="172" spans="1:24" x14ac:dyDescent="0.3">
      <c r="A172" s="155" t="s">
        <v>97</v>
      </c>
      <c r="B172" s="157"/>
      <c r="C172" s="129"/>
      <c r="D172" s="129"/>
      <c r="E172" s="129"/>
      <c r="F172" s="129"/>
      <c r="G172" s="129"/>
      <c r="H172" s="129"/>
      <c r="I172" s="129"/>
      <c r="J172" s="129"/>
      <c r="K172" s="129"/>
      <c r="L172" s="129"/>
      <c r="P172" s="37">
        <f t="shared" si="270"/>
        <v>0</v>
      </c>
      <c r="Q172" s="37">
        <f t="shared" si="270"/>
        <v>0</v>
      </c>
      <c r="R172" s="37">
        <f t="shared" si="271"/>
        <v>0</v>
      </c>
      <c r="S172" s="37">
        <f t="shared" si="272"/>
        <v>0</v>
      </c>
      <c r="T172" s="37">
        <f t="shared" si="273"/>
        <v>0</v>
      </c>
      <c r="U172" s="37">
        <f t="shared" si="274"/>
        <v>0</v>
      </c>
      <c r="V172" s="37">
        <f t="shared" si="275"/>
        <v>0</v>
      </c>
      <c r="W172" s="37">
        <f t="shared" si="276"/>
        <v>0</v>
      </c>
      <c r="X172" s="230">
        <f t="shared" si="277"/>
        <v>0</v>
      </c>
    </row>
    <row r="173" spans="1:24" x14ac:dyDescent="0.3">
      <c r="A173" s="155" t="s">
        <v>98</v>
      </c>
      <c r="B173" s="157"/>
      <c r="C173" s="129"/>
      <c r="D173" s="129"/>
      <c r="E173" s="129"/>
      <c r="F173" s="129"/>
      <c r="G173" s="129"/>
      <c r="H173" s="129"/>
      <c r="I173" s="129"/>
      <c r="J173" s="129"/>
      <c r="K173" s="129"/>
      <c r="L173" s="129"/>
      <c r="P173" s="37">
        <f t="shared" si="270"/>
        <v>0</v>
      </c>
      <c r="Q173" s="37">
        <f t="shared" si="270"/>
        <v>0</v>
      </c>
      <c r="R173" s="37">
        <f t="shared" si="271"/>
        <v>0</v>
      </c>
      <c r="S173" s="37">
        <f t="shared" si="272"/>
        <v>0</v>
      </c>
      <c r="T173" s="37">
        <f t="shared" si="273"/>
        <v>0</v>
      </c>
      <c r="U173" s="37">
        <f t="shared" si="274"/>
        <v>0</v>
      </c>
      <c r="V173" s="37">
        <f t="shared" si="275"/>
        <v>0</v>
      </c>
      <c r="W173" s="37">
        <f t="shared" si="276"/>
        <v>0</v>
      </c>
      <c r="X173" s="230">
        <f t="shared" si="277"/>
        <v>0</v>
      </c>
    </row>
    <row r="174" spans="1:24" x14ac:dyDescent="0.3">
      <c r="A174" s="155" t="s">
        <v>99</v>
      </c>
      <c r="B174" s="157" t="s">
        <v>100</v>
      </c>
      <c r="C174" s="129"/>
      <c r="D174" s="129"/>
      <c r="E174" s="129"/>
      <c r="F174" s="129"/>
      <c r="G174" s="129"/>
      <c r="H174" s="129"/>
      <c r="I174" s="129"/>
      <c r="J174" s="129"/>
      <c r="K174" s="129"/>
      <c r="L174" s="129"/>
      <c r="P174" s="37">
        <f t="shared" si="270"/>
        <v>0</v>
      </c>
      <c r="Q174" s="37">
        <f t="shared" si="270"/>
        <v>0</v>
      </c>
      <c r="R174" s="37">
        <f t="shared" si="271"/>
        <v>0</v>
      </c>
      <c r="S174" s="37">
        <f t="shared" si="272"/>
        <v>0</v>
      </c>
      <c r="T174" s="37">
        <f t="shared" si="273"/>
        <v>0</v>
      </c>
      <c r="U174" s="37">
        <f t="shared" si="274"/>
        <v>0</v>
      </c>
      <c r="V174" s="37">
        <f t="shared" si="275"/>
        <v>0</v>
      </c>
      <c r="W174" s="37">
        <f t="shared" si="276"/>
        <v>0</v>
      </c>
      <c r="X174" s="230">
        <f t="shared" si="277"/>
        <v>0</v>
      </c>
    </row>
    <row r="175" spans="1:24" x14ac:dyDescent="0.3">
      <c r="A175" s="232" t="s">
        <v>101</v>
      </c>
      <c r="B175" s="233" t="s">
        <v>102</v>
      </c>
      <c r="C175" s="34">
        <f t="shared" ref="C175" si="300">SUM(C176:C181)</f>
        <v>0</v>
      </c>
      <c r="D175" s="34">
        <f t="shared" ref="D175:E175" si="301">SUM(D176:D181)</f>
        <v>0</v>
      </c>
      <c r="E175" s="34">
        <f t="shared" si="301"/>
        <v>0</v>
      </c>
      <c r="F175" s="34">
        <f t="shared" ref="F175" si="302">SUM(F176:F181)</f>
        <v>0</v>
      </c>
      <c r="G175" s="34">
        <f t="shared" ref="G175" si="303">SUM(G176:G181)</f>
        <v>0</v>
      </c>
      <c r="H175" s="34">
        <f t="shared" ref="H175" si="304">SUM(H176:H181)</f>
        <v>0</v>
      </c>
      <c r="I175" s="34">
        <f t="shared" ref="I175" si="305">SUM(I176:I181)</f>
        <v>0</v>
      </c>
      <c r="J175" s="34">
        <f t="shared" ref="J175" si="306">SUM(J176:J181)</f>
        <v>0</v>
      </c>
      <c r="K175" s="34">
        <f t="shared" ref="K175" si="307">SUM(K176:K181)</f>
        <v>0</v>
      </c>
      <c r="L175" s="34">
        <f t="shared" ref="L175" si="308">SUM(L176:L181)</f>
        <v>0</v>
      </c>
      <c r="P175" s="37">
        <f t="shared" si="270"/>
        <v>0</v>
      </c>
      <c r="Q175" s="37">
        <f t="shared" si="270"/>
        <v>0</v>
      </c>
      <c r="R175" s="37">
        <f t="shared" si="271"/>
        <v>0</v>
      </c>
      <c r="S175" s="37">
        <f t="shared" si="272"/>
        <v>0</v>
      </c>
      <c r="T175" s="37">
        <f t="shared" si="273"/>
        <v>0</v>
      </c>
      <c r="U175" s="37">
        <f t="shared" si="274"/>
        <v>0</v>
      </c>
      <c r="V175" s="37">
        <f t="shared" si="275"/>
        <v>0</v>
      </c>
      <c r="W175" s="37">
        <f t="shared" si="276"/>
        <v>0</v>
      </c>
      <c r="X175" s="230">
        <f t="shared" si="277"/>
        <v>0</v>
      </c>
    </row>
    <row r="176" spans="1:24" x14ac:dyDescent="0.3">
      <c r="A176" s="155" t="s">
        <v>103</v>
      </c>
      <c r="B176" s="157">
        <v>42</v>
      </c>
      <c r="C176" s="129"/>
      <c r="D176" s="129"/>
      <c r="E176" s="129"/>
      <c r="F176" s="129"/>
      <c r="G176" s="129"/>
      <c r="H176" s="129"/>
      <c r="I176" s="129"/>
      <c r="J176" s="129"/>
      <c r="K176" s="129"/>
      <c r="L176" s="129"/>
      <c r="P176" s="37">
        <f t="shared" si="270"/>
        <v>0</v>
      </c>
      <c r="Q176" s="37">
        <f t="shared" si="270"/>
        <v>0</v>
      </c>
      <c r="R176" s="37">
        <f t="shared" si="271"/>
        <v>0</v>
      </c>
      <c r="S176" s="37">
        <f t="shared" si="272"/>
        <v>0</v>
      </c>
      <c r="T176" s="37">
        <f t="shared" si="273"/>
        <v>0</v>
      </c>
      <c r="U176" s="37">
        <f t="shared" si="274"/>
        <v>0</v>
      </c>
      <c r="V176" s="37">
        <f t="shared" si="275"/>
        <v>0</v>
      </c>
      <c r="W176" s="37">
        <f t="shared" si="276"/>
        <v>0</v>
      </c>
      <c r="X176" s="230">
        <f t="shared" si="277"/>
        <v>0</v>
      </c>
    </row>
    <row r="177" spans="1:24" x14ac:dyDescent="0.3">
      <c r="A177" s="155" t="s">
        <v>104</v>
      </c>
      <c r="B177" s="157">
        <v>43</v>
      </c>
      <c r="C177" s="129"/>
      <c r="D177" s="129"/>
      <c r="E177" s="129"/>
      <c r="F177" s="129"/>
      <c r="G177" s="129"/>
      <c r="H177" s="129"/>
      <c r="I177" s="129"/>
      <c r="J177" s="129"/>
      <c r="K177" s="129"/>
      <c r="L177" s="129"/>
      <c r="P177" s="37">
        <f t="shared" si="270"/>
        <v>0</v>
      </c>
      <c r="Q177" s="37">
        <f t="shared" si="270"/>
        <v>0</v>
      </c>
      <c r="R177" s="37">
        <f t="shared" si="271"/>
        <v>0</v>
      </c>
      <c r="S177" s="37">
        <f t="shared" si="272"/>
        <v>0</v>
      </c>
      <c r="T177" s="37">
        <f t="shared" si="273"/>
        <v>0</v>
      </c>
      <c r="U177" s="37">
        <f t="shared" si="274"/>
        <v>0</v>
      </c>
      <c r="V177" s="37">
        <f t="shared" si="275"/>
        <v>0</v>
      </c>
      <c r="W177" s="37">
        <f t="shared" si="276"/>
        <v>0</v>
      </c>
      <c r="X177" s="230">
        <f t="shared" si="277"/>
        <v>0</v>
      </c>
    </row>
    <row r="178" spans="1:24" x14ac:dyDescent="0.3">
      <c r="A178" s="155" t="s">
        <v>105</v>
      </c>
      <c r="B178" s="157">
        <v>44</v>
      </c>
      <c r="C178" s="129"/>
      <c r="D178" s="129"/>
      <c r="E178" s="129"/>
      <c r="F178" s="129"/>
      <c r="G178" s="129"/>
      <c r="H178" s="129"/>
      <c r="I178" s="129"/>
      <c r="J178" s="129"/>
      <c r="K178" s="129"/>
      <c r="L178" s="129"/>
      <c r="P178" s="37">
        <f t="shared" si="270"/>
        <v>0</v>
      </c>
      <c r="Q178" s="37">
        <f t="shared" si="270"/>
        <v>0</v>
      </c>
      <c r="R178" s="37">
        <f t="shared" si="271"/>
        <v>0</v>
      </c>
      <c r="S178" s="37">
        <f t="shared" si="272"/>
        <v>0</v>
      </c>
      <c r="T178" s="37">
        <f t="shared" si="273"/>
        <v>0</v>
      </c>
      <c r="U178" s="37">
        <f t="shared" si="274"/>
        <v>0</v>
      </c>
      <c r="V178" s="37">
        <f t="shared" si="275"/>
        <v>0</v>
      </c>
      <c r="W178" s="37">
        <f t="shared" si="276"/>
        <v>0</v>
      </c>
      <c r="X178" s="230">
        <f t="shared" si="277"/>
        <v>0</v>
      </c>
    </row>
    <row r="179" spans="1:24" x14ac:dyDescent="0.3">
      <c r="A179" s="155" t="s">
        <v>106</v>
      </c>
      <c r="B179" s="157">
        <v>46</v>
      </c>
      <c r="C179" s="129"/>
      <c r="D179" s="129"/>
      <c r="E179" s="129"/>
      <c r="F179" s="129"/>
      <c r="G179" s="129"/>
      <c r="H179" s="129"/>
      <c r="I179" s="129"/>
      <c r="J179" s="129"/>
      <c r="K179" s="129"/>
      <c r="L179" s="129"/>
      <c r="P179" s="37">
        <f t="shared" si="270"/>
        <v>0</v>
      </c>
      <c r="Q179" s="37">
        <f t="shared" si="270"/>
        <v>0</v>
      </c>
      <c r="R179" s="37">
        <f t="shared" si="271"/>
        <v>0</v>
      </c>
      <c r="S179" s="37">
        <f t="shared" si="272"/>
        <v>0</v>
      </c>
      <c r="T179" s="37">
        <f t="shared" si="273"/>
        <v>0</v>
      </c>
      <c r="U179" s="37">
        <f t="shared" si="274"/>
        <v>0</v>
      </c>
      <c r="V179" s="37">
        <f t="shared" si="275"/>
        <v>0</v>
      </c>
      <c r="W179" s="37">
        <f t="shared" si="276"/>
        <v>0</v>
      </c>
      <c r="X179" s="230">
        <f t="shared" si="277"/>
        <v>0</v>
      </c>
    </row>
    <row r="180" spans="1:24" x14ac:dyDescent="0.3">
      <c r="A180" s="155" t="s">
        <v>107</v>
      </c>
      <c r="B180" s="157">
        <v>45</v>
      </c>
      <c r="C180" s="129"/>
      <c r="D180" s="129"/>
      <c r="E180" s="129"/>
      <c r="F180" s="129"/>
      <c r="G180" s="129"/>
      <c r="H180" s="129"/>
      <c r="I180" s="129"/>
      <c r="J180" s="129"/>
      <c r="K180" s="129"/>
      <c r="L180" s="129"/>
      <c r="P180" s="37">
        <f t="shared" si="270"/>
        <v>0</v>
      </c>
      <c r="Q180" s="37">
        <f t="shared" si="270"/>
        <v>0</v>
      </c>
      <c r="R180" s="37">
        <f t="shared" si="271"/>
        <v>0</v>
      </c>
      <c r="S180" s="37">
        <f t="shared" si="272"/>
        <v>0</v>
      </c>
      <c r="T180" s="37">
        <f t="shared" si="273"/>
        <v>0</v>
      </c>
      <c r="U180" s="37">
        <f t="shared" si="274"/>
        <v>0</v>
      </c>
      <c r="V180" s="37">
        <f t="shared" si="275"/>
        <v>0</v>
      </c>
      <c r="W180" s="37">
        <f t="shared" si="276"/>
        <v>0</v>
      </c>
      <c r="X180" s="230">
        <f t="shared" si="277"/>
        <v>0</v>
      </c>
    </row>
    <row r="181" spans="1:24" x14ac:dyDescent="0.3">
      <c r="A181" s="155" t="s">
        <v>108</v>
      </c>
      <c r="B181" s="157" t="s">
        <v>109</v>
      </c>
      <c r="C181" s="129"/>
      <c r="D181" s="129"/>
      <c r="E181" s="129"/>
      <c r="F181" s="129"/>
      <c r="G181" s="129"/>
      <c r="H181" s="129"/>
      <c r="I181" s="129"/>
      <c r="J181" s="129"/>
      <c r="K181" s="129"/>
      <c r="L181" s="129"/>
      <c r="P181" s="37">
        <f t="shared" si="270"/>
        <v>0</v>
      </c>
      <c r="Q181" s="37">
        <f t="shared" si="270"/>
        <v>0</v>
      </c>
      <c r="R181" s="37">
        <f t="shared" si="271"/>
        <v>0</v>
      </c>
      <c r="S181" s="37">
        <f t="shared" si="272"/>
        <v>0</v>
      </c>
      <c r="T181" s="37">
        <f t="shared" si="273"/>
        <v>0</v>
      </c>
      <c r="U181" s="37">
        <f t="shared" si="274"/>
        <v>0</v>
      </c>
      <c r="V181" s="37">
        <f t="shared" si="275"/>
        <v>0</v>
      </c>
      <c r="W181" s="37">
        <f t="shared" si="276"/>
        <v>0</v>
      </c>
      <c r="X181" s="230">
        <f t="shared" si="277"/>
        <v>0</v>
      </c>
    </row>
    <row r="182" spans="1:24" x14ac:dyDescent="0.3">
      <c r="A182" s="295" t="s">
        <v>77</v>
      </c>
      <c r="B182" s="296" t="s">
        <v>110</v>
      </c>
      <c r="C182" s="215"/>
      <c r="D182" s="215"/>
      <c r="E182" s="215"/>
      <c r="F182" s="215"/>
      <c r="G182" s="215"/>
      <c r="H182" s="215"/>
      <c r="I182" s="215"/>
      <c r="J182" s="215"/>
      <c r="K182" s="215"/>
      <c r="L182" s="215"/>
      <c r="P182" s="37">
        <f t="shared" si="270"/>
        <v>0</v>
      </c>
      <c r="Q182" s="37">
        <f t="shared" si="270"/>
        <v>0</v>
      </c>
      <c r="R182" s="37">
        <f t="shared" si="271"/>
        <v>0</v>
      </c>
      <c r="S182" s="37">
        <f t="shared" si="272"/>
        <v>0</v>
      </c>
      <c r="T182" s="37">
        <f t="shared" si="273"/>
        <v>0</v>
      </c>
      <c r="U182" s="37">
        <f t="shared" si="274"/>
        <v>0</v>
      </c>
      <c r="V182" s="37">
        <f t="shared" si="275"/>
        <v>0</v>
      </c>
      <c r="W182" s="37">
        <f t="shared" si="276"/>
        <v>0</v>
      </c>
      <c r="X182" s="230">
        <f t="shared" si="277"/>
        <v>0</v>
      </c>
    </row>
    <row r="183" spans="1:24" x14ac:dyDescent="0.3">
      <c r="A183" s="15" t="s">
        <v>111</v>
      </c>
      <c r="B183" s="167" t="s">
        <v>112</v>
      </c>
      <c r="C183" s="16">
        <f t="shared" ref="C183" si="309">SUM(C160,C167,C170,C175,C182)</f>
        <v>0</v>
      </c>
      <c r="D183" s="16">
        <f t="shared" ref="D183:L183" si="310">SUM(D160,D167,D170,D175,D182)</f>
        <v>0</v>
      </c>
      <c r="E183" s="16">
        <f t="shared" si="310"/>
        <v>0</v>
      </c>
      <c r="F183" s="16">
        <f t="shared" si="310"/>
        <v>0</v>
      </c>
      <c r="G183" s="16">
        <f t="shared" si="310"/>
        <v>0</v>
      </c>
      <c r="H183" s="16">
        <f t="shared" si="310"/>
        <v>0</v>
      </c>
      <c r="I183" s="16">
        <f t="shared" si="310"/>
        <v>0</v>
      </c>
      <c r="J183" s="16">
        <f t="shared" si="310"/>
        <v>0</v>
      </c>
      <c r="K183" s="16">
        <f t="shared" si="310"/>
        <v>0</v>
      </c>
      <c r="L183" s="16">
        <f t="shared" si="310"/>
        <v>0</v>
      </c>
      <c r="P183" s="147">
        <f t="shared" si="270"/>
        <v>0</v>
      </c>
      <c r="Q183" s="147">
        <f t="shared" si="270"/>
        <v>0</v>
      </c>
      <c r="R183" s="147">
        <f t="shared" si="271"/>
        <v>0</v>
      </c>
      <c r="S183" s="147">
        <f t="shared" si="272"/>
        <v>0</v>
      </c>
      <c r="T183" s="147">
        <f t="shared" si="273"/>
        <v>0</v>
      </c>
      <c r="U183" s="147">
        <f t="shared" si="274"/>
        <v>0</v>
      </c>
      <c r="V183" s="147">
        <f t="shared" si="275"/>
        <v>0</v>
      </c>
      <c r="W183" s="147">
        <f t="shared" si="276"/>
        <v>0</v>
      </c>
      <c r="X183" s="147">
        <f t="shared" si="277"/>
        <v>0</v>
      </c>
    </row>
    <row r="184" spans="1:24" x14ac:dyDescent="0.3">
      <c r="A184" s="267"/>
      <c r="B184" s="268"/>
      <c r="C184" s="269"/>
      <c r="D184" s="269"/>
      <c r="E184" s="269"/>
      <c r="F184" s="269"/>
      <c r="G184" s="269"/>
      <c r="H184" s="269"/>
      <c r="I184" s="269"/>
      <c r="J184" s="269"/>
      <c r="K184" s="269"/>
      <c r="L184" s="269"/>
      <c r="P184" s="270"/>
      <c r="Q184" s="270"/>
      <c r="R184" s="270"/>
      <c r="S184" s="270"/>
      <c r="T184" s="270"/>
      <c r="U184" s="270"/>
      <c r="V184" s="270"/>
      <c r="W184" s="270"/>
      <c r="X184" s="270"/>
    </row>
    <row r="185" spans="1:24" x14ac:dyDescent="0.3">
      <c r="A185" s="264" t="s">
        <v>386</v>
      </c>
      <c r="B185" s="265"/>
      <c r="C185" s="266"/>
      <c r="D185" s="266"/>
      <c r="E185" s="266"/>
      <c r="F185" s="265"/>
      <c r="G185" s="265"/>
      <c r="H185" s="265"/>
      <c r="I185" s="265"/>
      <c r="J185" s="265"/>
      <c r="K185" s="265"/>
      <c r="L185" s="265"/>
      <c r="M185" s="265"/>
      <c r="N185" s="265"/>
      <c r="O185" s="265"/>
      <c r="P185" s="266"/>
      <c r="Q185" s="266"/>
      <c r="R185" s="265"/>
      <c r="S185" s="265"/>
      <c r="T185" s="265"/>
      <c r="U185" s="265"/>
      <c r="V185" s="265"/>
      <c r="W185" s="265"/>
      <c r="X185" s="265"/>
    </row>
    <row r="187" spans="1:24" x14ac:dyDescent="0.3">
      <c r="P187" s="464" t="s">
        <v>401</v>
      </c>
      <c r="Q187" s="464"/>
      <c r="R187" s="464"/>
      <c r="S187" s="464"/>
      <c r="T187" s="464"/>
      <c r="U187" s="464"/>
      <c r="V187" s="464"/>
      <c r="W187" s="464"/>
      <c r="X187" s="465"/>
    </row>
    <row r="188" spans="1:24" ht="27" x14ac:dyDescent="0.3">
      <c r="A188" s="324" t="s">
        <v>60</v>
      </c>
      <c r="B188" s="161" t="s">
        <v>82</v>
      </c>
      <c r="C188" s="344" t="s">
        <v>451</v>
      </c>
      <c r="D188" s="344" t="s">
        <v>437</v>
      </c>
      <c r="E188" s="344" t="s">
        <v>454</v>
      </c>
      <c r="F188" s="344" t="s">
        <v>452</v>
      </c>
      <c r="G188" s="344" t="s">
        <v>453</v>
      </c>
      <c r="H188" s="123" t="s">
        <v>433</v>
      </c>
      <c r="I188" s="123" t="s">
        <v>434</v>
      </c>
      <c r="J188" s="123" t="s">
        <v>435</v>
      </c>
      <c r="K188" s="123" t="s">
        <v>436</v>
      </c>
      <c r="L188" s="123" t="s">
        <v>432</v>
      </c>
      <c r="P188" s="346" t="s">
        <v>402</v>
      </c>
      <c r="Q188" s="335" t="s">
        <v>403</v>
      </c>
      <c r="R188" s="335" t="s">
        <v>439</v>
      </c>
      <c r="S188" s="335" t="s">
        <v>404</v>
      </c>
      <c r="T188" s="335" t="s">
        <v>438</v>
      </c>
      <c r="U188" s="335" t="s">
        <v>425</v>
      </c>
      <c r="V188" s="335" t="s">
        <v>424</v>
      </c>
      <c r="W188" s="335" t="s">
        <v>423</v>
      </c>
      <c r="X188" s="335" t="s">
        <v>422</v>
      </c>
    </row>
    <row r="189" spans="1:24" x14ac:dyDescent="0.3">
      <c r="A189" s="232" t="s">
        <v>61</v>
      </c>
      <c r="B189" s="233" t="s">
        <v>62</v>
      </c>
      <c r="C189" s="34">
        <f t="shared" ref="C189" si="311">SUM(C9,C54,C99,C144)</f>
        <v>0</v>
      </c>
      <c r="D189" s="34">
        <f t="shared" ref="D189:L189" si="312">SUM(D9,D54,D99,D144)</f>
        <v>0</v>
      </c>
      <c r="E189" s="34">
        <f t="shared" si="312"/>
        <v>0</v>
      </c>
      <c r="F189" s="34">
        <f t="shared" si="312"/>
        <v>0</v>
      </c>
      <c r="G189" s="34">
        <f t="shared" si="312"/>
        <v>0</v>
      </c>
      <c r="H189" s="34">
        <f t="shared" si="312"/>
        <v>0</v>
      </c>
      <c r="I189" s="34">
        <f t="shared" si="312"/>
        <v>0</v>
      </c>
      <c r="J189" s="34">
        <f t="shared" si="312"/>
        <v>0</v>
      </c>
      <c r="K189" s="34">
        <f t="shared" si="312"/>
        <v>0</v>
      </c>
      <c r="L189" s="34">
        <f t="shared" si="312"/>
        <v>0</v>
      </c>
      <c r="P189" s="37">
        <f t="shared" ref="P189:Q201" si="313">IFERROR(IF(AND(ROUND(SUM(C189:C189),0)=0,ROUND(SUM(D189:D189),0)&gt;ROUND(SUM(C189:C189),0)),"INF",(ROUND(SUM(D189:D189),0)-ROUND(SUM(C189:C189),0))/ROUND(SUM(C189:C189),0)),0)</f>
        <v>0</v>
      </c>
      <c r="Q189" s="37">
        <f t="shared" si="313"/>
        <v>0</v>
      </c>
      <c r="R189" s="37">
        <f t="shared" ref="R189:R201" si="314">IFERROR(IF(AND(ROUND(SUM(E189),0)=0,ROUND(SUM(F189:F189),0)&gt;ROUND(SUM(E189),0)),"INF",(ROUND(SUM(F189:F189),0)-ROUND(SUM(E189),0))/ROUND(SUM(E189),0)),0)</f>
        <v>0</v>
      </c>
      <c r="S189" s="37">
        <f t="shared" ref="S189:S201" si="315">IFERROR(IF(AND(ROUND(SUM(F189),0)=0,ROUND(SUM(G189:G189),0)&gt;ROUND(SUM(F189),0)),"INF",(ROUND(SUM(G189:G189),0)-ROUND(SUM(F189),0))/ROUND(SUM(F189),0)),0)</f>
        <v>0</v>
      </c>
      <c r="T189" s="37">
        <f t="shared" ref="T189:T201" si="316">IFERROR(IF(AND(ROUND(SUM(G189),0)=0,ROUND(SUM(H189:H189),0)&gt;ROUND(SUM(G189),0)),"INF",(ROUND(SUM(H189:H189),0)-ROUND(SUM(G189),0))/ROUND(SUM(G189),0)),0)</f>
        <v>0</v>
      </c>
      <c r="U189" s="37">
        <f t="shared" ref="U189:U201" si="317">IFERROR(IF(AND(ROUND(SUM(H189),0)=0,ROUND(SUM(I189:I189),0)&gt;ROUND(SUM(H189),0)),"INF",(ROUND(SUM(I189:I189),0)-ROUND(SUM(H189),0))/ROUND(SUM(H189),0)),0)</f>
        <v>0</v>
      </c>
      <c r="V189" s="37">
        <f t="shared" ref="V189:V201" si="318">IFERROR(IF(AND(ROUND(SUM(I189),0)=0,ROUND(SUM(J189:J189),0)&gt;ROUND(SUM(I189),0)),"INF",(ROUND(SUM(J189:J189),0)-ROUND(SUM(I189),0))/ROUND(SUM(I189),0)),0)</f>
        <v>0</v>
      </c>
      <c r="W189" s="37">
        <f t="shared" ref="W189:W201" si="319">IFERROR(IF(AND(ROUND(SUM(J189),0)=0,ROUND(SUM(K189:K189),0)&gt;ROUND(SUM(J189),0)),"INF",(ROUND(SUM(K189:K189),0)-ROUND(SUM(J189),0))/ROUND(SUM(J189),0)),0)</f>
        <v>0</v>
      </c>
      <c r="X189" s="230">
        <f t="shared" ref="X189:X201" si="320">IFERROR(IF(AND(ROUND(SUM(K189),0)=0,ROUND(SUM(L189:L189),0)&gt;ROUND(SUM(K189),0)),"INF",(ROUND(SUM(L189:L189),0)-ROUND(SUM(K189),0))/ROUND(SUM(K189),0)),0)</f>
        <v>0</v>
      </c>
    </row>
    <row r="190" spans="1:24" x14ac:dyDescent="0.3">
      <c r="A190" s="72" t="s">
        <v>63</v>
      </c>
      <c r="B190" s="157">
        <v>20</v>
      </c>
      <c r="C190" s="34">
        <f t="shared" ref="C190" si="321">SUM(C10,C55,C100,C145)</f>
        <v>0</v>
      </c>
      <c r="D190" s="34">
        <f t="shared" ref="D190:E200" si="322">SUM(D10,D55,D100,D145)</f>
        <v>0</v>
      </c>
      <c r="E190" s="34">
        <f t="shared" si="322"/>
        <v>0</v>
      </c>
      <c r="F190" s="34">
        <f t="shared" ref="F190" si="323">SUM(F10,F55,F100,F145)</f>
        <v>0</v>
      </c>
      <c r="G190" s="34">
        <f t="shared" ref="G190" si="324">SUM(G10,G55,G100,G145)</f>
        <v>0</v>
      </c>
      <c r="H190" s="34">
        <f t="shared" ref="H190" si="325">SUM(H10,H55,H100,H145)</f>
        <v>0</v>
      </c>
      <c r="I190" s="34">
        <f t="shared" ref="I190" si="326">SUM(I10,I55,I100,I145)</f>
        <v>0</v>
      </c>
      <c r="J190" s="34">
        <f t="shared" ref="J190" si="327">SUM(J10,J55,J100,J145)</f>
        <v>0</v>
      </c>
      <c r="K190" s="34">
        <f t="shared" ref="K190" si="328">SUM(K10,K55,K100,K145)</f>
        <v>0</v>
      </c>
      <c r="L190" s="34">
        <f t="shared" ref="L190" si="329">SUM(L10,L55,L100,L145)</f>
        <v>0</v>
      </c>
      <c r="P190" s="37">
        <f t="shared" si="313"/>
        <v>0</v>
      </c>
      <c r="Q190" s="37">
        <f t="shared" si="313"/>
        <v>0</v>
      </c>
      <c r="R190" s="37">
        <f t="shared" si="314"/>
        <v>0</v>
      </c>
      <c r="S190" s="37">
        <f t="shared" si="315"/>
        <v>0</v>
      </c>
      <c r="T190" s="37">
        <f t="shared" si="316"/>
        <v>0</v>
      </c>
      <c r="U190" s="37">
        <f t="shared" si="317"/>
        <v>0</v>
      </c>
      <c r="V190" s="37">
        <f t="shared" si="318"/>
        <v>0</v>
      </c>
      <c r="W190" s="37">
        <f t="shared" si="319"/>
        <v>0</v>
      </c>
      <c r="X190" s="230">
        <f t="shared" si="320"/>
        <v>0</v>
      </c>
    </row>
    <row r="191" spans="1:24" x14ac:dyDescent="0.3">
      <c r="A191" s="72" t="s">
        <v>64</v>
      </c>
      <c r="B191" s="157">
        <v>21</v>
      </c>
      <c r="C191" s="34">
        <f t="shared" ref="C191" si="330">SUM(C11,C56,C101,C146)</f>
        <v>0</v>
      </c>
      <c r="D191" s="34">
        <f t="shared" si="322"/>
        <v>0</v>
      </c>
      <c r="E191" s="34">
        <f t="shared" si="322"/>
        <v>0</v>
      </c>
      <c r="F191" s="34">
        <f t="shared" ref="F191" si="331">SUM(F11,F56,F101,F146)</f>
        <v>0</v>
      </c>
      <c r="G191" s="34">
        <f t="shared" ref="G191" si="332">SUM(G11,G56,G101,G146)</f>
        <v>0</v>
      </c>
      <c r="H191" s="34">
        <f t="shared" ref="H191" si="333">SUM(H11,H56,H101,H146)</f>
        <v>0</v>
      </c>
      <c r="I191" s="34">
        <f t="shared" ref="I191" si="334">SUM(I11,I56,I101,I146)</f>
        <v>0</v>
      </c>
      <c r="J191" s="34">
        <f t="shared" ref="J191" si="335">SUM(J11,J56,J101,J146)</f>
        <v>0</v>
      </c>
      <c r="K191" s="34">
        <f t="shared" ref="K191" si="336">SUM(K11,K56,K101,K146)</f>
        <v>0</v>
      </c>
      <c r="L191" s="34">
        <f t="shared" ref="L191" si="337">SUM(L11,L56,L101,L146)</f>
        <v>0</v>
      </c>
      <c r="P191" s="37">
        <f t="shared" si="313"/>
        <v>0</v>
      </c>
      <c r="Q191" s="37">
        <f t="shared" si="313"/>
        <v>0</v>
      </c>
      <c r="R191" s="37">
        <f t="shared" si="314"/>
        <v>0</v>
      </c>
      <c r="S191" s="37">
        <f t="shared" si="315"/>
        <v>0</v>
      </c>
      <c r="T191" s="37">
        <f t="shared" si="316"/>
        <v>0</v>
      </c>
      <c r="U191" s="37">
        <f t="shared" si="317"/>
        <v>0</v>
      </c>
      <c r="V191" s="37">
        <f t="shared" si="318"/>
        <v>0</v>
      </c>
      <c r="W191" s="37">
        <f t="shared" si="319"/>
        <v>0</v>
      </c>
      <c r="X191" s="230">
        <f t="shared" si="320"/>
        <v>0</v>
      </c>
    </row>
    <row r="192" spans="1:24" x14ac:dyDescent="0.3">
      <c r="A192" s="72" t="s">
        <v>65</v>
      </c>
      <c r="B192" s="157" t="s">
        <v>66</v>
      </c>
      <c r="C192" s="34">
        <f t="shared" ref="C192" si="338">SUM(C12,C57,C102,C147)</f>
        <v>0</v>
      </c>
      <c r="D192" s="34">
        <f t="shared" si="322"/>
        <v>0</v>
      </c>
      <c r="E192" s="34">
        <f t="shared" si="322"/>
        <v>0</v>
      </c>
      <c r="F192" s="34">
        <f t="shared" ref="F192" si="339">SUM(F12,F57,F102,F147)</f>
        <v>0</v>
      </c>
      <c r="G192" s="34">
        <f t="shared" ref="G192" si="340">SUM(G12,G57,G102,G147)</f>
        <v>0</v>
      </c>
      <c r="H192" s="34">
        <f t="shared" ref="H192" si="341">SUM(H12,H57,H102,H147)</f>
        <v>0</v>
      </c>
      <c r="I192" s="34">
        <f t="shared" ref="I192" si="342">SUM(I12,I57,I102,I147)</f>
        <v>0</v>
      </c>
      <c r="J192" s="34">
        <f t="shared" ref="J192" si="343">SUM(J12,J57,J102,J147)</f>
        <v>0</v>
      </c>
      <c r="K192" s="34">
        <f t="shared" ref="K192" si="344">SUM(K12,K57,K102,K147)</f>
        <v>0</v>
      </c>
      <c r="L192" s="34">
        <f t="shared" ref="L192" si="345">SUM(L12,L57,L102,L147)</f>
        <v>0</v>
      </c>
      <c r="P192" s="37">
        <f t="shared" si="313"/>
        <v>0</v>
      </c>
      <c r="Q192" s="37">
        <f t="shared" si="313"/>
        <v>0</v>
      </c>
      <c r="R192" s="37">
        <f t="shared" si="314"/>
        <v>0</v>
      </c>
      <c r="S192" s="37">
        <f t="shared" si="315"/>
        <v>0</v>
      </c>
      <c r="T192" s="37">
        <f t="shared" si="316"/>
        <v>0</v>
      </c>
      <c r="U192" s="37">
        <f t="shared" si="317"/>
        <v>0</v>
      </c>
      <c r="V192" s="37">
        <f t="shared" si="318"/>
        <v>0</v>
      </c>
      <c r="W192" s="37">
        <f t="shared" si="319"/>
        <v>0</v>
      </c>
      <c r="X192" s="230">
        <f t="shared" si="320"/>
        <v>0</v>
      </c>
    </row>
    <row r="193" spans="1:24" x14ac:dyDescent="0.3">
      <c r="A193" s="72" t="s">
        <v>67</v>
      </c>
      <c r="B193" s="157">
        <v>28</v>
      </c>
      <c r="C193" s="34">
        <f t="shared" ref="C193" si="346">SUM(C13,C58,C103,C148)</f>
        <v>0</v>
      </c>
      <c r="D193" s="34">
        <f t="shared" si="322"/>
        <v>0</v>
      </c>
      <c r="E193" s="34">
        <f t="shared" si="322"/>
        <v>0</v>
      </c>
      <c r="F193" s="34">
        <f t="shared" ref="F193" si="347">SUM(F13,F58,F103,F148)</f>
        <v>0</v>
      </c>
      <c r="G193" s="34">
        <f t="shared" ref="G193" si="348">SUM(G13,G58,G103,G148)</f>
        <v>0</v>
      </c>
      <c r="H193" s="34">
        <f t="shared" ref="H193" si="349">SUM(H13,H58,H103,H148)</f>
        <v>0</v>
      </c>
      <c r="I193" s="34">
        <f t="shared" ref="I193" si="350">SUM(I13,I58,I103,I148)</f>
        <v>0</v>
      </c>
      <c r="J193" s="34">
        <f t="shared" ref="J193" si="351">SUM(J13,J58,J103,J148)</f>
        <v>0</v>
      </c>
      <c r="K193" s="34">
        <f t="shared" ref="K193" si="352">SUM(K13,K58,K103,K148)</f>
        <v>0</v>
      </c>
      <c r="L193" s="34">
        <f t="shared" ref="L193" si="353">SUM(L13,L58,L103,L148)</f>
        <v>0</v>
      </c>
      <c r="P193" s="37">
        <f t="shared" si="313"/>
        <v>0</v>
      </c>
      <c r="Q193" s="37">
        <f t="shared" si="313"/>
        <v>0</v>
      </c>
      <c r="R193" s="37">
        <f t="shared" si="314"/>
        <v>0</v>
      </c>
      <c r="S193" s="37">
        <f t="shared" si="315"/>
        <v>0</v>
      </c>
      <c r="T193" s="37">
        <f t="shared" si="316"/>
        <v>0</v>
      </c>
      <c r="U193" s="37">
        <f t="shared" si="317"/>
        <v>0</v>
      </c>
      <c r="V193" s="37">
        <f t="shared" si="318"/>
        <v>0</v>
      </c>
      <c r="W193" s="37">
        <f t="shared" si="319"/>
        <v>0</v>
      </c>
      <c r="X193" s="230">
        <f t="shared" si="320"/>
        <v>0</v>
      </c>
    </row>
    <row r="194" spans="1:24" x14ac:dyDescent="0.3">
      <c r="A194" s="232" t="s">
        <v>68</v>
      </c>
      <c r="B194" s="233" t="s">
        <v>69</v>
      </c>
      <c r="C194" s="34">
        <f t="shared" ref="C194" si="354">SUM(C14,C59,C104,C149)</f>
        <v>0</v>
      </c>
      <c r="D194" s="34">
        <f t="shared" si="322"/>
        <v>0</v>
      </c>
      <c r="E194" s="34">
        <f t="shared" si="322"/>
        <v>0</v>
      </c>
      <c r="F194" s="34">
        <f t="shared" ref="F194" si="355">SUM(F14,F59,F104,F149)</f>
        <v>0</v>
      </c>
      <c r="G194" s="34">
        <f t="shared" ref="G194" si="356">SUM(G14,G59,G104,G149)</f>
        <v>0</v>
      </c>
      <c r="H194" s="34">
        <f t="shared" ref="H194" si="357">SUM(H14,H59,H104,H149)</f>
        <v>0</v>
      </c>
      <c r="I194" s="34">
        <f t="shared" ref="I194" si="358">SUM(I14,I59,I104,I149)</f>
        <v>0</v>
      </c>
      <c r="J194" s="34">
        <f t="shared" ref="J194" si="359">SUM(J14,J59,J104,J149)</f>
        <v>0</v>
      </c>
      <c r="K194" s="34">
        <f t="shared" ref="K194" si="360">SUM(K14,K59,K104,K149)</f>
        <v>0</v>
      </c>
      <c r="L194" s="34">
        <f t="shared" ref="L194" si="361">SUM(L14,L59,L104,L149)</f>
        <v>0</v>
      </c>
      <c r="P194" s="37">
        <f t="shared" si="313"/>
        <v>0</v>
      </c>
      <c r="Q194" s="37">
        <f t="shared" si="313"/>
        <v>0</v>
      </c>
      <c r="R194" s="37">
        <f t="shared" si="314"/>
        <v>0</v>
      </c>
      <c r="S194" s="37">
        <f t="shared" si="315"/>
        <v>0</v>
      </c>
      <c r="T194" s="37">
        <f t="shared" si="316"/>
        <v>0</v>
      </c>
      <c r="U194" s="37">
        <f t="shared" si="317"/>
        <v>0</v>
      </c>
      <c r="V194" s="37">
        <f t="shared" si="318"/>
        <v>0</v>
      </c>
      <c r="W194" s="37">
        <f t="shared" si="319"/>
        <v>0</v>
      </c>
      <c r="X194" s="230">
        <f t="shared" si="320"/>
        <v>0</v>
      </c>
    </row>
    <row r="195" spans="1:24" x14ac:dyDescent="0.3">
      <c r="A195" s="72" t="s">
        <v>70</v>
      </c>
      <c r="B195" s="157">
        <v>29</v>
      </c>
      <c r="C195" s="34">
        <f t="shared" ref="C195" si="362">SUM(C15,C60,C105,C150)</f>
        <v>0</v>
      </c>
      <c r="D195" s="34">
        <f t="shared" si="322"/>
        <v>0</v>
      </c>
      <c r="E195" s="34">
        <f t="shared" si="322"/>
        <v>0</v>
      </c>
      <c r="F195" s="34">
        <f t="shared" ref="F195" si="363">SUM(F15,F60,F105,F150)</f>
        <v>0</v>
      </c>
      <c r="G195" s="34">
        <f t="shared" ref="G195" si="364">SUM(G15,G60,G105,G150)</f>
        <v>0</v>
      </c>
      <c r="H195" s="34">
        <f t="shared" ref="H195" si="365">SUM(H15,H60,H105,H150)</f>
        <v>0</v>
      </c>
      <c r="I195" s="34">
        <f t="shared" ref="I195" si="366">SUM(I15,I60,I105,I150)</f>
        <v>0</v>
      </c>
      <c r="J195" s="34">
        <f t="shared" ref="J195" si="367">SUM(J15,J60,J105,J150)</f>
        <v>0</v>
      </c>
      <c r="K195" s="34">
        <f t="shared" ref="K195" si="368">SUM(K15,K60,K105,K150)</f>
        <v>0</v>
      </c>
      <c r="L195" s="34">
        <f t="shared" ref="L195" si="369">SUM(L15,L60,L105,L150)</f>
        <v>0</v>
      </c>
      <c r="P195" s="37">
        <f t="shared" si="313"/>
        <v>0</v>
      </c>
      <c r="Q195" s="37">
        <f t="shared" si="313"/>
        <v>0</v>
      </c>
      <c r="R195" s="37">
        <f t="shared" si="314"/>
        <v>0</v>
      </c>
      <c r="S195" s="37">
        <f t="shared" si="315"/>
        <v>0</v>
      </c>
      <c r="T195" s="37">
        <f t="shared" si="316"/>
        <v>0</v>
      </c>
      <c r="U195" s="37">
        <f t="shared" si="317"/>
        <v>0</v>
      </c>
      <c r="V195" s="37">
        <f t="shared" si="318"/>
        <v>0</v>
      </c>
      <c r="W195" s="37">
        <f t="shared" si="319"/>
        <v>0</v>
      </c>
      <c r="X195" s="230">
        <f t="shared" si="320"/>
        <v>0</v>
      </c>
    </row>
    <row r="196" spans="1:24" x14ac:dyDescent="0.3">
      <c r="A196" s="72" t="s">
        <v>71</v>
      </c>
      <c r="B196" s="157">
        <v>3</v>
      </c>
      <c r="C196" s="34">
        <f t="shared" ref="C196" si="370">SUM(C16,C61,C106,C151)</f>
        <v>0</v>
      </c>
      <c r="D196" s="34">
        <f t="shared" si="322"/>
        <v>0</v>
      </c>
      <c r="E196" s="34">
        <f t="shared" si="322"/>
        <v>0</v>
      </c>
      <c r="F196" s="34">
        <f t="shared" ref="F196" si="371">SUM(F16,F61,F106,F151)</f>
        <v>0</v>
      </c>
      <c r="G196" s="34">
        <f t="shared" ref="G196" si="372">SUM(G16,G61,G106,G151)</f>
        <v>0</v>
      </c>
      <c r="H196" s="34">
        <f t="shared" ref="H196" si="373">SUM(H16,H61,H106,H151)</f>
        <v>0</v>
      </c>
      <c r="I196" s="34">
        <f t="shared" ref="I196" si="374">SUM(I16,I61,I106,I151)</f>
        <v>0</v>
      </c>
      <c r="J196" s="34">
        <f t="shared" ref="J196" si="375">SUM(J16,J61,J106,J151)</f>
        <v>0</v>
      </c>
      <c r="K196" s="34">
        <f t="shared" ref="K196" si="376">SUM(K16,K61,K106,K151)</f>
        <v>0</v>
      </c>
      <c r="L196" s="34">
        <f t="shared" ref="L196" si="377">SUM(L16,L61,L106,L151)</f>
        <v>0</v>
      </c>
      <c r="P196" s="37">
        <f t="shared" si="313"/>
        <v>0</v>
      </c>
      <c r="Q196" s="37">
        <f t="shared" si="313"/>
        <v>0</v>
      </c>
      <c r="R196" s="37">
        <f t="shared" si="314"/>
        <v>0</v>
      </c>
      <c r="S196" s="37">
        <f t="shared" si="315"/>
        <v>0</v>
      </c>
      <c r="T196" s="37">
        <f t="shared" si="316"/>
        <v>0</v>
      </c>
      <c r="U196" s="37">
        <f t="shared" si="317"/>
        <v>0</v>
      </c>
      <c r="V196" s="37">
        <f t="shared" si="318"/>
        <v>0</v>
      </c>
      <c r="W196" s="37">
        <f t="shared" si="319"/>
        <v>0</v>
      </c>
      <c r="X196" s="230">
        <f t="shared" si="320"/>
        <v>0</v>
      </c>
    </row>
    <row r="197" spans="1:24" x14ac:dyDescent="0.3">
      <c r="A197" s="72" t="s">
        <v>72</v>
      </c>
      <c r="B197" s="157" t="s">
        <v>73</v>
      </c>
      <c r="C197" s="34">
        <f t="shared" ref="C197" si="378">SUM(C17,C62,C107,C152)</f>
        <v>0</v>
      </c>
      <c r="D197" s="34">
        <f t="shared" si="322"/>
        <v>0</v>
      </c>
      <c r="E197" s="34">
        <f t="shared" si="322"/>
        <v>0</v>
      </c>
      <c r="F197" s="34">
        <f t="shared" ref="F197" si="379">SUM(F17,F62,F107,F152)</f>
        <v>0</v>
      </c>
      <c r="G197" s="34">
        <f t="shared" ref="G197" si="380">SUM(G17,G62,G107,G152)</f>
        <v>0</v>
      </c>
      <c r="H197" s="34">
        <f t="shared" ref="H197" si="381">SUM(H17,H62,H107,H152)</f>
        <v>0</v>
      </c>
      <c r="I197" s="34">
        <f t="shared" ref="I197" si="382">SUM(I17,I62,I107,I152)</f>
        <v>0</v>
      </c>
      <c r="J197" s="34">
        <f t="shared" ref="J197" si="383">SUM(J17,J62,J107,J152)</f>
        <v>0</v>
      </c>
      <c r="K197" s="34">
        <f t="shared" ref="K197" si="384">SUM(K17,K62,K107,K152)</f>
        <v>0</v>
      </c>
      <c r="L197" s="34">
        <f t="shared" ref="L197" si="385">SUM(L17,L62,L107,L152)</f>
        <v>0</v>
      </c>
      <c r="P197" s="37">
        <f t="shared" si="313"/>
        <v>0</v>
      </c>
      <c r="Q197" s="37">
        <f t="shared" si="313"/>
        <v>0</v>
      </c>
      <c r="R197" s="37">
        <f t="shared" si="314"/>
        <v>0</v>
      </c>
      <c r="S197" s="37">
        <f t="shared" si="315"/>
        <v>0</v>
      </c>
      <c r="T197" s="37">
        <f t="shared" si="316"/>
        <v>0</v>
      </c>
      <c r="U197" s="37">
        <f t="shared" si="317"/>
        <v>0</v>
      </c>
      <c r="V197" s="37">
        <f t="shared" si="318"/>
        <v>0</v>
      </c>
      <c r="W197" s="37">
        <f t="shared" si="319"/>
        <v>0</v>
      </c>
      <c r="X197" s="230">
        <f t="shared" si="320"/>
        <v>0</v>
      </c>
    </row>
    <row r="198" spans="1:24" x14ac:dyDescent="0.3">
      <c r="A198" s="72" t="s">
        <v>396</v>
      </c>
      <c r="B198" s="157" t="s">
        <v>74</v>
      </c>
      <c r="C198" s="34">
        <f t="shared" ref="C198" si="386">SUM(C18,C63,C108,C153)</f>
        <v>0</v>
      </c>
      <c r="D198" s="34">
        <f t="shared" si="322"/>
        <v>0</v>
      </c>
      <c r="E198" s="34">
        <f t="shared" si="322"/>
        <v>0</v>
      </c>
      <c r="F198" s="34">
        <f t="shared" ref="F198" si="387">SUM(F18,F63,F108,F153)</f>
        <v>0</v>
      </c>
      <c r="G198" s="34">
        <f t="shared" ref="G198" si="388">SUM(G18,G63,G108,G153)</f>
        <v>0</v>
      </c>
      <c r="H198" s="34">
        <f t="shared" ref="H198" si="389">SUM(H18,H63,H108,H153)</f>
        <v>0</v>
      </c>
      <c r="I198" s="34">
        <f t="shared" ref="I198" si="390">SUM(I18,I63,I108,I153)</f>
        <v>0</v>
      </c>
      <c r="J198" s="34">
        <f t="shared" ref="J198" si="391">SUM(J18,J63,J108,J153)</f>
        <v>0</v>
      </c>
      <c r="K198" s="34">
        <f t="shared" ref="K198" si="392">SUM(K18,K63,K108,K153)</f>
        <v>0</v>
      </c>
      <c r="L198" s="34">
        <f t="shared" ref="L198" si="393">SUM(L18,L63,L108,L153)</f>
        <v>0</v>
      </c>
      <c r="P198" s="37">
        <f t="shared" si="313"/>
        <v>0</v>
      </c>
      <c r="Q198" s="37">
        <f t="shared" si="313"/>
        <v>0</v>
      </c>
      <c r="R198" s="37">
        <f t="shared" si="314"/>
        <v>0</v>
      </c>
      <c r="S198" s="37">
        <f t="shared" si="315"/>
        <v>0</v>
      </c>
      <c r="T198" s="37">
        <f t="shared" si="316"/>
        <v>0</v>
      </c>
      <c r="U198" s="37">
        <f t="shared" si="317"/>
        <v>0</v>
      </c>
      <c r="V198" s="37">
        <f t="shared" si="318"/>
        <v>0</v>
      </c>
      <c r="W198" s="37">
        <f t="shared" si="319"/>
        <v>0</v>
      </c>
      <c r="X198" s="230">
        <f t="shared" si="320"/>
        <v>0</v>
      </c>
    </row>
    <row r="199" spans="1:24" x14ac:dyDescent="0.3">
      <c r="A199" s="72" t="s">
        <v>75</v>
      </c>
      <c r="B199" s="157" t="s">
        <v>76</v>
      </c>
      <c r="C199" s="34">
        <f t="shared" ref="C199" si="394">SUM(C19,C64,C109,C154)</f>
        <v>0</v>
      </c>
      <c r="D199" s="34">
        <f t="shared" si="322"/>
        <v>0</v>
      </c>
      <c r="E199" s="34">
        <f t="shared" si="322"/>
        <v>0</v>
      </c>
      <c r="F199" s="34">
        <f t="shared" ref="F199" si="395">SUM(F19,F64,F109,F154)</f>
        <v>0</v>
      </c>
      <c r="G199" s="34">
        <f t="shared" ref="G199" si="396">SUM(G19,G64,G109,G154)</f>
        <v>0</v>
      </c>
      <c r="H199" s="34">
        <f t="shared" ref="H199" si="397">SUM(H19,H64,H109,H154)</f>
        <v>0</v>
      </c>
      <c r="I199" s="34">
        <f t="shared" ref="I199" si="398">SUM(I19,I64,I109,I154)</f>
        <v>0</v>
      </c>
      <c r="J199" s="34">
        <f t="shared" ref="J199" si="399">SUM(J19,J64,J109,J154)</f>
        <v>0</v>
      </c>
      <c r="K199" s="34">
        <f t="shared" ref="K199" si="400">SUM(K19,K64,K109,K154)</f>
        <v>0</v>
      </c>
      <c r="L199" s="34">
        <f t="shared" ref="L199" si="401">SUM(L19,L64,L109,L154)</f>
        <v>0</v>
      </c>
      <c r="P199" s="37">
        <f t="shared" si="313"/>
        <v>0</v>
      </c>
      <c r="Q199" s="37">
        <f t="shared" si="313"/>
        <v>0</v>
      </c>
      <c r="R199" s="37">
        <f t="shared" si="314"/>
        <v>0</v>
      </c>
      <c r="S199" s="37">
        <f t="shared" si="315"/>
        <v>0</v>
      </c>
      <c r="T199" s="37">
        <f t="shared" si="316"/>
        <v>0</v>
      </c>
      <c r="U199" s="37">
        <f t="shared" si="317"/>
        <v>0</v>
      </c>
      <c r="V199" s="37">
        <f t="shared" si="318"/>
        <v>0</v>
      </c>
      <c r="W199" s="37">
        <f t="shared" si="319"/>
        <v>0</v>
      </c>
      <c r="X199" s="230">
        <f t="shared" si="320"/>
        <v>0</v>
      </c>
    </row>
    <row r="200" spans="1:24" x14ac:dyDescent="0.3">
      <c r="A200" s="72" t="s">
        <v>77</v>
      </c>
      <c r="B200" s="157" t="s">
        <v>78</v>
      </c>
      <c r="C200" s="34">
        <f t="shared" ref="C200" si="402">SUM(C20,C65,C110,C155)</f>
        <v>0</v>
      </c>
      <c r="D200" s="34">
        <f t="shared" si="322"/>
        <v>0</v>
      </c>
      <c r="E200" s="34">
        <f t="shared" si="322"/>
        <v>0</v>
      </c>
      <c r="F200" s="34">
        <f t="shared" ref="F200" si="403">SUM(F20,F65,F110,F155)</f>
        <v>0</v>
      </c>
      <c r="G200" s="34">
        <f t="shared" ref="G200" si="404">SUM(G20,G65,G110,G155)</f>
        <v>0</v>
      </c>
      <c r="H200" s="34">
        <f t="shared" ref="H200" si="405">SUM(H20,H65,H110,H155)</f>
        <v>0</v>
      </c>
      <c r="I200" s="34">
        <f t="shared" ref="I200" si="406">SUM(I20,I65,I110,I155)</f>
        <v>0</v>
      </c>
      <c r="J200" s="34">
        <f t="shared" ref="J200" si="407">SUM(J20,J65,J110,J155)</f>
        <v>0</v>
      </c>
      <c r="K200" s="34">
        <f t="shared" ref="K200" si="408">SUM(K20,K65,K110,K155)</f>
        <v>0</v>
      </c>
      <c r="L200" s="34">
        <f t="shared" ref="L200" si="409">SUM(L20,L65,L110,L155)</f>
        <v>0</v>
      </c>
      <c r="P200" s="37">
        <f t="shared" si="313"/>
        <v>0</v>
      </c>
      <c r="Q200" s="37">
        <f t="shared" si="313"/>
        <v>0</v>
      </c>
      <c r="R200" s="37">
        <f t="shared" si="314"/>
        <v>0</v>
      </c>
      <c r="S200" s="37">
        <f t="shared" si="315"/>
        <v>0</v>
      </c>
      <c r="T200" s="37">
        <f t="shared" si="316"/>
        <v>0</v>
      </c>
      <c r="U200" s="37">
        <f t="shared" si="317"/>
        <v>0</v>
      </c>
      <c r="V200" s="37">
        <f t="shared" si="318"/>
        <v>0</v>
      </c>
      <c r="W200" s="37">
        <f t="shared" si="319"/>
        <v>0</v>
      </c>
      <c r="X200" s="230">
        <f t="shared" si="320"/>
        <v>0</v>
      </c>
    </row>
    <row r="201" spans="1:24" ht="14.25" thickBot="1" x14ac:dyDescent="0.35">
      <c r="A201" s="15" t="s">
        <v>79</v>
      </c>
      <c r="B201" s="167" t="s">
        <v>80</v>
      </c>
      <c r="C201" s="41">
        <f t="shared" ref="C201" si="410">SUM(C189,C194)</f>
        <v>0</v>
      </c>
      <c r="D201" s="41">
        <f t="shared" ref="D201:E201" si="411">SUM(D189,D194)</f>
        <v>0</v>
      </c>
      <c r="E201" s="41">
        <f t="shared" si="411"/>
        <v>0</v>
      </c>
      <c r="F201" s="41">
        <f t="shared" ref="F201" si="412">SUM(F189,F194)</f>
        <v>0</v>
      </c>
      <c r="G201" s="41">
        <f t="shared" ref="G201" si="413">SUM(G189,G194)</f>
        <v>0</v>
      </c>
      <c r="H201" s="41">
        <f t="shared" ref="H201" si="414">SUM(H189,H194)</f>
        <v>0</v>
      </c>
      <c r="I201" s="41">
        <f t="shared" ref="I201" si="415">SUM(I189,I194)</f>
        <v>0</v>
      </c>
      <c r="J201" s="41">
        <f t="shared" ref="J201" si="416">SUM(J189,J194)</f>
        <v>0</v>
      </c>
      <c r="K201" s="41">
        <f t="shared" ref="K201" si="417">SUM(K189,K194)</f>
        <v>0</v>
      </c>
      <c r="L201" s="41">
        <f t="shared" ref="L201" si="418">SUM(L189,L194)</f>
        <v>0</v>
      </c>
      <c r="P201" s="42">
        <f t="shared" si="313"/>
        <v>0</v>
      </c>
      <c r="Q201" s="42">
        <f t="shared" si="313"/>
        <v>0</v>
      </c>
      <c r="R201" s="42">
        <f t="shared" si="314"/>
        <v>0</v>
      </c>
      <c r="S201" s="42">
        <f t="shared" si="315"/>
        <v>0</v>
      </c>
      <c r="T201" s="42">
        <f t="shared" si="316"/>
        <v>0</v>
      </c>
      <c r="U201" s="42">
        <f t="shared" si="317"/>
        <v>0</v>
      </c>
      <c r="V201" s="42">
        <f t="shared" si="318"/>
        <v>0</v>
      </c>
      <c r="W201" s="42">
        <f t="shared" si="319"/>
        <v>0</v>
      </c>
      <c r="X201" s="231">
        <f t="shared" si="320"/>
        <v>0</v>
      </c>
    </row>
    <row r="202" spans="1:24" x14ac:dyDescent="0.3">
      <c r="A202" s="72"/>
      <c r="B202" s="72"/>
      <c r="C202" s="10"/>
      <c r="D202" s="10"/>
      <c r="E202" s="10"/>
      <c r="F202" s="10"/>
      <c r="G202" s="10"/>
      <c r="H202" s="10"/>
      <c r="I202" s="10"/>
      <c r="J202" s="10"/>
      <c r="K202" s="10"/>
      <c r="L202" s="10"/>
      <c r="P202" s="10"/>
      <c r="Q202" s="10"/>
      <c r="R202" s="10"/>
      <c r="S202" s="10"/>
      <c r="T202" s="10"/>
      <c r="U202" s="10"/>
      <c r="V202" s="10"/>
      <c r="W202" s="10"/>
      <c r="X202" s="130"/>
    </row>
    <row r="203" spans="1:24" x14ac:dyDescent="0.3">
      <c r="A203" s="72"/>
      <c r="B203" s="72"/>
      <c r="C203" s="10"/>
      <c r="D203" s="10"/>
      <c r="E203" s="10"/>
      <c r="F203" s="10"/>
      <c r="G203" s="10"/>
      <c r="H203" s="10"/>
      <c r="I203" s="10"/>
      <c r="J203" s="10"/>
      <c r="K203" s="10"/>
      <c r="L203" s="10"/>
      <c r="P203" s="464" t="s">
        <v>401</v>
      </c>
      <c r="Q203" s="464"/>
      <c r="R203" s="464"/>
      <c r="S203" s="464"/>
      <c r="T203" s="464"/>
      <c r="U203" s="464"/>
      <c r="V203" s="464"/>
      <c r="W203" s="464"/>
      <c r="X203" s="465"/>
    </row>
    <row r="204" spans="1:24" ht="27" x14ac:dyDescent="0.3">
      <c r="A204" s="324" t="s">
        <v>81</v>
      </c>
      <c r="B204" s="161" t="s">
        <v>82</v>
      </c>
      <c r="C204" s="345" t="str">
        <f t="shared" ref="C204" si="419">C188</f>
        <v>REALITE 2019</v>
      </c>
      <c r="D204" s="164" t="str">
        <f t="shared" ref="D204:E204" si="420">D188</f>
        <v>REALITE 2020</v>
      </c>
      <c r="E204" s="164" t="str">
        <f t="shared" si="420"/>
        <v>REALITE 2021</v>
      </c>
      <c r="F204" s="164" t="str">
        <f t="shared" ref="F204" si="421">F188</f>
        <v>MEILLEURE ESTIMATION 2022</v>
      </c>
      <c r="G204" s="164" t="str">
        <f t="shared" ref="G204" si="422">G188</f>
        <v>MEILLEURE ESTIMATION 2023</v>
      </c>
      <c r="H204" s="164" t="str">
        <f t="shared" ref="H204" si="423">H188</f>
        <v>BUDGET 2024</v>
      </c>
      <c r="I204" s="164" t="str">
        <f t="shared" ref="I204" si="424">I188</f>
        <v>BUDGET 2025</v>
      </c>
      <c r="J204" s="164" t="str">
        <f t="shared" ref="J204" si="425">J188</f>
        <v>BUDGET 2026</v>
      </c>
      <c r="K204" s="164" t="str">
        <f t="shared" ref="K204" si="426">K188</f>
        <v>BUDGET 2027</v>
      </c>
      <c r="L204" s="164" t="str">
        <f t="shared" ref="L204" si="427">L188</f>
        <v>BUDGET 2028</v>
      </c>
      <c r="P204" s="346" t="s">
        <v>402</v>
      </c>
      <c r="Q204" s="335" t="s">
        <v>403</v>
      </c>
      <c r="R204" s="335" t="s">
        <v>439</v>
      </c>
      <c r="S204" s="335" t="s">
        <v>404</v>
      </c>
      <c r="T204" s="335" t="s">
        <v>438</v>
      </c>
      <c r="U204" s="335" t="s">
        <v>425</v>
      </c>
      <c r="V204" s="335" t="s">
        <v>424</v>
      </c>
      <c r="W204" s="335" t="s">
        <v>423</v>
      </c>
      <c r="X204" s="335" t="s">
        <v>422</v>
      </c>
    </row>
    <row r="205" spans="1:24" x14ac:dyDescent="0.3">
      <c r="A205" s="232" t="s">
        <v>83</v>
      </c>
      <c r="B205" s="233" t="s">
        <v>84</v>
      </c>
      <c r="C205" s="34">
        <f t="shared" ref="C205" si="428">SUM(C25,C70,C115,C160)</f>
        <v>0</v>
      </c>
      <c r="D205" s="34">
        <f t="shared" ref="D205:E215" si="429">SUM(D25,D70,D115,D160)</f>
        <v>0</v>
      </c>
      <c r="E205" s="34">
        <f t="shared" si="429"/>
        <v>0</v>
      </c>
      <c r="F205" s="34">
        <f t="shared" ref="F205" si="430">SUM(F25,F70,F115,F160)</f>
        <v>0</v>
      </c>
      <c r="G205" s="34">
        <f t="shared" ref="G205" si="431">SUM(G25,G70,G115,G160)</f>
        <v>0</v>
      </c>
      <c r="H205" s="34">
        <f t="shared" ref="H205" si="432">SUM(H25,H70,H115,H160)</f>
        <v>0</v>
      </c>
      <c r="I205" s="34">
        <f t="shared" ref="I205" si="433">SUM(I25,I70,I115,I160)</f>
        <v>0</v>
      </c>
      <c r="J205" s="34">
        <f t="shared" ref="J205" si="434">SUM(J25,J70,J115,J160)</f>
        <v>0</v>
      </c>
      <c r="K205" s="34">
        <f t="shared" ref="K205" si="435">SUM(K25,K70,K115,K160)</f>
        <v>0</v>
      </c>
      <c r="L205" s="34">
        <f t="shared" ref="L205" si="436">SUM(L25,L70,L115,L160)</f>
        <v>0</v>
      </c>
      <c r="P205" s="37">
        <f t="shared" ref="P205:Q228" si="437">IFERROR(IF(AND(ROUND(SUM(C205:C205),0)=0,ROUND(SUM(D205:D205),0)&gt;ROUND(SUM(C205:C205),0)),"INF",(ROUND(SUM(D205:D205),0)-ROUND(SUM(C205:C205),0))/ROUND(SUM(C205:C205),0)),0)</f>
        <v>0</v>
      </c>
      <c r="Q205" s="37">
        <f t="shared" si="437"/>
        <v>0</v>
      </c>
      <c r="R205" s="37">
        <f t="shared" ref="R205:R228" si="438">IFERROR(IF(AND(ROUND(SUM(E205),0)=0,ROUND(SUM(F205:F205),0)&gt;ROUND(SUM(E205),0)),"INF",(ROUND(SUM(F205:F205),0)-ROUND(SUM(E205),0))/ROUND(SUM(E205),0)),0)</f>
        <v>0</v>
      </c>
      <c r="S205" s="37">
        <f t="shared" ref="S205:S228" si="439">IFERROR(IF(AND(ROUND(SUM(F205),0)=0,ROUND(SUM(G205:G205),0)&gt;ROUND(SUM(F205),0)),"INF",(ROUND(SUM(G205:G205),0)-ROUND(SUM(F205),0))/ROUND(SUM(F205),0)),0)</f>
        <v>0</v>
      </c>
      <c r="T205" s="37">
        <f t="shared" ref="T205:T228" si="440">IFERROR(IF(AND(ROUND(SUM(G205),0)=0,ROUND(SUM(H205:H205),0)&gt;ROUND(SUM(G205),0)),"INF",(ROUND(SUM(H205:H205),0)-ROUND(SUM(G205),0))/ROUND(SUM(G205),0)),0)</f>
        <v>0</v>
      </c>
      <c r="U205" s="37">
        <f t="shared" ref="U205:U228" si="441">IFERROR(IF(AND(ROUND(SUM(H205),0)=0,ROUND(SUM(I205:I205),0)&gt;ROUND(SUM(H205),0)),"INF",(ROUND(SUM(I205:I205),0)-ROUND(SUM(H205),0))/ROUND(SUM(H205),0)),0)</f>
        <v>0</v>
      </c>
      <c r="V205" s="37">
        <f t="shared" ref="V205:V228" si="442">IFERROR(IF(AND(ROUND(SUM(I205),0)=0,ROUND(SUM(J205:J205),0)&gt;ROUND(SUM(I205),0)),"INF",(ROUND(SUM(J205:J205),0)-ROUND(SUM(I205),0))/ROUND(SUM(I205),0)),0)</f>
        <v>0</v>
      </c>
      <c r="W205" s="37">
        <f t="shared" ref="W205:W228" si="443">IFERROR(IF(AND(ROUND(SUM(J205),0)=0,ROUND(SUM(K205:K205),0)&gt;ROUND(SUM(J205),0)),"INF",(ROUND(SUM(K205:K205),0)-ROUND(SUM(J205),0))/ROUND(SUM(J205),0)),0)</f>
        <v>0</v>
      </c>
      <c r="X205" s="230">
        <f t="shared" ref="X205:X228" si="444">IFERROR(IF(AND(ROUND(SUM(K205),0)=0,ROUND(SUM(L205:L205),0)&gt;ROUND(SUM(K205),0)),"INF",(ROUND(SUM(L205:L205),0)-ROUND(SUM(K205),0))/ROUND(SUM(K205),0)),0)</f>
        <v>0</v>
      </c>
    </row>
    <row r="206" spans="1:24" x14ac:dyDescent="0.3">
      <c r="A206" s="72" t="s">
        <v>85</v>
      </c>
      <c r="B206" s="157">
        <v>10</v>
      </c>
      <c r="C206" s="34">
        <f t="shared" ref="C206" si="445">SUM(C26,C71,C116,C161)</f>
        <v>0</v>
      </c>
      <c r="D206" s="34">
        <f t="shared" si="429"/>
        <v>0</v>
      </c>
      <c r="E206" s="34">
        <f t="shared" si="429"/>
        <v>0</v>
      </c>
      <c r="F206" s="34">
        <f t="shared" ref="F206" si="446">SUM(F26,F71,F116,F161)</f>
        <v>0</v>
      </c>
      <c r="G206" s="34">
        <f t="shared" ref="G206" si="447">SUM(G26,G71,G116,G161)</f>
        <v>0</v>
      </c>
      <c r="H206" s="34">
        <f t="shared" ref="H206" si="448">SUM(H26,H71,H116,H161)</f>
        <v>0</v>
      </c>
      <c r="I206" s="34">
        <f t="shared" ref="I206" si="449">SUM(I26,I71,I116,I161)</f>
        <v>0</v>
      </c>
      <c r="J206" s="34">
        <f t="shared" ref="J206" si="450">SUM(J26,J71,J116,J161)</f>
        <v>0</v>
      </c>
      <c r="K206" s="34">
        <f t="shared" ref="K206" si="451">SUM(K26,K71,K116,K161)</f>
        <v>0</v>
      </c>
      <c r="L206" s="34">
        <f t="shared" ref="L206" si="452">SUM(L26,L71,L116,L161)</f>
        <v>0</v>
      </c>
      <c r="P206" s="37">
        <f t="shared" si="437"/>
        <v>0</v>
      </c>
      <c r="Q206" s="37">
        <f t="shared" si="437"/>
        <v>0</v>
      </c>
      <c r="R206" s="37">
        <f t="shared" si="438"/>
        <v>0</v>
      </c>
      <c r="S206" s="37">
        <f t="shared" si="439"/>
        <v>0</v>
      </c>
      <c r="T206" s="37">
        <f t="shared" si="440"/>
        <v>0</v>
      </c>
      <c r="U206" s="37">
        <f t="shared" si="441"/>
        <v>0</v>
      </c>
      <c r="V206" s="37">
        <f t="shared" si="442"/>
        <v>0</v>
      </c>
      <c r="W206" s="37">
        <f t="shared" si="443"/>
        <v>0</v>
      </c>
      <c r="X206" s="230">
        <f t="shared" si="444"/>
        <v>0</v>
      </c>
    </row>
    <row r="207" spans="1:24" x14ac:dyDescent="0.3">
      <c r="A207" s="72" t="s">
        <v>86</v>
      </c>
      <c r="B207" s="157">
        <v>11</v>
      </c>
      <c r="C207" s="34">
        <f t="shared" ref="C207" si="453">SUM(C27,C72,C117,C162)</f>
        <v>0</v>
      </c>
      <c r="D207" s="34">
        <f t="shared" si="429"/>
        <v>0</v>
      </c>
      <c r="E207" s="34">
        <f t="shared" si="429"/>
        <v>0</v>
      </c>
      <c r="F207" s="34">
        <f t="shared" ref="F207" si="454">SUM(F27,F72,F117,F162)</f>
        <v>0</v>
      </c>
      <c r="G207" s="34">
        <f t="shared" ref="G207" si="455">SUM(G27,G72,G117,G162)</f>
        <v>0</v>
      </c>
      <c r="H207" s="34">
        <f t="shared" ref="H207" si="456">SUM(H27,H72,H117,H162)</f>
        <v>0</v>
      </c>
      <c r="I207" s="34">
        <f t="shared" ref="I207" si="457">SUM(I27,I72,I117,I162)</f>
        <v>0</v>
      </c>
      <c r="J207" s="34">
        <f t="shared" ref="J207" si="458">SUM(J27,J72,J117,J162)</f>
        <v>0</v>
      </c>
      <c r="K207" s="34">
        <f t="shared" ref="K207" si="459">SUM(K27,K72,K117,K162)</f>
        <v>0</v>
      </c>
      <c r="L207" s="34">
        <f t="shared" ref="L207" si="460">SUM(L27,L72,L117,L162)</f>
        <v>0</v>
      </c>
      <c r="P207" s="37">
        <f t="shared" si="437"/>
        <v>0</v>
      </c>
      <c r="Q207" s="37">
        <f t="shared" si="437"/>
        <v>0</v>
      </c>
      <c r="R207" s="37">
        <f t="shared" si="438"/>
        <v>0</v>
      </c>
      <c r="S207" s="37">
        <f t="shared" si="439"/>
        <v>0</v>
      </c>
      <c r="T207" s="37">
        <f t="shared" si="440"/>
        <v>0</v>
      </c>
      <c r="U207" s="37">
        <f t="shared" si="441"/>
        <v>0</v>
      </c>
      <c r="V207" s="37">
        <f t="shared" si="442"/>
        <v>0</v>
      </c>
      <c r="W207" s="37">
        <f t="shared" si="443"/>
        <v>0</v>
      </c>
      <c r="X207" s="230">
        <f t="shared" si="444"/>
        <v>0</v>
      </c>
    </row>
    <row r="208" spans="1:24" x14ac:dyDescent="0.3">
      <c r="A208" s="72" t="s">
        <v>87</v>
      </c>
      <c r="B208" s="157">
        <v>12</v>
      </c>
      <c r="C208" s="34">
        <f t="shared" ref="C208" si="461">SUM(C28,C73,C118,C163)</f>
        <v>0</v>
      </c>
      <c r="D208" s="34">
        <f t="shared" si="429"/>
        <v>0</v>
      </c>
      <c r="E208" s="34">
        <f t="shared" si="429"/>
        <v>0</v>
      </c>
      <c r="F208" s="34">
        <f t="shared" ref="F208" si="462">SUM(F28,F73,F118,F163)</f>
        <v>0</v>
      </c>
      <c r="G208" s="34">
        <f t="shared" ref="G208" si="463">SUM(G28,G73,G118,G163)</f>
        <v>0</v>
      </c>
      <c r="H208" s="34">
        <f t="shared" ref="H208" si="464">SUM(H28,H73,H118,H163)</f>
        <v>0</v>
      </c>
      <c r="I208" s="34">
        <f t="shared" ref="I208" si="465">SUM(I28,I73,I118,I163)</f>
        <v>0</v>
      </c>
      <c r="J208" s="34">
        <f t="shared" ref="J208" si="466">SUM(J28,J73,J118,J163)</f>
        <v>0</v>
      </c>
      <c r="K208" s="34">
        <f t="shared" ref="K208" si="467">SUM(K28,K73,K118,K163)</f>
        <v>0</v>
      </c>
      <c r="L208" s="34">
        <f t="shared" ref="L208" si="468">SUM(L28,L73,L118,L163)</f>
        <v>0</v>
      </c>
      <c r="P208" s="37">
        <f t="shared" si="437"/>
        <v>0</v>
      </c>
      <c r="Q208" s="37">
        <f t="shared" si="437"/>
        <v>0</v>
      </c>
      <c r="R208" s="37">
        <f t="shared" si="438"/>
        <v>0</v>
      </c>
      <c r="S208" s="37">
        <f t="shared" si="439"/>
        <v>0</v>
      </c>
      <c r="T208" s="37">
        <f t="shared" si="440"/>
        <v>0</v>
      </c>
      <c r="U208" s="37">
        <f t="shared" si="441"/>
        <v>0</v>
      </c>
      <c r="V208" s="37">
        <f t="shared" si="442"/>
        <v>0</v>
      </c>
      <c r="W208" s="37">
        <f t="shared" si="443"/>
        <v>0</v>
      </c>
      <c r="X208" s="230">
        <f t="shared" si="444"/>
        <v>0</v>
      </c>
    </row>
    <row r="209" spans="1:24" x14ac:dyDescent="0.3">
      <c r="A209" s="72" t="s">
        <v>88</v>
      </c>
      <c r="B209" s="157">
        <v>13</v>
      </c>
      <c r="C209" s="34">
        <f t="shared" ref="C209" si="469">SUM(C29,C74,C119,C164)</f>
        <v>0</v>
      </c>
      <c r="D209" s="34">
        <f t="shared" si="429"/>
        <v>0</v>
      </c>
      <c r="E209" s="34">
        <f t="shared" si="429"/>
        <v>0</v>
      </c>
      <c r="F209" s="34">
        <f t="shared" ref="F209" si="470">SUM(F29,F74,F119,F164)</f>
        <v>0</v>
      </c>
      <c r="G209" s="34">
        <f t="shared" ref="G209" si="471">SUM(G29,G74,G119,G164)</f>
        <v>0</v>
      </c>
      <c r="H209" s="34">
        <f t="shared" ref="H209" si="472">SUM(H29,H74,H119,H164)</f>
        <v>0</v>
      </c>
      <c r="I209" s="34">
        <f t="shared" ref="I209" si="473">SUM(I29,I74,I119,I164)</f>
        <v>0</v>
      </c>
      <c r="J209" s="34">
        <f t="shared" ref="J209" si="474">SUM(J29,J74,J119,J164)</f>
        <v>0</v>
      </c>
      <c r="K209" s="34">
        <f t="shared" ref="K209" si="475">SUM(K29,K74,K119,K164)</f>
        <v>0</v>
      </c>
      <c r="L209" s="34">
        <f t="shared" ref="L209" si="476">SUM(L29,L74,L119,L164)</f>
        <v>0</v>
      </c>
      <c r="P209" s="37">
        <f t="shared" si="437"/>
        <v>0</v>
      </c>
      <c r="Q209" s="37">
        <f t="shared" si="437"/>
        <v>0</v>
      </c>
      <c r="R209" s="37">
        <f t="shared" si="438"/>
        <v>0</v>
      </c>
      <c r="S209" s="37">
        <f t="shared" si="439"/>
        <v>0</v>
      </c>
      <c r="T209" s="37">
        <f t="shared" si="440"/>
        <v>0</v>
      </c>
      <c r="U209" s="37">
        <f t="shared" si="441"/>
        <v>0</v>
      </c>
      <c r="V209" s="37">
        <f t="shared" si="442"/>
        <v>0</v>
      </c>
      <c r="W209" s="37">
        <f t="shared" si="443"/>
        <v>0</v>
      </c>
      <c r="X209" s="230">
        <f t="shared" si="444"/>
        <v>0</v>
      </c>
    </row>
    <row r="210" spans="1:24" x14ac:dyDescent="0.3">
      <c r="A210" s="72" t="s">
        <v>89</v>
      </c>
      <c r="B210" s="157">
        <v>14</v>
      </c>
      <c r="C210" s="34">
        <f t="shared" ref="C210" si="477">SUM(C30,C75,C120,C165)</f>
        <v>0</v>
      </c>
      <c r="D210" s="34">
        <f t="shared" si="429"/>
        <v>0</v>
      </c>
      <c r="E210" s="34">
        <f t="shared" si="429"/>
        <v>0</v>
      </c>
      <c r="F210" s="34">
        <f t="shared" ref="F210" si="478">SUM(F30,F75,F120,F165)</f>
        <v>0</v>
      </c>
      <c r="G210" s="34">
        <f t="shared" ref="G210" si="479">SUM(G30,G75,G120,G165)</f>
        <v>0</v>
      </c>
      <c r="H210" s="34">
        <f t="shared" ref="H210" si="480">SUM(H30,H75,H120,H165)</f>
        <v>0</v>
      </c>
      <c r="I210" s="34">
        <f t="shared" ref="I210" si="481">SUM(I30,I75,I120,I165)</f>
        <v>0</v>
      </c>
      <c r="J210" s="34">
        <f t="shared" ref="J210" si="482">SUM(J30,J75,J120,J165)</f>
        <v>0</v>
      </c>
      <c r="K210" s="34">
        <f t="shared" ref="K210" si="483">SUM(K30,K75,K120,K165)</f>
        <v>0</v>
      </c>
      <c r="L210" s="34">
        <f t="shared" ref="L210" si="484">SUM(L30,L75,L120,L165)</f>
        <v>0</v>
      </c>
      <c r="P210" s="37">
        <f t="shared" si="437"/>
        <v>0</v>
      </c>
      <c r="Q210" s="37">
        <f t="shared" si="437"/>
        <v>0</v>
      </c>
      <c r="R210" s="37">
        <f t="shared" si="438"/>
        <v>0</v>
      </c>
      <c r="S210" s="37">
        <f t="shared" si="439"/>
        <v>0</v>
      </c>
      <c r="T210" s="37">
        <f t="shared" si="440"/>
        <v>0</v>
      </c>
      <c r="U210" s="37">
        <f t="shared" si="441"/>
        <v>0</v>
      </c>
      <c r="V210" s="37">
        <f t="shared" si="442"/>
        <v>0</v>
      </c>
      <c r="W210" s="37">
        <f t="shared" si="443"/>
        <v>0</v>
      </c>
      <c r="X210" s="230">
        <f t="shared" si="444"/>
        <v>0</v>
      </c>
    </row>
    <row r="211" spans="1:24" x14ac:dyDescent="0.3">
      <c r="A211" s="72" t="s">
        <v>90</v>
      </c>
      <c r="B211" s="157">
        <v>15</v>
      </c>
      <c r="C211" s="34">
        <f t="shared" ref="C211" si="485">SUM(C31,C76,C121,C166)</f>
        <v>0</v>
      </c>
      <c r="D211" s="34">
        <f t="shared" si="429"/>
        <v>0</v>
      </c>
      <c r="E211" s="34">
        <f t="shared" si="429"/>
        <v>0</v>
      </c>
      <c r="F211" s="34">
        <f t="shared" ref="F211" si="486">SUM(F31,F76,F121,F166)</f>
        <v>0</v>
      </c>
      <c r="G211" s="34">
        <f t="shared" ref="G211" si="487">SUM(G31,G76,G121,G166)</f>
        <v>0</v>
      </c>
      <c r="H211" s="34">
        <f t="shared" ref="H211" si="488">SUM(H31,H76,H121,H166)</f>
        <v>0</v>
      </c>
      <c r="I211" s="34">
        <f t="shared" ref="I211" si="489">SUM(I31,I76,I121,I166)</f>
        <v>0</v>
      </c>
      <c r="J211" s="34">
        <f t="shared" ref="J211" si="490">SUM(J31,J76,J121,J166)</f>
        <v>0</v>
      </c>
      <c r="K211" s="34">
        <f t="shared" ref="K211" si="491">SUM(K31,K76,K121,K166)</f>
        <v>0</v>
      </c>
      <c r="L211" s="34">
        <f t="shared" ref="L211" si="492">SUM(L31,L76,L121,L166)</f>
        <v>0</v>
      </c>
      <c r="P211" s="37">
        <f t="shared" si="437"/>
        <v>0</v>
      </c>
      <c r="Q211" s="37">
        <f t="shared" si="437"/>
        <v>0</v>
      </c>
      <c r="R211" s="37">
        <f t="shared" si="438"/>
        <v>0</v>
      </c>
      <c r="S211" s="37">
        <f t="shared" si="439"/>
        <v>0</v>
      </c>
      <c r="T211" s="37">
        <f t="shared" si="440"/>
        <v>0</v>
      </c>
      <c r="U211" s="37">
        <f t="shared" si="441"/>
        <v>0</v>
      </c>
      <c r="V211" s="37">
        <f t="shared" si="442"/>
        <v>0</v>
      </c>
      <c r="W211" s="37">
        <f t="shared" si="443"/>
        <v>0</v>
      </c>
      <c r="X211" s="230">
        <f t="shared" si="444"/>
        <v>0</v>
      </c>
    </row>
    <row r="212" spans="1:24" x14ac:dyDescent="0.3">
      <c r="A212" s="232" t="s">
        <v>91</v>
      </c>
      <c r="B212" s="233">
        <v>16</v>
      </c>
      <c r="C212" s="34">
        <f t="shared" ref="C212" si="493">SUM(C32,C77,C122,C167)</f>
        <v>0</v>
      </c>
      <c r="D212" s="34">
        <f t="shared" si="429"/>
        <v>0</v>
      </c>
      <c r="E212" s="34">
        <f t="shared" si="429"/>
        <v>0</v>
      </c>
      <c r="F212" s="34">
        <f t="shared" ref="F212" si="494">SUM(F32,F77,F122,F167)</f>
        <v>0</v>
      </c>
      <c r="G212" s="34">
        <f t="shared" ref="G212" si="495">SUM(G32,G77,G122,G167)</f>
        <v>0</v>
      </c>
      <c r="H212" s="34">
        <f t="shared" ref="H212" si="496">SUM(H32,H77,H122,H167)</f>
        <v>0</v>
      </c>
      <c r="I212" s="34">
        <f t="shared" ref="I212" si="497">SUM(I32,I77,I122,I167)</f>
        <v>0</v>
      </c>
      <c r="J212" s="34">
        <f t="shared" ref="J212" si="498">SUM(J32,J77,J122,J167)</f>
        <v>0</v>
      </c>
      <c r="K212" s="34">
        <f t="shared" ref="K212" si="499">SUM(K32,K77,K122,K167)</f>
        <v>0</v>
      </c>
      <c r="L212" s="34">
        <f t="shared" ref="L212" si="500">SUM(L32,L77,L122,L167)</f>
        <v>0</v>
      </c>
      <c r="P212" s="37">
        <f t="shared" si="437"/>
        <v>0</v>
      </c>
      <c r="Q212" s="37">
        <f t="shared" si="437"/>
        <v>0</v>
      </c>
      <c r="R212" s="37">
        <f t="shared" si="438"/>
        <v>0</v>
      </c>
      <c r="S212" s="37">
        <f t="shared" si="439"/>
        <v>0</v>
      </c>
      <c r="T212" s="37">
        <f t="shared" si="440"/>
        <v>0</v>
      </c>
      <c r="U212" s="37">
        <f t="shared" si="441"/>
        <v>0</v>
      </c>
      <c r="V212" s="37">
        <f t="shared" si="442"/>
        <v>0</v>
      </c>
      <c r="W212" s="37">
        <f t="shared" si="443"/>
        <v>0</v>
      </c>
      <c r="X212" s="230">
        <f t="shared" si="444"/>
        <v>0</v>
      </c>
    </row>
    <row r="213" spans="1:24" x14ac:dyDescent="0.3">
      <c r="A213" s="72" t="s">
        <v>92</v>
      </c>
      <c r="B213" s="157">
        <v>16</v>
      </c>
      <c r="C213" s="34">
        <f t="shared" ref="C213" si="501">SUM(C33,C78,C123,C168)</f>
        <v>0</v>
      </c>
      <c r="D213" s="34">
        <f t="shared" si="429"/>
        <v>0</v>
      </c>
      <c r="E213" s="34">
        <f t="shared" si="429"/>
        <v>0</v>
      </c>
      <c r="F213" s="34">
        <f t="shared" ref="F213" si="502">SUM(F33,F78,F123,F168)</f>
        <v>0</v>
      </c>
      <c r="G213" s="34">
        <f t="shared" ref="G213" si="503">SUM(G33,G78,G123,G168)</f>
        <v>0</v>
      </c>
      <c r="H213" s="34">
        <f t="shared" ref="H213" si="504">SUM(H33,H78,H123,H168)</f>
        <v>0</v>
      </c>
      <c r="I213" s="34">
        <f t="shared" ref="I213" si="505">SUM(I33,I78,I123,I168)</f>
        <v>0</v>
      </c>
      <c r="J213" s="34">
        <f t="shared" ref="J213" si="506">SUM(J33,J78,J123,J168)</f>
        <v>0</v>
      </c>
      <c r="K213" s="34">
        <f t="shared" ref="K213" si="507">SUM(K33,K78,K123,K168)</f>
        <v>0</v>
      </c>
      <c r="L213" s="34">
        <f t="shared" ref="L213" si="508">SUM(L33,L78,L123,L168)</f>
        <v>0</v>
      </c>
      <c r="P213" s="37">
        <f t="shared" si="437"/>
        <v>0</v>
      </c>
      <c r="Q213" s="37">
        <f t="shared" si="437"/>
        <v>0</v>
      </c>
      <c r="R213" s="37">
        <f t="shared" si="438"/>
        <v>0</v>
      </c>
      <c r="S213" s="37">
        <f t="shared" si="439"/>
        <v>0</v>
      </c>
      <c r="T213" s="37">
        <f t="shared" si="440"/>
        <v>0</v>
      </c>
      <c r="U213" s="37">
        <f t="shared" si="441"/>
        <v>0</v>
      </c>
      <c r="V213" s="37">
        <f t="shared" si="442"/>
        <v>0</v>
      </c>
      <c r="W213" s="37">
        <f t="shared" si="443"/>
        <v>0</v>
      </c>
      <c r="X213" s="230">
        <f t="shared" si="444"/>
        <v>0</v>
      </c>
    </row>
    <row r="214" spans="1:24" x14ac:dyDescent="0.3">
      <c r="A214" s="232" t="s">
        <v>93</v>
      </c>
      <c r="B214" s="233" t="s">
        <v>94</v>
      </c>
      <c r="C214" s="34">
        <f t="shared" ref="C214" si="509">SUM(C34,C79,C124,C169)</f>
        <v>0</v>
      </c>
      <c r="D214" s="34">
        <f t="shared" si="429"/>
        <v>0</v>
      </c>
      <c r="E214" s="34">
        <f t="shared" si="429"/>
        <v>0</v>
      </c>
      <c r="F214" s="34">
        <f t="shared" ref="F214" si="510">SUM(F34,F79,F124,F169)</f>
        <v>0</v>
      </c>
      <c r="G214" s="34">
        <f t="shared" ref="G214" si="511">SUM(G34,G79,G124,G169)</f>
        <v>0</v>
      </c>
      <c r="H214" s="34">
        <f t="shared" ref="H214" si="512">SUM(H34,H79,H124,H169)</f>
        <v>0</v>
      </c>
      <c r="I214" s="34">
        <f t="shared" ref="I214" si="513">SUM(I34,I79,I124,I169)</f>
        <v>0</v>
      </c>
      <c r="J214" s="34">
        <f t="shared" ref="J214" si="514">SUM(J34,J79,J124,J169)</f>
        <v>0</v>
      </c>
      <c r="K214" s="34">
        <f t="shared" ref="K214" si="515">SUM(K34,K79,K124,K169)</f>
        <v>0</v>
      </c>
      <c r="L214" s="34">
        <f t="shared" ref="L214" si="516">SUM(L34,L79,L124,L169)</f>
        <v>0</v>
      </c>
      <c r="P214" s="37">
        <f t="shared" si="437"/>
        <v>0</v>
      </c>
      <c r="Q214" s="37">
        <f t="shared" si="437"/>
        <v>0</v>
      </c>
      <c r="R214" s="37">
        <f t="shared" si="438"/>
        <v>0</v>
      </c>
      <c r="S214" s="37">
        <f t="shared" si="439"/>
        <v>0</v>
      </c>
      <c r="T214" s="37">
        <f t="shared" si="440"/>
        <v>0</v>
      </c>
      <c r="U214" s="37">
        <f t="shared" si="441"/>
        <v>0</v>
      </c>
      <c r="V214" s="37">
        <f t="shared" si="442"/>
        <v>0</v>
      </c>
      <c r="W214" s="37">
        <f t="shared" si="443"/>
        <v>0</v>
      </c>
      <c r="X214" s="230">
        <f t="shared" si="444"/>
        <v>0</v>
      </c>
    </row>
    <row r="215" spans="1:24" x14ac:dyDescent="0.3">
      <c r="A215" s="232" t="s">
        <v>397</v>
      </c>
      <c r="B215" s="233">
        <v>17</v>
      </c>
      <c r="C215" s="34">
        <f t="shared" ref="C215" si="517">SUM(C35,C80,C125,C170)</f>
        <v>0</v>
      </c>
      <c r="D215" s="34">
        <f t="shared" si="429"/>
        <v>0</v>
      </c>
      <c r="E215" s="34">
        <f t="shared" si="429"/>
        <v>0</v>
      </c>
      <c r="F215" s="34">
        <f t="shared" ref="F215" si="518">SUM(F35,F80,F125,F170)</f>
        <v>0</v>
      </c>
      <c r="G215" s="34">
        <f t="shared" ref="G215" si="519">SUM(G35,G80,G125,G170)</f>
        <v>0</v>
      </c>
      <c r="H215" s="34">
        <f t="shared" ref="H215" si="520">SUM(H35,H80,H125,H170)</f>
        <v>0</v>
      </c>
      <c r="I215" s="34">
        <f t="shared" ref="I215" si="521">SUM(I35,I80,I125,I170)</f>
        <v>0</v>
      </c>
      <c r="J215" s="34">
        <f t="shared" ref="J215" si="522">SUM(J35,J80,J125,J170)</f>
        <v>0</v>
      </c>
      <c r="K215" s="34">
        <f t="shared" ref="K215" si="523">SUM(K35,K80,K125,K170)</f>
        <v>0</v>
      </c>
      <c r="L215" s="34">
        <f t="shared" ref="L215" si="524">SUM(L35,L80,L125,L170)</f>
        <v>0</v>
      </c>
      <c r="P215" s="37">
        <f t="shared" si="437"/>
        <v>0</v>
      </c>
      <c r="Q215" s="37">
        <f t="shared" si="437"/>
        <v>0</v>
      </c>
      <c r="R215" s="37">
        <f t="shared" si="438"/>
        <v>0</v>
      </c>
      <c r="S215" s="37">
        <f t="shared" si="439"/>
        <v>0</v>
      </c>
      <c r="T215" s="37">
        <f t="shared" si="440"/>
        <v>0</v>
      </c>
      <c r="U215" s="37">
        <f t="shared" si="441"/>
        <v>0</v>
      </c>
      <c r="V215" s="37">
        <f t="shared" si="442"/>
        <v>0</v>
      </c>
      <c r="W215" s="37">
        <f t="shared" si="443"/>
        <v>0</v>
      </c>
      <c r="X215" s="230">
        <f t="shared" si="444"/>
        <v>0</v>
      </c>
    </row>
    <row r="216" spans="1:24" x14ac:dyDescent="0.3">
      <c r="A216" s="232" t="s">
        <v>95</v>
      </c>
      <c r="B216" s="233" t="s">
        <v>96</v>
      </c>
      <c r="C216" s="34">
        <f t="shared" ref="C216" si="525">SUM(C217:C218)</f>
        <v>0</v>
      </c>
      <c r="D216" s="34">
        <f t="shared" ref="D216:E216" si="526">SUM(D217:D218)</f>
        <v>0</v>
      </c>
      <c r="E216" s="34">
        <f t="shared" si="526"/>
        <v>0</v>
      </c>
      <c r="F216" s="34">
        <f t="shared" ref="F216:L216" si="527">SUM(F217:F218)</f>
        <v>0</v>
      </c>
      <c r="G216" s="34">
        <f t="shared" si="527"/>
        <v>0</v>
      </c>
      <c r="H216" s="34">
        <f t="shared" si="527"/>
        <v>0</v>
      </c>
      <c r="I216" s="34">
        <f t="shared" si="527"/>
        <v>0</v>
      </c>
      <c r="J216" s="34">
        <f t="shared" si="527"/>
        <v>0</v>
      </c>
      <c r="K216" s="34">
        <f t="shared" si="527"/>
        <v>0</v>
      </c>
      <c r="L216" s="34">
        <f t="shared" si="527"/>
        <v>0</v>
      </c>
      <c r="P216" s="37">
        <f t="shared" si="437"/>
        <v>0</v>
      </c>
      <c r="Q216" s="37">
        <f t="shared" si="437"/>
        <v>0</v>
      </c>
      <c r="R216" s="37">
        <f t="shared" si="438"/>
        <v>0</v>
      </c>
      <c r="S216" s="37">
        <f t="shared" si="439"/>
        <v>0</v>
      </c>
      <c r="T216" s="37">
        <f t="shared" si="440"/>
        <v>0</v>
      </c>
      <c r="U216" s="37">
        <f t="shared" si="441"/>
        <v>0</v>
      </c>
      <c r="V216" s="37">
        <f t="shared" si="442"/>
        <v>0</v>
      </c>
      <c r="W216" s="37">
        <f t="shared" si="443"/>
        <v>0</v>
      </c>
      <c r="X216" s="230">
        <f t="shared" si="444"/>
        <v>0</v>
      </c>
    </row>
    <row r="217" spans="1:24" x14ac:dyDescent="0.3">
      <c r="A217" s="155" t="s">
        <v>97</v>
      </c>
      <c r="B217" s="157"/>
      <c r="C217" s="34">
        <f t="shared" ref="C217" si="528">SUM(C37,C82,C127,C172)</f>
        <v>0</v>
      </c>
      <c r="D217" s="34">
        <f t="shared" ref="D217:E227" si="529">SUM(D37,D82,D127,D172)</f>
        <v>0</v>
      </c>
      <c r="E217" s="34">
        <f t="shared" si="529"/>
        <v>0</v>
      </c>
      <c r="F217" s="34">
        <f t="shared" ref="F217" si="530">SUM(F37,F82,F127,F172)</f>
        <v>0</v>
      </c>
      <c r="G217" s="34">
        <f t="shared" ref="G217" si="531">SUM(G37,G82,G127,G172)</f>
        <v>0</v>
      </c>
      <c r="H217" s="34">
        <f t="shared" ref="H217" si="532">SUM(H37,H82,H127,H172)</f>
        <v>0</v>
      </c>
      <c r="I217" s="34">
        <f t="shared" ref="I217" si="533">SUM(I37,I82,I127,I172)</f>
        <v>0</v>
      </c>
      <c r="J217" s="34">
        <f t="shared" ref="J217" si="534">SUM(J37,J82,J127,J172)</f>
        <v>0</v>
      </c>
      <c r="K217" s="34">
        <f t="shared" ref="K217" si="535">SUM(K37,K82,K127,K172)</f>
        <v>0</v>
      </c>
      <c r="L217" s="34">
        <f t="shared" ref="L217" si="536">SUM(L37,L82,L127,L172)</f>
        <v>0</v>
      </c>
      <c r="P217" s="37">
        <f t="shared" si="437"/>
        <v>0</v>
      </c>
      <c r="Q217" s="37">
        <f t="shared" si="437"/>
        <v>0</v>
      </c>
      <c r="R217" s="37">
        <f t="shared" si="438"/>
        <v>0</v>
      </c>
      <c r="S217" s="37">
        <f t="shared" si="439"/>
        <v>0</v>
      </c>
      <c r="T217" s="37">
        <f t="shared" si="440"/>
        <v>0</v>
      </c>
      <c r="U217" s="37">
        <f t="shared" si="441"/>
        <v>0</v>
      </c>
      <c r="V217" s="37">
        <f t="shared" si="442"/>
        <v>0</v>
      </c>
      <c r="W217" s="37">
        <f t="shared" si="443"/>
        <v>0</v>
      </c>
      <c r="X217" s="230">
        <f t="shared" si="444"/>
        <v>0</v>
      </c>
    </row>
    <row r="218" spans="1:24" x14ac:dyDescent="0.3">
      <c r="A218" s="155" t="s">
        <v>98</v>
      </c>
      <c r="B218" s="157"/>
      <c r="C218" s="34">
        <f t="shared" ref="C218" si="537">SUM(C38,C83,C128,C173)</f>
        <v>0</v>
      </c>
      <c r="D218" s="34">
        <f t="shared" si="529"/>
        <v>0</v>
      </c>
      <c r="E218" s="34">
        <f t="shared" si="529"/>
        <v>0</v>
      </c>
      <c r="F218" s="34">
        <f t="shared" ref="F218" si="538">SUM(F38,F83,F128,F173)</f>
        <v>0</v>
      </c>
      <c r="G218" s="34">
        <f t="shared" ref="G218" si="539">SUM(G38,G83,G128,G173)</f>
        <v>0</v>
      </c>
      <c r="H218" s="34">
        <f t="shared" ref="H218" si="540">SUM(H38,H83,H128,H173)</f>
        <v>0</v>
      </c>
      <c r="I218" s="34">
        <f t="shared" ref="I218" si="541">SUM(I38,I83,I128,I173)</f>
        <v>0</v>
      </c>
      <c r="J218" s="34">
        <f t="shared" ref="J218" si="542">SUM(J38,J83,J128,J173)</f>
        <v>0</v>
      </c>
      <c r="K218" s="34">
        <f t="shared" ref="K218" si="543">SUM(K38,K83,K128,K173)</f>
        <v>0</v>
      </c>
      <c r="L218" s="34">
        <f t="shared" ref="L218" si="544">SUM(L38,L83,L128,L173)</f>
        <v>0</v>
      </c>
      <c r="P218" s="37">
        <f t="shared" si="437"/>
        <v>0</v>
      </c>
      <c r="Q218" s="37">
        <f t="shared" si="437"/>
        <v>0</v>
      </c>
      <c r="R218" s="37">
        <f t="shared" si="438"/>
        <v>0</v>
      </c>
      <c r="S218" s="37">
        <f t="shared" si="439"/>
        <v>0</v>
      </c>
      <c r="T218" s="37">
        <f t="shared" si="440"/>
        <v>0</v>
      </c>
      <c r="U218" s="37">
        <f t="shared" si="441"/>
        <v>0</v>
      </c>
      <c r="V218" s="37">
        <f t="shared" si="442"/>
        <v>0</v>
      </c>
      <c r="W218" s="37">
        <f t="shared" si="443"/>
        <v>0</v>
      </c>
      <c r="X218" s="230">
        <f t="shared" si="444"/>
        <v>0</v>
      </c>
    </row>
    <row r="219" spans="1:24" x14ac:dyDescent="0.3">
      <c r="A219" s="155" t="s">
        <v>99</v>
      </c>
      <c r="B219" s="157" t="s">
        <v>100</v>
      </c>
      <c r="C219" s="34">
        <f t="shared" ref="C219" si="545">SUM(C39,C84,C129,C174)</f>
        <v>0</v>
      </c>
      <c r="D219" s="34">
        <f t="shared" si="529"/>
        <v>0</v>
      </c>
      <c r="E219" s="34">
        <f t="shared" si="529"/>
        <v>0</v>
      </c>
      <c r="F219" s="34">
        <f t="shared" ref="F219" si="546">SUM(F39,F84,F129,F174)</f>
        <v>0</v>
      </c>
      <c r="G219" s="34">
        <f t="shared" ref="G219" si="547">SUM(G39,G84,G129,G174)</f>
        <v>0</v>
      </c>
      <c r="H219" s="34">
        <f t="shared" ref="H219" si="548">SUM(H39,H84,H129,H174)</f>
        <v>0</v>
      </c>
      <c r="I219" s="34">
        <f t="shared" ref="I219" si="549">SUM(I39,I84,I129,I174)</f>
        <v>0</v>
      </c>
      <c r="J219" s="34">
        <f t="shared" ref="J219" si="550">SUM(J39,J84,J129,J174)</f>
        <v>0</v>
      </c>
      <c r="K219" s="34">
        <f t="shared" ref="K219" si="551">SUM(K39,K84,K129,K174)</f>
        <v>0</v>
      </c>
      <c r="L219" s="34">
        <f t="shared" ref="L219" si="552">SUM(L39,L84,L129,L174)</f>
        <v>0</v>
      </c>
      <c r="P219" s="37">
        <f t="shared" si="437"/>
        <v>0</v>
      </c>
      <c r="Q219" s="37">
        <f t="shared" si="437"/>
        <v>0</v>
      </c>
      <c r="R219" s="37">
        <f t="shared" si="438"/>
        <v>0</v>
      </c>
      <c r="S219" s="37">
        <f t="shared" si="439"/>
        <v>0</v>
      </c>
      <c r="T219" s="37">
        <f t="shared" si="440"/>
        <v>0</v>
      </c>
      <c r="U219" s="37">
        <f t="shared" si="441"/>
        <v>0</v>
      </c>
      <c r="V219" s="37">
        <f t="shared" si="442"/>
        <v>0</v>
      </c>
      <c r="W219" s="37">
        <f t="shared" si="443"/>
        <v>0</v>
      </c>
      <c r="X219" s="230">
        <f t="shared" si="444"/>
        <v>0</v>
      </c>
    </row>
    <row r="220" spans="1:24" x14ac:dyDescent="0.3">
      <c r="A220" s="232" t="s">
        <v>101</v>
      </c>
      <c r="B220" s="233" t="s">
        <v>102</v>
      </c>
      <c r="C220" s="34">
        <f t="shared" ref="C220" si="553">SUM(C40,C85,C130,C175)</f>
        <v>0</v>
      </c>
      <c r="D220" s="34">
        <f t="shared" si="529"/>
        <v>0</v>
      </c>
      <c r="E220" s="34">
        <f t="shared" si="529"/>
        <v>0</v>
      </c>
      <c r="F220" s="34">
        <f t="shared" ref="F220" si="554">SUM(F40,F85,F130,F175)</f>
        <v>0</v>
      </c>
      <c r="G220" s="34">
        <f t="shared" ref="G220" si="555">SUM(G40,G85,G130,G175)</f>
        <v>0</v>
      </c>
      <c r="H220" s="34">
        <f t="shared" ref="H220" si="556">SUM(H40,H85,H130,H175)</f>
        <v>0</v>
      </c>
      <c r="I220" s="34">
        <f t="shared" ref="I220" si="557">SUM(I40,I85,I130,I175)</f>
        <v>0</v>
      </c>
      <c r="J220" s="34">
        <f t="shared" ref="J220" si="558">SUM(J40,J85,J130,J175)</f>
        <v>0</v>
      </c>
      <c r="K220" s="34">
        <f t="shared" ref="K220" si="559">SUM(K40,K85,K130,K175)</f>
        <v>0</v>
      </c>
      <c r="L220" s="34">
        <f t="shared" ref="L220" si="560">SUM(L40,L85,L130,L175)</f>
        <v>0</v>
      </c>
      <c r="P220" s="37">
        <f t="shared" si="437"/>
        <v>0</v>
      </c>
      <c r="Q220" s="37">
        <f t="shared" si="437"/>
        <v>0</v>
      </c>
      <c r="R220" s="37">
        <f t="shared" si="438"/>
        <v>0</v>
      </c>
      <c r="S220" s="37">
        <f t="shared" si="439"/>
        <v>0</v>
      </c>
      <c r="T220" s="37">
        <f t="shared" si="440"/>
        <v>0</v>
      </c>
      <c r="U220" s="37">
        <f t="shared" si="441"/>
        <v>0</v>
      </c>
      <c r="V220" s="37">
        <f t="shared" si="442"/>
        <v>0</v>
      </c>
      <c r="W220" s="37">
        <f t="shared" si="443"/>
        <v>0</v>
      </c>
      <c r="X220" s="230">
        <f t="shared" si="444"/>
        <v>0</v>
      </c>
    </row>
    <row r="221" spans="1:24" x14ac:dyDescent="0.3">
      <c r="A221" s="155" t="s">
        <v>103</v>
      </c>
      <c r="B221" s="157">
        <v>42</v>
      </c>
      <c r="C221" s="34">
        <f t="shared" ref="C221" si="561">SUM(C41,C86,C131,C176)</f>
        <v>0</v>
      </c>
      <c r="D221" s="34">
        <f t="shared" si="529"/>
        <v>0</v>
      </c>
      <c r="E221" s="34">
        <f t="shared" si="529"/>
        <v>0</v>
      </c>
      <c r="F221" s="34">
        <f t="shared" ref="F221" si="562">SUM(F41,F86,F131,F176)</f>
        <v>0</v>
      </c>
      <c r="G221" s="34">
        <f t="shared" ref="G221" si="563">SUM(G41,G86,G131,G176)</f>
        <v>0</v>
      </c>
      <c r="H221" s="34">
        <f t="shared" ref="H221" si="564">SUM(H41,H86,H131,H176)</f>
        <v>0</v>
      </c>
      <c r="I221" s="34">
        <f t="shared" ref="I221" si="565">SUM(I41,I86,I131,I176)</f>
        <v>0</v>
      </c>
      <c r="J221" s="34">
        <f t="shared" ref="J221" si="566">SUM(J41,J86,J131,J176)</f>
        <v>0</v>
      </c>
      <c r="K221" s="34">
        <f t="shared" ref="K221" si="567">SUM(K41,K86,K131,K176)</f>
        <v>0</v>
      </c>
      <c r="L221" s="34">
        <f t="shared" ref="L221" si="568">SUM(L41,L86,L131,L176)</f>
        <v>0</v>
      </c>
      <c r="P221" s="37">
        <f t="shared" si="437"/>
        <v>0</v>
      </c>
      <c r="Q221" s="37">
        <f t="shared" si="437"/>
        <v>0</v>
      </c>
      <c r="R221" s="37">
        <f t="shared" si="438"/>
        <v>0</v>
      </c>
      <c r="S221" s="37">
        <f t="shared" si="439"/>
        <v>0</v>
      </c>
      <c r="T221" s="37">
        <f t="shared" si="440"/>
        <v>0</v>
      </c>
      <c r="U221" s="37">
        <f t="shared" si="441"/>
        <v>0</v>
      </c>
      <c r="V221" s="37">
        <f t="shared" si="442"/>
        <v>0</v>
      </c>
      <c r="W221" s="37">
        <f t="shared" si="443"/>
        <v>0</v>
      </c>
      <c r="X221" s="230">
        <f t="shared" si="444"/>
        <v>0</v>
      </c>
    </row>
    <row r="222" spans="1:24" x14ac:dyDescent="0.3">
      <c r="A222" s="155" t="s">
        <v>104</v>
      </c>
      <c r="B222" s="157">
        <v>43</v>
      </c>
      <c r="C222" s="34">
        <f t="shared" ref="C222" si="569">SUM(C42,C87,C132,C177)</f>
        <v>0</v>
      </c>
      <c r="D222" s="34">
        <f t="shared" si="529"/>
        <v>0</v>
      </c>
      <c r="E222" s="34">
        <f t="shared" si="529"/>
        <v>0</v>
      </c>
      <c r="F222" s="34">
        <f t="shared" ref="F222" si="570">SUM(F42,F87,F132,F177)</f>
        <v>0</v>
      </c>
      <c r="G222" s="34">
        <f t="shared" ref="G222" si="571">SUM(G42,G87,G132,G177)</f>
        <v>0</v>
      </c>
      <c r="H222" s="34">
        <f t="shared" ref="H222" si="572">SUM(H42,H87,H132,H177)</f>
        <v>0</v>
      </c>
      <c r="I222" s="34">
        <f t="shared" ref="I222" si="573">SUM(I42,I87,I132,I177)</f>
        <v>0</v>
      </c>
      <c r="J222" s="34">
        <f t="shared" ref="J222" si="574">SUM(J42,J87,J132,J177)</f>
        <v>0</v>
      </c>
      <c r="K222" s="34">
        <f t="shared" ref="K222" si="575">SUM(K42,K87,K132,K177)</f>
        <v>0</v>
      </c>
      <c r="L222" s="34">
        <f t="shared" ref="L222" si="576">SUM(L42,L87,L132,L177)</f>
        <v>0</v>
      </c>
      <c r="P222" s="37">
        <f t="shared" si="437"/>
        <v>0</v>
      </c>
      <c r="Q222" s="37">
        <f t="shared" si="437"/>
        <v>0</v>
      </c>
      <c r="R222" s="37">
        <f t="shared" si="438"/>
        <v>0</v>
      </c>
      <c r="S222" s="37">
        <f t="shared" si="439"/>
        <v>0</v>
      </c>
      <c r="T222" s="37">
        <f t="shared" si="440"/>
        <v>0</v>
      </c>
      <c r="U222" s="37">
        <f t="shared" si="441"/>
        <v>0</v>
      </c>
      <c r="V222" s="37">
        <f t="shared" si="442"/>
        <v>0</v>
      </c>
      <c r="W222" s="37">
        <f t="shared" si="443"/>
        <v>0</v>
      </c>
      <c r="X222" s="230">
        <f t="shared" si="444"/>
        <v>0</v>
      </c>
    </row>
    <row r="223" spans="1:24" x14ac:dyDescent="0.3">
      <c r="A223" s="155" t="s">
        <v>105</v>
      </c>
      <c r="B223" s="157">
        <v>44</v>
      </c>
      <c r="C223" s="34">
        <f t="shared" ref="C223" si="577">SUM(C43,C88,C133,C178)</f>
        <v>0</v>
      </c>
      <c r="D223" s="34">
        <f t="shared" si="529"/>
        <v>0</v>
      </c>
      <c r="E223" s="34">
        <f t="shared" si="529"/>
        <v>0</v>
      </c>
      <c r="F223" s="34">
        <f t="shared" ref="F223" si="578">SUM(F43,F88,F133,F178)</f>
        <v>0</v>
      </c>
      <c r="G223" s="34">
        <f t="shared" ref="G223" si="579">SUM(G43,G88,G133,G178)</f>
        <v>0</v>
      </c>
      <c r="H223" s="34">
        <f t="shared" ref="H223" si="580">SUM(H43,H88,H133,H178)</f>
        <v>0</v>
      </c>
      <c r="I223" s="34">
        <f t="shared" ref="I223" si="581">SUM(I43,I88,I133,I178)</f>
        <v>0</v>
      </c>
      <c r="J223" s="34">
        <f t="shared" ref="J223" si="582">SUM(J43,J88,J133,J178)</f>
        <v>0</v>
      </c>
      <c r="K223" s="34">
        <f t="shared" ref="K223" si="583">SUM(K43,K88,K133,K178)</f>
        <v>0</v>
      </c>
      <c r="L223" s="34">
        <f t="shared" ref="L223" si="584">SUM(L43,L88,L133,L178)</f>
        <v>0</v>
      </c>
      <c r="P223" s="37">
        <f t="shared" si="437"/>
        <v>0</v>
      </c>
      <c r="Q223" s="37">
        <f t="shared" si="437"/>
        <v>0</v>
      </c>
      <c r="R223" s="37">
        <f t="shared" si="438"/>
        <v>0</v>
      </c>
      <c r="S223" s="37">
        <f t="shared" si="439"/>
        <v>0</v>
      </c>
      <c r="T223" s="37">
        <f t="shared" si="440"/>
        <v>0</v>
      </c>
      <c r="U223" s="37">
        <f t="shared" si="441"/>
        <v>0</v>
      </c>
      <c r="V223" s="37">
        <f t="shared" si="442"/>
        <v>0</v>
      </c>
      <c r="W223" s="37">
        <f t="shared" si="443"/>
        <v>0</v>
      </c>
      <c r="X223" s="230">
        <f t="shared" si="444"/>
        <v>0</v>
      </c>
    </row>
    <row r="224" spans="1:24" x14ac:dyDescent="0.3">
      <c r="A224" s="155" t="s">
        <v>106</v>
      </c>
      <c r="B224" s="157">
        <v>46</v>
      </c>
      <c r="C224" s="34">
        <f t="shared" ref="C224" si="585">SUM(C44,C89,C134,C179)</f>
        <v>0</v>
      </c>
      <c r="D224" s="34">
        <f t="shared" si="529"/>
        <v>0</v>
      </c>
      <c r="E224" s="34">
        <f t="shared" si="529"/>
        <v>0</v>
      </c>
      <c r="F224" s="34">
        <f t="shared" ref="F224" si="586">SUM(F44,F89,F134,F179)</f>
        <v>0</v>
      </c>
      <c r="G224" s="34">
        <f t="shared" ref="G224" si="587">SUM(G44,G89,G134,G179)</f>
        <v>0</v>
      </c>
      <c r="H224" s="34">
        <f t="shared" ref="H224" si="588">SUM(H44,H89,H134,H179)</f>
        <v>0</v>
      </c>
      <c r="I224" s="34">
        <f t="shared" ref="I224" si="589">SUM(I44,I89,I134,I179)</f>
        <v>0</v>
      </c>
      <c r="J224" s="34">
        <f t="shared" ref="J224" si="590">SUM(J44,J89,J134,J179)</f>
        <v>0</v>
      </c>
      <c r="K224" s="34">
        <f t="shared" ref="K224" si="591">SUM(K44,K89,K134,K179)</f>
        <v>0</v>
      </c>
      <c r="L224" s="34">
        <f t="shared" ref="L224" si="592">SUM(L44,L89,L134,L179)</f>
        <v>0</v>
      </c>
      <c r="P224" s="37">
        <f t="shared" si="437"/>
        <v>0</v>
      </c>
      <c r="Q224" s="37">
        <f t="shared" si="437"/>
        <v>0</v>
      </c>
      <c r="R224" s="37">
        <f t="shared" si="438"/>
        <v>0</v>
      </c>
      <c r="S224" s="37">
        <f t="shared" si="439"/>
        <v>0</v>
      </c>
      <c r="T224" s="37">
        <f t="shared" si="440"/>
        <v>0</v>
      </c>
      <c r="U224" s="37">
        <f t="shared" si="441"/>
        <v>0</v>
      </c>
      <c r="V224" s="37">
        <f t="shared" si="442"/>
        <v>0</v>
      </c>
      <c r="W224" s="37">
        <f t="shared" si="443"/>
        <v>0</v>
      </c>
      <c r="X224" s="230">
        <f t="shared" si="444"/>
        <v>0</v>
      </c>
    </row>
    <row r="225" spans="1:24" x14ac:dyDescent="0.3">
      <c r="A225" s="155" t="s">
        <v>107</v>
      </c>
      <c r="B225" s="157">
        <v>45</v>
      </c>
      <c r="C225" s="34">
        <f t="shared" ref="C225" si="593">SUM(C45,C90,C135,C180)</f>
        <v>0</v>
      </c>
      <c r="D225" s="34">
        <f t="shared" si="529"/>
        <v>0</v>
      </c>
      <c r="E225" s="34">
        <f t="shared" si="529"/>
        <v>0</v>
      </c>
      <c r="F225" s="34">
        <f t="shared" ref="F225" si="594">SUM(F45,F90,F135,F180)</f>
        <v>0</v>
      </c>
      <c r="G225" s="34">
        <f t="shared" ref="G225" si="595">SUM(G45,G90,G135,G180)</f>
        <v>0</v>
      </c>
      <c r="H225" s="34">
        <f t="shared" ref="H225" si="596">SUM(H45,H90,H135,H180)</f>
        <v>0</v>
      </c>
      <c r="I225" s="34">
        <f t="shared" ref="I225" si="597">SUM(I45,I90,I135,I180)</f>
        <v>0</v>
      </c>
      <c r="J225" s="34">
        <f t="shared" ref="J225" si="598">SUM(J45,J90,J135,J180)</f>
        <v>0</v>
      </c>
      <c r="K225" s="34">
        <f t="shared" ref="K225" si="599">SUM(K45,K90,K135,K180)</f>
        <v>0</v>
      </c>
      <c r="L225" s="34">
        <f t="shared" ref="L225" si="600">SUM(L45,L90,L135,L180)</f>
        <v>0</v>
      </c>
      <c r="P225" s="37">
        <f t="shared" si="437"/>
        <v>0</v>
      </c>
      <c r="Q225" s="37">
        <f t="shared" si="437"/>
        <v>0</v>
      </c>
      <c r="R225" s="37">
        <f t="shared" si="438"/>
        <v>0</v>
      </c>
      <c r="S225" s="37">
        <f t="shared" si="439"/>
        <v>0</v>
      </c>
      <c r="T225" s="37">
        <f t="shared" si="440"/>
        <v>0</v>
      </c>
      <c r="U225" s="37">
        <f t="shared" si="441"/>
        <v>0</v>
      </c>
      <c r="V225" s="37">
        <f t="shared" si="442"/>
        <v>0</v>
      </c>
      <c r="W225" s="37">
        <f t="shared" si="443"/>
        <v>0</v>
      </c>
      <c r="X225" s="230">
        <f t="shared" si="444"/>
        <v>0</v>
      </c>
    </row>
    <row r="226" spans="1:24" x14ac:dyDescent="0.3">
      <c r="A226" s="155" t="s">
        <v>108</v>
      </c>
      <c r="B226" s="157" t="s">
        <v>109</v>
      </c>
      <c r="C226" s="34">
        <f t="shared" ref="C226" si="601">SUM(C46,C91,C136,C181)</f>
        <v>0</v>
      </c>
      <c r="D226" s="34">
        <f t="shared" si="529"/>
        <v>0</v>
      </c>
      <c r="E226" s="34">
        <f t="shared" si="529"/>
        <v>0</v>
      </c>
      <c r="F226" s="34">
        <f t="shared" ref="F226" si="602">SUM(F46,F91,F136,F181)</f>
        <v>0</v>
      </c>
      <c r="G226" s="34">
        <f t="shared" ref="G226" si="603">SUM(G46,G91,G136,G181)</f>
        <v>0</v>
      </c>
      <c r="H226" s="34">
        <f t="shared" ref="H226" si="604">SUM(H46,H91,H136,H181)</f>
        <v>0</v>
      </c>
      <c r="I226" s="34">
        <f t="shared" ref="I226" si="605">SUM(I46,I91,I136,I181)</f>
        <v>0</v>
      </c>
      <c r="J226" s="34">
        <f t="shared" ref="J226" si="606">SUM(J46,J91,J136,J181)</f>
        <v>0</v>
      </c>
      <c r="K226" s="34">
        <f t="shared" ref="K226" si="607">SUM(K46,K91,K136,K181)</f>
        <v>0</v>
      </c>
      <c r="L226" s="34">
        <f t="shared" ref="L226" si="608">SUM(L46,L91,L136,L181)</f>
        <v>0</v>
      </c>
      <c r="P226" s="37">
        <f t="shared" si="437"/>
        <v>0</v>
      </c>
      <c r="Q226" s="37">
        <f t="shared" si="437"/>
        <v>0</v>
      </c>
      <c r="R226" s="37">
        <f t="shared" si="438"/>
        <v>0</v>
      </c>
      <c r="S226" s="37">
        <f t="shared" si="439"/>
        <v>0</v>
      </c>
      <c r="T226" s="37">
        <f t="shared" si="440"/>
        <v>0</v>
      </c>
      <c r="U226" s="37">
        <f t="shared" si="441"/>
        <v>0</v>
      </c>
      <c r="V226" s="37">
        <f t="shared" si="442"/>
        <v>0</v>
      </c>
      <c r="W226" s="37">
        <f t="shared" si="443"/>
        <v>0</v>
      </c>
      <c r="X226" s="230">
        <f t="shared" si="444"/>
        <v>0</v>
      </c>
    </row>
    <row r="227" spans="1:24" x14ac:dyDescent="0.3">
      <c r="A227" s="295" t="s">
        <v>77</v>
      </c>
      <c r="B227" s="296" t="s">
        <v>110</v>
      </c>
      <c r="C227" s="34">
        <f t="shared" ref="C227" si="609">SUM(C47,C92,C137,C182)</f>
        <v>0</v>
      </c>
      <c r="D227" s="34">
        <f t="shared" si="529"/>
        <v>0</v>
      </c>
      <c r="E227" s="34">
        <f t="shared" si="529"/>
        <v>0</v>
      </c>
      <c r="F227" s="34">
        <f t="shared" ref="F227" si="610">SUM(F47,F92,F137,F182)</f>
        <v>0</v>
      </c>
      <c r="G227" s="34">
        <f t="shared" ref="G227" si="611">SUM(G47,G92,G137,G182)</f>
        <v>0</v>
      </c>
      <c r="H227" s="34">
        <f t="shared" ref="H227" si="612">SUM(H47,H92,H137,H182)</f>
        <v>0</v>
      </c>
      <c r="I227" s="34">
        <f t="shared" ref="I227" si="613">SUM(I47,I92,I137,I182)</f>
        <v>0</v>
      </c>
      <c r="J227" s="34">
        <f t="shared" ref="J227" si="614">SUM(J47,J92,J137,J182)</f>
        <v>0</v>
      </c>
      <c r="K227" s="34">
        <f t="shared" ref="K227" si="615">SUM(K47,K92,K137,K182)</f>
        <v>0</v>
      </c>
      <c r="L227" s="34">
        <f t="shared" ref="L227" si="616">SUM(L47,L92,L137,L182)</f>
        <v>0</v>
      </c>
      <c r="P227" s="37">
        <f t="shared" si="437"/>
        <v>0</v>
      </c>
      <c r="Q227" s="37">
        <f t="shared" si="437"/>
        <v>0</v>
      </c>
      <c r="R227" s="37">
        <f t="shared" si="438"/>
        <v>0</v>
      </c>
      <c r="S227" s="37">
        <f t="shared" si="439"/>
        <v>0</v>
      </c>
      <c r="T227" s="37">
        <f t="shared" si="440"/>
        <v>0</v>
      </c>
      <c r="U227" s="37">
        <f t="shared" si="441"/>
        <v>0</v>
      </c>
      <c r="V227" s="37">
        <f t="shared" si="442"/>
        <v>0</v>
      </c>
      <c r="W227" s="37">
        <f t="shared" si="443"/>
        <v>0</v>
      </c>
      <c r="X227" s="230">
        <f t="shared" si="444"/>
        <v>0</v>
      </c>
    </row>
    <row r="228" spans="1:24" x14ac:dyDescent="0.3">
      <c r="A228" s="15" t="s">
        <v>111</v>
      </c>
      <c r="B228" s="167" t="s">
        <v>112</v>
      </c>
      <c r="C228" s="16">
        <f t="shared" ref="C228" si="617">SUM(C205,C212,C215,C220,C227)</f>
        <v>0</v>
      </c>
      <c r="D228" s="16">
        <f t="shared" ref="D228:L228" si="618">SUM(D205,D212,D215,D220,D227)</f>
        <v>0</v>
      </c>
      <c r="E228" s="16">
        <f t="shared" si="618"/>
        <v>0</v>
      </c>
      <c r="F228" s="16">
        <f t="shared" si="618"/>
        <v>0</v>
      </c>
      <c r="G228" s="16">
        <f t="shared" si="618"/>
        <v>0</v>
      </c>
      <c r="H228" s="16">
        <f t="shared" si="618"/>
        <v>0</v>
      </c>
      <c r="I228" s="16">
        <f t="shared" si="618"/>
        <v>0</v>
      </c>
      <c r="J228" s="16">
        <f t="shared" si="618"/>
        <v>0</v>
      </c>
      <c r="K228" s="16">
        <f t="shared" si="618"/>
        <v>0</v>
      </c>
      <c r="L228" s="16">
        <f t="shared" si="618"/>
        <v>0</v>
      </c>
      <c r="P228" s="147">
        <f t="shared" si="437"/>
        <v>0</v>
      </c>
      <c r="Q228" s="147">
        <f t="shared" si="437"/>
        <v>0</v>
      </c>
      <c r="R228" s="147">
        <f t="shared" si="438"/>
        <v>0</v>
      </c>
      <c r="S228" s="147">
        <f t="shared" si="439"/>
        <v>0</v>
      </c>
      <c r="T228" s="147">
        <f t="shared" si="440"/>
        <v>0</v>
      </c>
      <c r="U228" s="147">
        <f t="shared" si="441"/>
        <v>0</v>
      </c>
      <c r="V228" s="147">
        <f t="shared" si="442"/>
        <v>0</v>
      </c>
      <c r="W228" s="147">
        <f t="shared" si="443"/>
        <v>0</v>
      </c>
      <c r="X228" s="147">
        <f t="shared" si="444"/>
        <v>0</v>
      </c>
    </row>
  </sheetData>
  <mergeCells count="11">
    <mergeCell ref="N11:N12"/>
    <mergeCell ref="P7:X7"/>
    <mergeCell ref="P203:X203"/>
    <mergeCell ref="P187:X187"/>
    <mergeCell ref="P158:X158"/>
    <mergeCell ref="P142:X142"/>
    <mergeCell ref="P97:X97"/>
    <mergeCell ref="P113:X113"/>
    <mergeCell ref="P68:X68"/>
    <mergeCell ref="P52:X52"/>
    <mergeCell ref="P23:X23"/>
  </mergeCells>
  <phoneticPr fontId="31" type="noConversion"/>
  <conditionalFormatting sqref="L41:L47">
    <cfRule type="containsText" dxfId="283" priority="208" operator="containsText" text="libre">
      <formula>NOT(ISERROR(SEARCH("libre",L41)))</formula>
    </cfRule>
  </conditionalFormatting>
  <conditionalFormatting sqref="D15:L20 D10:L13">
    <cfRule type="containsText" dxfId="282" priority="254" operator="containsText" text="ntitulé">
      <formula>NOT(ISERROR(SEARCH("ntitulé",D10)))</formula>
    </cfRule>
    <cfRule type="containsBlanks" dxfId="281" priority="255">
      <formula>LEN(TRIM(D10))=0</formula>
    </cfRule>
  </conditionalFormatting>
  <conditionalFormatting sqref="D15:L20 D10:L13">
    <cfRule type="containsText" dxfId="280" priority="253" operator="containsText" text="libre">
      <formula>NOT(ISERROR(SEARCH("libre",D10)))</formula>
    </cfRule>
  </conditionalFormatting>
  <conditionalFormatting sqref="G41:H47 C41:E47 C37:H39 C33:F33 C26:F31">
    <cfRule type="containsText" dxfId="279" priority="251" operator="containsText" text="ntitulé">
      <formula>NOT(ISERROR(SEARCH("ntitulé",C26)))</formula>
    </cfRule>
    <cfRule type="containsBlanks" dxfId="278" priority="252">
      <formula>LEN(TRIM(C26))=0</formula>
    </cfRule>
  </conditionalFormatting>
  <conditionalFormatting sqref="G41:H47 C41:E47 C37:H39 C33:F33 C26:F31">
    <cfRule type="containsText" dxfId="277" priority="250" operator="containsText" text="libre">
      <formula>NOT(ISERROR(SEARCH("libre",C26)))</formula>
    </cfRule>
  </conditionalFormatting>
  <conditionalFormatting sqref="G33:H33 G26:H31 F41:F47">
    <cfRule type="containsText" dxfId="276" priority="248" operator="containsText" text="ntitulé">
      <formula>NOT(ISERROR(SEARCH("ntitulé",F26)))</formula>
    </cfRule>
    <cfRule type="containsBlanks" dxfId="275" priority="249">
      <formula>LEN(TRIM(F26))=0</formula>
    </cfRule>
  </conditionalFormatting>
  <conditionalFormatting sqref="G33:H33 G26:H31 F41:F47">
    <cfRule type="containsText" dxfId="274" priority="247" operator="containsText" text="libre">
      <formula>NOT(ISERROR(SEARCH("libre",F26)))</formula>
    </cfRule>
  </conditionalFormatting>
  <conditionalFormatting sqref="I26:I31">
    <cfRule type="containsText" dxfId="273" priority="245" operator="containsText" text="ntitulé">
      <formula>NOT(ISERROR(SEARCH("ntitulé",I26)))</formula>
    </cfRule>
    <cfRule type="containsBlanks" dxfId="272" priority="246">
      <formula>LEN(TRIM(I26))=0</formula>
    </cfRule>
  </conditionalFormatting>
  <conditionalFormatting sqref="I26:I31">
    <cfRule type="containsText" dxfId="271" priority="244" operator="containsText" text="libre">
      <formula>NOT(ISERROR(SEARCH("libre",I26)))</formula>
    </cfRule>
  </conditionalFormatting>
  <conditionalFormatting sqref="I33">
    <cfRule type="containsText" dxfId="270" priority="242" operator="containsText" text="ntitulé">
      <formula>NOT(ISERROR(SEARCH("ntitulé",I33)))</formula>
    </cfRule>
    <cfRule type="containsBlanks" dxfId="269" priority="243">
      <formula>LEN(TRIM(I33))=0</formula>
    </cfRule>
  </conditionalFormatting>
  <conditionalFormatting sqref="I33">
    <cfRule type="containsText" dxfId="268" priority="241" operator="containsText" text="libre">
      <formula>NOT(ISERROR(SEARCH("libre",I33)))</formula>
    </cfRule>
  </conditionalFormatting>
  <conditionalFormatting sqref="I37:I39">
    <cfRule type="containsText" dxfId="267" priority="239" operator="containsText" text="ntitulé">
      <formula>NOT(ISERROR(SEARCH("ntitulé",I37)))</formula>
    </cfRule>
    <cfRule type="containsBlanks" dxfId="266" priority="240">
      <formula>LEN(TRIM(I37))=0</formula>
    </cfRule>
  </conditionalFormatting>
  <conditionalFormatting sqref="I37:I39">
    <cfRule type="containsText" dxfId="265" priority="238" operator="containsText" text="libre">
      <formula>NOT(ISERROR(SEARCH("libre",I37)))</formula>
    </cfRule>
  </conditionalFormatting>
  <conditionalFormatting sqref="I41:I47">
    <cfRule type="containsText" dxfId="264" priority="236" operator="containsText" text="ntitulé">
      <formula>NOT(ISERROR(SEARCH("ntitulé",I41)))</formula>
    </cfRule>
    <cfRule type="containsBlanks" dxfId="263" priority="237">
      <formula>LEN(TRIM(I41))=0</formula>
    </cfRule>
  </conditionalFormatting>
  <conditionalFormatting sqref="I41:I47">
    <cfRule type="containsText" dxfId="262" priority="235" operator="containsText" text="libre">
      <formula>NOT(ISERROR(SEARCH("libre",I41)))</formula>
    </cfRule>
  </conditionalFormatting>
  <conditionalFormatting sqref="J41:J47 J37:J39 J33 J26:J31">
    <cfRule type="containsText" dxfId="261" priority="233" operator="containsText" text="ntitulé">
      <formula>NOT(ISERROR(SEARCH("ntitulé",J26)))</formula>
    </cfRule>
    <cfRule type="containsBlanks" dxfId="260" priority="234">
      <formula>LEN(TRIM(J26))=0</formula>
    </cfRule>
  </conditionalFormatting>
  <conditionalFormatting sqref="J41:J47 J37:J39 J33 J26:J31">
    <cfRule type="containsText" dxfId="259" priority="232" operator="containsText" text="libre">
      <formula>NOT(ISERROR(SEARCH("libre",J26)))</formula>
    </cfRule>
  </conditionalFormatting>
  <conditionalFormatting sqref="K26:K31">
    <cfRule type="containsText" dxfId="258" priority="230" operator="containsText" text="ntitulé">
      <formula>NOT(ISERROR(SEARCH("ntitulé",K26)))</formula>
    </cfRule>
    <cfRule type="containsBlanks" dxfId="257" priority="231">
      <formula>LEN(TRIM(K26))=0</formula>
    </cfRule>
  </conditionalFormatting>
  <conditionalFormatting sqref="K26:K31">
    <cfRule type="containsText" dxfId="256" priority="229" operator="containsText" text="libre">
      <formula>NOT(ISERROR(SEARCH("libre",K26)))</formula>
    </cfRule>
  </conditionalFormatting>
  <conditionalFormatting sqref="K33">
    <cfRule type="containsText" dxfId="255" priority="227" operator="containsText" text="ntitulé">
      <formula>NOT(ISERROR(SEARCH("ntitulé",K33)))</formula>
    </cfRule>
    <cfRule type="containsBlanks" dxfId="254" priority="228">
      <formula>LEN(TRIM(K33))=0</formula>
    </cfRule>
  </conditionalFormatting>
  <conditionalFormatting sqref="K33">
    <cfRule type="containsText" dxfId="253" priority="226" operator="containsText" text="libre">
      <formula>NOT(ISERROR(SEARCH("libre",K33)))</formula>
    </cfRule>
  </conditionalFormatting>
  <conditionalFormatting sqref="K37:K39">
    <cfRule type="containsText" dxfId="252" priority="224" operator="containsText" text="ntitulé">
      <formula>NOT(ISERROR(SEARCH("ntitulé",K37)))</formula>
    </cfRule>
    <cfRule type="containsBlanks" dxfId="251" priority="225">
      <formula>LEN(TRIM(K37))=0</formula>
    </cfRule>
  </conditionalFormatting>
  <conditionalFormatting sqref="K37:K39">
    <cfRule type="containsText" dxfId="250" priority="223" operator="containsText" text="libre">
      <formula>NOT(ISERROR(SEARCH("libre",K37)))</formula>
    </cfRule>
  </conditionalFormatting>
  <conditionalFormatting sqref="K41:K47">
    <cfRule type="containsText" dxfId="249" priority="221" operator="containsText" text="ntitulé">
      <formula>NOT(ISERROR(SEARCH("ntitulé",K41)))</formula>
    </cfRule>
    <cfRule type="containsBlanks" dxfId="248" priority="222">
      <formula>LEN(TRIM(K41))=0</formula>
    </cfRule>
  </conditionalFormatting>
  <conditionalFormatting sqref="K41:K47">
    <cfRule type="containsText" dxfId="247" priority="220" operator="containsText" text="libre">
      <formula>NOT(ISERROR(SEARCH("libre",K41)))</formula>
    </cfRule>
  </conditionalFormatting>
  <conditionalFormatting sqref="L26:L31">
    <cfRule type="containsText" dxfId="246" priority="218" operator="containsText" text="ntitulé">
      <formula>NOT(ISERROR(SEARCH("ntitulé",L26)))</formula>
    </cfRule>
    <cfRule type="containsBlanks" dxfId="245" priority="219">
      <formula>LEN(TRIM(L26))=0</formula>
    </cfRule>
  </conditionalFormatting>
  <conditionalFormatting sqref="L26:L31">
    <cfRule type="containsText" dxfId="244" priority="217" operator="containsText" text="libre">
      <formula>NOT(ISERROR(SEARCH("libre",L26)))</formula>
    </cfRule>
  </conditionalFormatting>
  <conditionalFormatting sqref="L33">
    <cfRule type="containsText" dxfId="243" priority="215" operator="containsText" text="ntitulé">
      <formula>NOT(ISERROR(SEARCH("ntitulé",L33)))</formula>
    </cfRule>
    <cfRule type="containsBlanks" dxfId="242" priority="216">
      <formula>LEN(TRIM(L33))=0</formula>
    </cfRule>
  </conditionalFormatting>
  <conditionalFormatting sqref="L33">
    <cfRule type="containsText" dxfId="241" priority="214" operator="containsText" text="libre">
      <formula>NOT(ISERROR(SEARCH("libre",L33)))</formula>
    </cfRule>
  </conditionalFormatting>
  <conditionalFormatting sqref="L37:L39">
    <cfRule type="containsText" dxfId="240" priority="212" operator="containsText" text="ntitulé">
      <formula>NOT(ISERROR(SEARCH("ntitulé",L37)))</formula>
    </cfRule>
    <cfRule type="containsBlanks" dxfId="239" priority="213">
      <formula>LEN(TRIM(L37))=0</formula>
    </cfRule>
  </conditionalFormatting>
  <conditionalFormatting sqref="L37:L39">
    <cfRule type="containsText" dxfId="238" priority="211" operator="containsText" text="libre">
      <formula>NOT(ISERROR(SEARCH("libre",L37)))</formula>
    </cfRule>
  </conditionalFormatting>
  <conditionalFormatting sqref="L41:L47">
    <cfRule type="containsText" dxfId="237" priority="209" operator="containsText" text="ntitulé">
      <formula>NOT(ISERROR(SEARCH("ntitulé",L41)))</formula>
    </cfRule>
    <cfRule type="containsBlanks" dxfId="236" priority="210">
      <formula>LEN(TRIM(L41))=0</formula>
    </cfRule>
  </conditionalFormatting>
  <conditionalFormatting sqref="L86:L92">
    <cfRule type="containsText" dxfId="235" priority="160" operator="containsText" text="libre">
      <formula>NOT(ISERROR(SEARCH("libre",L86)))</formula>
    </cfRule>
  </conditionalFormatting>
  <conditionalFormatting sqref="D60:L65 D55:L58">
    <cfRule type="containsText" dxfId="234" priority="206" operator="containsText" text="ntitulé">
      <formula>NOT(ISERROR(SEARCH("ntitulé",D55)))</formula>
    </cfRule>
    <cfRule type="containsBlanks" dxfId="233" priority="207">
      <formula>LEN(TRIM(D55))=0</formula>
    </cfRule>
  </conditionalFormatting>
  <conditionalFormatting sqref="D60:L65 D55:L58">
    <cfRule type="containsText" dxfId="232" priority="205" operator="containsText" text="libre">
      <formula>NOT(ISERROR(SEARCH("libre",D55)))</formula>
    </cfRule>
  </conditionalFormatting>
  <conditionalFormatting sqref="G86:H92 C86:E92 C82:H84 C78:F78 C71:F76">
    <cfRule type="containsText" dxfId="231" priority="203" operator="containsText" text="ntitulé">
      <formula>NOT(ISERROR(SEARCH("ntitulé",C71)))</formula>
    </cfRule>
    <cfRule type="containsBlanks" dxfId="230" priority="204">
      <formula>LEN(TRIM(C71))=0</formula>
    </cfRule>
  </conditionalFormatting>
  <conditionalFormatting sqref="G86:H92 C86:E92 C82:H84 C78:F78 C71:F76">
    <cfRule type="containsText" dxfId="229" priority="202" operator="containsText" text="libre">
      <formula>NOT(ISERROR(SEARCH("libre",C71)))</formula>
    </cfRule>
  </conditionalFormatting>
  <conditionalFormatting sqref="G78:H78 G71:H76 F86:F92">
    <cfRule type="containsText" dxfId="228" priority="200" operator="containsText" text="ntitulé">
      <formula>NOT(ISERROR(SEARCH("ntitulé",F71)))</formula>
    </cfRule>
    <cfRule type="containsBlanks" dxfId="227" priority="201">
      <formula>LEN(TRIM(F71))=0</formula>
    </cfRule>
  </conditionalFormatting>
  <conditionalFormatting sqref="G78:H78 G71:H76 F86:F92">
    <cfRule type="containsText" dxfId="226" priority="199" operator="containsText" text="libre">
      <formula>NOT(ISERROR(SEARCH("libre",F71)))</formula>
    </cfRule>
  </conditionalFormatting>
  <conditionalFormatting sqref="I71:I76">
    <cfRule type="containsText" dxfId="225" priority="197" operator="containsText" text="ntitulé">
      <formula>NOT(ISERROR(SEARCH("ntitulé",I71)))</formula>
    </cfRule>
    <cfRule type="containsBlanks" dxfId="224" priority="198">
      <formula>LEN(TRIM(I71))=0</formula>
    </cfRule>
  </conditionalFormatting>
  <conditionalFormatting sqref="I71:I76">
    <cfRule type="containsText" dxfId="223" priority="196" operator="containsText" text="libre">
      <formula>NOT(ISERROR(SEARCH("libre",I71)))</formula>
    </cfRule>
  </conditionalFormatting>
  <conditionalFormatting sqref="I78">
    <cfRule type="containsText" dxfId="222" priority="194" operator="containsText" text="ntitulé">
      <formula>NOT(ISERROR(SEARCH("ntitulé",I78)))</formula>
    </cfRule>
    <cfRule type="containsBlanks" dxfId="221" priority="195">
      <formula>LEN(TRIM(I78))=0</formula>
    </cfRule>
  </conditionalFormatting>
  <conditionalFormatting sqref="I78">
    <cfRule type="containsText" dxfId="220" priority="193" operator="containsText" text="libre">
      <formula>NOT(ISERROR(SEARCH("libre",I78)))</formula>
    </cfRule>
  </conditionalFormatting>
  <conditionalFormatting sqref="I82:I84">
    <cfRule type="containsText" dxfId="219" priority="191" operator="containsText" text="ntitulé">
      <formula>NOT(ISERROR(SEARCH("ntitulé",I82)))</formula>
    </cfRule>
    <cfRule type="containsBlanks" dxfId="218" priority="192">
      <formula>LEN(TRIM(I82))=0</formula>
    </cfRule>
  </conditionalFormatting>
  <conditionalFormatting sqref="I82:I84">
    <cfRule type="containsText" dxfId="217" priority="190" operator="containsText" text="libre">
      <formula>NOT(ISERROR(SEARCH("libre",I82)))</formula>
    </cfRule>
  </conditionalFormatting>
  <conditionalFormatting sqref="I86:I92">
    <cfRule type="containsText" dxfId="216" priority="188" operator="containsText" text="ntitulé">
      <formula>NOT(ISERROR(SEARCH("ntitulé",I86)))</formula>
    </cfRule>
    <cfRule type="containsBlanks" dxfId="215" priority="189">
      <formula>LEN(TRIM(I86))=0</formula>
    </cfRule>
  </conditionalFormatting>
  <conditionalFormatting sqref="I86:I92">
    <cfRule type="containsText" dxfId="214" priority="187" operator="containsText" text="libre">
      <formula>NOT(ISERROR(SEARCH("libre",I86)))</formula>
    </cfRule>
  </conditionalFormatting>
  <conditionalFormatting sqref="J86:J92 J82:J84 J78 J71:J76">
    <cfRule type="containsText" dxfId="213" priority="185" operator="containsText" text="ntitulé">
      <formula>NOT(ISERROR(SEARCH("ntitulé",J71)))</formula>
    </cfRule>
    <cfRule type="containsBlanks" dxfId="212" priority="186">
      <formula>LEN(TRIM(J71))=0</formula>
    </cfRule>
  </conditionalFormatting>
  <conditionalFormatting sqref="J86:J92 J82:J84 J78 J71:J76">
    <cfRule type="containsText" dxfId="211" priority="184" operator="containsText" text="libre">
      <formula>NOT(ISERROR(SEARCH("libre",J71)))</formula>
    </cfRule>
  </conditionalFormatting>
  <conditionalFormatting sqref="K71:K76">
    <cfRule type="containsText" dxfId="210" priority="182" operator="containsText" text="ntitulé">
      <formula>NOT(ISERROR(SEARCH("ntitulé",K71)))</formula>
    </cfRule>
    <cfRule type="containsBlanks" dxfId="209" priority="183">
      <formula>LEN(TRIM(K71))=0</formula>
    </cfRule>
  </conditionalFormatting>
  <conditionalFormatting sqref="K71:K76">
    <cfRule type="containsText" dxfId="208" priority="181" operator="containsText" text="libre">
      <formula>NOT(ISERROR(SEARCH("libre",K71)))</formula>
    </cfRule>
  </conditionalFormatting>
  <conditionalFormatting sqref="K78">
    <cfRule type="containsText" dxfId="207" priority="179" operator="containsText" text="ntitulé">
      <formula>NOT(ISERROR(SEARCH("ntitulé",K78)))</formula>
    </cfRule>
    <cfRule type="containsBlanks" dxfId="206" priority="180">
      <formula>LEN(TRIM(K78))=0</formula>
    </cfRule>
  </conditionalFormatting>
  <conditionalFormatting sqref="K78">
    <cfRule type="containsText" dxfId="205" priority="178" operator="containsText" text="libre">
      <formula>NOT(ISERROR(SEARCH("libre",K78)))</formula>
    </cfRule>
  </conditionalFormatting>
  <conditionalFormatting sqref="K82:K84">
    <cfRule type="containsText" dxfId="204" priority="176" operator="containsText" text="ntitulé">
      <formula>NOT(ISERROR(SEARCH("ntitulé",K82)))</formula>
    </cfRule>
    <cfRule type="containsBlanks" dxfId="203" priority="177">
      <formula>LEN(TRIM(K82))=0</formula>
    </cfRule>
  </conditionalFormatting>
  <conditionalFormatting sqref="K82:K84">
    <cfRule type="containsText" dxfId="202" priority="175" operator="containsText" text="libre">
      <formula>NOT(ISERROR(SEARCH("libre",K82)))</formula>
    </cfRule>
  </conditionalFormatting>
  <conditionalFormatting sqref="K86:K92">
    <cfRule type="containsText" dxfId="201" priority="173" operator="containsText" text="ntitulé">
      <formula>NOT(ISERROR(SEARCH("ntitulé",K86)))</formula>
    </cfRule>
    <cfRule type="containsBlanks" dxfId="200" priority="174">
      <formula>LEN(TRIM(K86))=0</formula>
    </cfRule>
  </conditionalFormatting>
  <conditionalFormatting sqref="K86:K92">
    <cfRule type="containsText" dxfId="199" priority="172" operator="containsText" text="libre">
      <formula>NOT(ISERROR(SEARCH("libre",K86)))</formula>
    </cfRule>
  </conditionalFormatting>
  <conditionalFormatting sqref="L71:L76">
    <cfRule type="containsText" dxfId="198" priority="170" operator="containsText" text="ntitulé">
      <formula>NOT(ISERROR(SEARCH("ntitulé",L71)))</formula>
    </cfRule>
    <cfRule type="containsBlanks" dxfId="197" priority="171">
      <formula>LEN(TRIM(L71))=0</formula>
    </cfRule>
  </conditionalFormatting>
  <conditionalFormatting sqref="L71:L76">
    <cfRule type="containsText" dxfId="196" priority="169" operator="containsText" text="libre">
      <formula>NOT(ISERROR(SEARCH("libre",L71)))</formula>
    </cfRule>
  </conditionalFormatting>
  <conditionalFormatting sqref="L78">
    <cfRule type="containsText" dxfId="195" priority="167" operator="containsText" text="ntitulé">
      <formula>NOT(ISERROR(SEARCH("ntitulé",L78)))</formula>
    </cfRule>
    <cfRule type="containsBlanks" dxfId="194" priority="168">
      <formula>LEN(TRIM(L78))=0</formula>
    </cfRule>
  </conditionalFormatting>
  <conditionalFormatting sqref="L78">
    <cfRule type="containsText" dxfId="193" priority="166" operator="containsText" text="libre">
      <formula>NOT(ISERROR(SEARCH("libre",L78)))</formula>
    </cfRule>
  </conditionalFormatting>
  <conditionalFormatting sqref="L82:L84">
    <cfRule type="containsText" dxfId="192" priority="164" operator="containsText" text="ntitulé">
      <formula>NOT(ISERROR(SEARCH("ntitulé",L82)))</formula>
    </cfRule>
    <cfRule type="containsBlanks" dxfId="191" priority="165">
      <formula>LEN(TRIM(L82))=0</formula>
    </cfRule>
  </conditionalFormatting>
  <conditionalFormatting sqref="L82:L84">
    <cfRule type="containsText" dxfId="190" priority="163" operator="containsText" text="libre">
      <formula>NOT(ISERROR(SEARCH("libre",L82)))</formula>
    </cfRule>
  </conditionalFormatting>
  <conditionalFormatting sqref="L86:L92">
    <cfRule type="containsText" dxfId="189" priority="161" operator="containsText" text="ntitulé">
      <formula>NOT(ISERROR(SEARCH("ntitulé",L86)))</formula>
    </cfRule>
    <cfRule type="containsBlanks" dxfId="188" priority="162">
      <formula>LEN(TRIM(L86))=0</formula>
    </cfRule>
  </conditionalFormatting>
  <conditionalFormatting sqref="L131:L137">
    <cfRule type="containsText" dxfId="187" priority="112" operator="containsText" text="libre">
      <formula>NOT(ISERROR(SEARCH("libre",L131)))</formula>
    </cfRule>
  </conditionalFormatting>
  <conditionalFormatting sqref="D105:L110 D100:L103">
    <cfRule type="containsText" dxfId="186" priority="158" operator="containsText" text="ntitulé">
      <formula>NOT(ISERROR(SEARCH("ntitulé",D100)))</formula>
    </cfRule>
    <cfRule type="containsBlanks" dxfId="185" priority="159">
      <formula>LEN(TRIM(D100))=0</formula>
    </cfRule>
  </conditionalFormatting>
  <conditionalFormatting sqref="D105:L110 D100:L103">
    <cfRule type="containsText" dxfId="184" priority="157" operator="containsText" text="libre">
      <formula>NOT(ISERROR(SEARCH("libre",D100)))</formula>
    </cfRule>
  </conditionalFormatting>
  <conditionalFormatting sqref="G131:H137 C131:E137 C127:H129 C123:F123 C116:F121">
    <cfRule type="containsText" dxfId="183" priority="155" operator="containsText" text="ntitulé">
      <formula>NOT(ISERROR(SEARCH("ntitulé",C116)))</formula>
    </cfRule>
    <cfRule type="containsBlanks" dxfId="182" priority="156">
      <formula>LEN(TRIM(C116))=0</formula>
    </cfRule>
  </conditionalFormatting>
  <conditionalFormatting sqref="G131:H137 C131:E137 C127:H129 C123:F123 C116:F121">
    <cfRule type="containsText" dxfId="181" priority="154" operator="containsText" text="libre">
      <formula>NOT(ISERROR(SEARCH("libre",C116)))</formula>
    </cfRule>
  </conditionalFormatting>
  <conditionalFormatting sqref="G123:H123 G116:H121 F131:F137">
    <cfRule type="containsText" dxfId="180" priority="152" operator="containsText" text="ntitulé">
      <formula>NOT(ISERROR(SEARCH("ntitulé",F116)))</formula>
    </cfRule>
    <cfRule type="containsBlanks" dxfId="179" priority="153">
      <formula>LEN(TRIM(F116))=0</formula>
    </cfRule>
  </conditionalFormatting>
  <conditionalFormatting sqref="G123:H123 G116:H121 F131:F137">
    <cfRule type="containsText" dxfId="178" priority="151" operator="containsText" text="libre">
      <formula>NOT(ISERROR(SEARCH("libre",F116)))</formula>
    </cfRule>
  </conditionalFormatting>
  <conditionalFormatting sqref="I116:I121">
    <cfRule type="containsText" dxfId="177" priority="149" operator="containsText" text="ntitulé">
      <formula>NOT(ISERROR(SEARCH("ntitulé",I116)))</formula>
    </cfRule>
    <cfRule type="containsBlanks" dxfId="176" priority="150">
      <formula>LEN(TRIM(I116))=0</formula>
    </cfRule>
  </conditionalFormatting>
  <conditionalFormatting sqref="I116:I121">
    <cfRule type="containsText" dxfId="175" priority="148" operator="containsText" text="libre">
      <formula>NOT(ISERROR(SEARCH("libre",I116)))</formula>
    </cfRule>
  </conditionalFormatting>
  <conditionalFormatting sqref="I123">
    <cfRule type="containsText" dxfId="174" priority="146" operator="containsText" text="ntitulé">
      <formula>NOT(ISERROR(SEARCH("ntitulé",I123)))</formula>
    </cfRule>
    <cfRule type="containsBlanks" dxfId="173" priority="147">
      <formula>LEN(TRIM(I123))=0</formula>
    </cfRule>
  </conditionalFormatting>
  <conditionalFormatting sqref="I123">
    <cfRule type="containsText" dxfId="172" priority="145" operator="containsText" text="libre">
      <formula>NOT(ISERROR(SEARCH("libre",I123)))</formula>
    </cfRule>
  </conditionalFormatting>
  <conditionalFormatting sqref="I127:I129">
    <cfRule type="containsText" dxfId="171" priority="143" operator="containsText" text="ntitulé">
      <formula>NOT(ISERROR(SEARCH("ntitulé",I127)))</formula>
    </cfRule>
    <cfRule type="containsBlanks" dxfId="170" priority="144">
      <formula>LEN(TRIM(I127))=0</formula>
    </cfRule>
  </conditionalFormatting>
  <conditionalFormatting sqref="I127:I129">
    <cfRule type="containsText" dxfId="169" priority="142" operator="containsText" text="libre">
      <formula>NOT(ISERROR(SEARCH("libre",I127)))</formula>
    </cfRule>
  </conditionalFormatting>
  <conditionalFormatting sqref="I131:I137">
    <cfRule type="containsText" dxfId="168" priority="140" operator="containsText" text="ntitulé">
      <formula>NOT(ISERROR(SEARCH("ntitulé",I131)))</formula>
    </cfRule>
    <cfRule type="containsBlanks" dxfId="167" priority="141">
      <formula>LEN(TRIM(I131))=0</formula>
    </cfRule>
  </conditionalFormatting>
  <conditionalFormatting sqref="I131:I137">
    <cfRule type="containsText" dxfId="166" priority="139" operator="containsText" text="libre">
      <formula>NOT(ISERROR(SEARCH("libre",I131)))</formula>
    </cfRule>
  </conditionalFormatting>
  <conditionalFormatting sqref="J131:J137 J127:J129 J123 J116:J121">
    <cfRule type="containsText" dxfId="165" priority="137" operator="containsText" text="ntitulé">
      <formula>NOT(ISERROR(SEARCH("ntitulé",J116)))</formula>
    </cfRule>
    <cfRule type="containsBlanks" dxfId="164" priority="138">
      <formula>LEN(TRIM(J116))=0</formula>
    </cfRule>
  </conditionalFormatting>
  <conditionalFormatting sqref="J131:J137 J127:J129 J123 J116:J121">
    <cfRule type="containsText" dxfId="163" priority="136" operator="containsText" text="libre">
      <formula>NOT(ISERROR(SEARCH("libre",J116)))</formula>
    </cfRule>
  </conditionalFormatting>
  <conditionalFormatting sqref="K116:K121">
    <cfRule type="containsText" dxfId="162" priority="134" operator="containsText" text="ntitulé">
      <formula>NOT(ISERROR(SEARCH("ntitulé",K116)))</formula>
    </cfRule>
    <cfRule type="containsBlanks" dxfId="161" priority="135">
      <formula>LEN(TRIM(K116))=0</formula>
    </cfRule>
  </conditionalFormatting>
  <conditionalFormatting sqref="K116:K121">
    <cfRule type="containsText" dxfId="160" priority="133" operator="containsText" text="libre">
      <formula>NOT(ISERROR(SEARCH("libre",K116)))</formula>
    </cfRule>
  </conditionalFormatting>
  <conditionalFormatting sqref="K123">
    <cfRule type="containsText" dxfId="159" priority="131" operator="containsText" text="ntitulé">
      <formula>NOT(ISERROR(SEARCH("ntitulé",K123)))</formula>
    </cfRule>
    <cfRule type="containsBlanks" dxfId="158" priority="132">
      <formula>LEN(TRIM(K123))=0</formula>
    </cfRule>
  </conditionalFormatting>
  <conditionalFormatting sqref="K123">
    <cfRule type="containsText" dxfId="157" priority="130" operator="containsText" text="libre">
      <formula>NOT(ISERROR(SEARCH("libre",K123)))</formula>
    </cfRule>
  </conditionalFormatting>
  <conditionalFormatting sqref="K127:K129">
    <cfRule type="containsText" dxfId="156" priority="128" operator="containsText" text="ntitulé">
      <formula>NOT(ISERROR(SEARCH("ntitulé",K127)))</formula>
    </cfRule>
    <cfRule type="containsBlanks" dxfId="155" priority="129">
      <formula>LEN(TRIM(K127))=0</formula>
    </cfRule>
  </conditionalFormatting>
  <conditionalFormatting sqref="K127:K129">
    <cfRule type="containsText" dxfId="154" priority="127" operator="containsText" text="libre">
      <formula>NOT(ISERROR(SEARCH("libre",K127)))</formula>
    </cfRule>
  </conditionalFormatting>
  <conditionalFormatting sqref="K131:K137">
    <cfRule type="containsText" dxfId="153" priority="125" operator="containsText" text="ntitulé">
      <formula>NOT(ISERROR(SEARCH("ntitulé",K131)))</formula>
    </cfRule>
    <cfRule type="containsBlanks" dxfId="152" priority="126">
      <formula>LEN(TRIM(K131))=0</formula>
    </cfRule>
  </conditionalFormatting>
  <conditionalFormatting sqref="K131:K137">
    <cfRule type="containsText" dxfId="151" priority="124" operator="containsText" text="libre">
      <formula>NOT(ISERROR(SEARCH("libre",K131)))</formula>
    </cfRule>
  </conditionalFormatting>
  <conditionalFormatting sqref="L116:L121">
    <cfRule type="containsText" dxfId="150" priority="122" operator="containsText" text="ntitulé">
      <formula>NOT(ISERROR(SEARCH("ntitulé",L116)))</formula>
    </cfRule>
    <cfRule type="containsBlanks" dxfId="149" priority="123">
      <formula>LEN(TRIM(L116))=0</formula>
    </cfRule>
  </conditionalFormatting>
  <conditionalFormatting sqref="L116:L121">
    <cfRule type="containsText" dxfId="148" priority="121" operator="containsText" text="libre">
      <formula>NOT(ISERROR(SEARCH("libre",L116)))</formula>
    </cfRule>
  </conditionalFormatting>
  <conditionalFormatting sqref="L123">
    <cfRule type="containsText" dxfId="147" priority="119" operator="containsText" text="ntitulé">
      <formula>NOT(ISERROR(SEARCH("ntitulé",L123)))</formula>
    </cfRule>
    <cfRule type="containsBlanks" dxfId="146" priority="120">
      <formula>LEN(TRIM(L123))=0</formula>
    </cfRule>
  </conditionalFormatting>
  <conditionalFormatting sqref="L123">
    <cfRule type="containsText" dxfId="145" priority="118" operator="containsText" text="libre">
      <formula>NOT(ISERROR(SEARCH("libre",L123)))</formula>
    </cfRule>
  </conditionalFormatting>
  <conditionalFormatting sqref="L127:L129">
    <cfRule type="containsText" dxfId="144" priority="116" operator="containsText" text="ntitulé">
      <formula>NOT(ISERROR(SEARCH("ntitulé",L127)))</formula>
    </cfRule>
    <cfRule type="containsBlanks" dxfId="143" priority="117">
      <formula>LEN(TRIM(L127))=0</formula>
    </cfRule>
  </conditionalFormatting>
  <conditionalFormatting sqref="L127:L129">
    <cfRule type="containsText" dxfId="142" priority="115" operator="containsText" text="libre">
      <formula>NOT(ISERROR(SEARCH("libre",L127)))</formula>
    </cfRule>
  </conditionalFormatting>
  <conditionalFormatting sqref="L131:L137">
    <cfRule type="containsText" dxfId="141" priority="113" operator="containsText" text="ntitulé">
      <formula>NOT(ISERROR(SEARCH("ntitulé",L131)))</formula>
    </cfRule>
    <cfRule type="containsBlanks" dxfId="140" priority="114">
      <formula>LEN(TRIM(L131))=0</formula>
    </cfRule>
  </conditionalFormatting>
  <conditionalFormatting sqref="L176:L182">
    <cfRule type="containsText" dxfId="139" priority="13" operator="containsText" text="libre">
      <formula>NOT(ISERROR(SEARCH("libre",L176)))</formula>
    </cfRule>
  </conditionalFormatting>
  <conditionalFormatting sqref="D150:L155 D145:L148">
    <cfRule type="containsText" dxfId="138" priority="59" operator="containsText" text="ntitulé">
      <formula>NOT(ISERROR(SEARCH("ntitulé",D145)))</formula>
    </cfRule>
    <cfRule type="containsBlanks" dxfId="137" priority="60">
      <formula>LEN(TRIM(D145))=0</formula>
    </cfRule>
  </conditionalFormatting>
  <conditionalFormatting sqref="D150:L155 D145:L148">
    <cfRule type="containsText" dxfId="136" priority="58" operator="containsText" text="libre">
      <formula>NOT(ISERROR(SEARCH("libre",D145)))</formula>
    </cfRule>
  </conditionalFormatting>
  <conditionalFormatting sqref="G176:H182 C176:E182 C172:H174 C168:F168 C161:F166">
    <cfRule type="containsText" dxfId="135" priority="56" operator="containsText" text="ntitulé">
      <formula>NOT(ISERROR(SEARCH("ntitulé",C161)))</formula>
    </cfRule>
    <cfRule type="containsBlanks" dxfId="134" priority="57">
      <formula>LEN(TRIM(C161))=0</formula>
    </cfRule>
  </conditionalFormatting>
  <conditionalFormatting sqref="G176:H182 C176:E182 C172:H174 C168:F168 C161:F166">
    <cfRule type="containsText" dxfId="133" priority="55" operator="containsText" text="libre">
      <formula>NOT(ISERROR(SEARCH("libre",C161)))</formula>
    </cfRule>
  </conditionalFormatting>
  <conditionalFormatting sqref="G168:H168 G161:H166 F176:F182">
    <cfRule type="containsText" dxfId="132" priority="53" operator="containsText" text="ntitulé">
      <formula>NOT(ISERROR(SEARCH("ntitulé",F161)))</formula>
    </cfRule>
    <cfRule type="containsBlanks" dxfId="131" priority="54">
      <formula>LEN(TRIM(F161))=0</formula>
    </cfRule>
  </conditionalFormatting>
  <conditionalFormatting sqref="G168:H168 G161:H166 F176:F182">
    <cfRule type="containsText" dxfId="130" priority="52" operator="containsText" text="libre">
      <formula>NOT(ISERROR(SEARCH("libre",F161)))</formula>
    </cfRule>
  </conditionalFormatting>
  <conditionalFormatting sqref="I161:I166">
    <cfRule type="containsText" dxfId="129" priority="50" operator="containsText" text="ntitulé">
      <formula>NOT(ISERROR(SEARCH("ntitulé",I161)))</formula>
    </cfRule>
    <cfRule type="containsBlanks" dxfId="128" priority="51">
      <formula>LEN(TRIM(I161))=0</formula>
    </cfRule>
  </conditionalFormatting>
  <conditionalFormatting sqref="I161:I166">
    <cfRule type="containsText" dxfId="127" priority="49" operator="containsText" text="libre">
      <formula>NOT(ISERROR(SEARCH("libre",I161)))</formula>
    </cfRule>
  </conditionalFormatting>
  <conditionalFormatting sqref="I168">
    <cfRule type="containsText" dxfId="126" priority="47" operator="containsText" text="ntitulé">
      <formula>NOT(ISERROR(SEARCH("ntitulé",I168)))</formula>
    </cfRule>
    <cfRule type="containsBlanks" dxfId="125" priority="48">
      <formula>LEN(TRIM(I168))=0</formula>
    </cfRule>
  </conditionalFormatting>
  <conditionalFormatting sqref="I168">
    <cfRule type="containsText" dxfId="124" priority="46" operator="containsText" text="libre">
      <formula>NOT(ISERROR(SEARCH("libre",I168)))</formula>
    </cfRule>
  </conditionalFormatting>
  <conditionalFormatting sqref="I172:I174">
    <cfRule type="containsText" dxfId="123" priority="44" operator="containsText" text="ntitulé">
      <formula>NOT(ISERROR(SEARCH("ntitulé",I172)))</formula>
    </cfRule>
    <cfRule type="containsBlanks" dxfId="122" priority="45">
      <formula>LEN(TRIM(I172))=0</formula>
    </cfRule>
  </conditionalFormatting>
  <conditionalFormatting sqref="I172:I174">
    <cfRule type="containsText" dxfId="121" priority="43" operator="containsText" text="libre">
      <formula>NOT(ISERROR(SEARCH("libre",I172)))</formula>
    </cfRule>
  </conditionalFormatting>
  <conditionalFormatting sqref="I176:I182">
    <cfRule type="containsText" dxfId="120" priority="41" operator="containsText" text="ntitulé">
      <formula>NOT(ISERROR(SEARCH("ntitulé",I176)))</formula>
    </cfRule>
    <cfRule type="containsBlanks" dxfId="119" priority="42">
      <formula>LEN(TRIM(I176))=0</formula>
    </cfRule>
  </conditionalFormatting>
  <conditionalFormatting sqref="I176:I182">
    <cfRule type="containsText" dxfId="118" priority="40" operator="containsText" text="libre">
      <formula>NOT(ISERROR(SEARCH("libre",I176)))</formula>
    </cfRule>
  </conditionalFormatting>
  <conditionalFormatting sqref="J176:J182 J172:J174 J168 J161:J166">
    <cfRule type="containsText" dxfId="117" priority="38" operator="containsText" text="ntitulé">
      <formula>NOT(ISERROR(SEARCH("ntitulé",J161)))</formula>
    </cfRule>
    <cfRule type="containsBlanks" dxfId="116" priority="39">
      <formula>LEN(TRIM(J161))=0</formula>
    </cfRule>
  </conditionalFormatting>
  <conditionalFormatting sqref="J176:J182 J172:J174 J168 J161:J166">
    <cfRule type="containsText" dxfId="115" priority="37" operator="containsText" text="libre">
      <formula>NOT(ISERROR(SEARCH("libre",J161)))</formula>
    </cfRule>
  </conditionalFormatting>
  <conditionalFormatting sqref="K161:K166">
    <cfRule type="containsText" dxfId="114" priority="35" operator="containsText" text="ntitulé">
      <formula>NOT(ISERROR(SEARCH("ntitulé",K161)))</formula>
    </cfRule>
    <cfRule type="containsBlanks" dxfId="113" priority="36">
      <formula>LEN(TRIM(K161))=0</formula>
    </cfRule>
  </conditionalFormatting>
  <conditionalFormatting sqref="K161:K166">
    <cfRule type="containsText" dxfId="112" priority="34" operator="containsText" text="libre">
      <formula>NOT(ISERROR(SEARCH("libre",K161)))</formula>
    </cfRule>
  </conditionalFormatting>
  <conditionalFormatting sqref="K168">
    <cfRule type="containsText" dxfId="111" priority="32" operator="containsText" text="ntitulé">
      <formula>NOT(ISERROR(SEARCH("ntitulé",K168)))</formula>
    </cfRule>
    <cfRule type="containsBlanks" dxfId="110" priority="33">
      <formula>LEN(TRIM(K168))=0</formula>
    </cfRule>
  </conditionalFormatting>
  <conditionalFormatting sqref="K168">
    <cfRule type="containsText" dxfId="109" priority="31" operator="containsText" text="libre">
      <formula>NOT(ISERROR(SEARCH("libre",K168)))</formula>
    </cfRule>
  </conditionalFormatting>
  <conditionalFormatting sqref="K172:K174">
    <cfRule type="containsText" dxfId="108" priority="29" operator="containsText" text="ntitulé">
      <formula>NOT(ISERROR(SEARCH("ntitulé",K172)))</formula>
    </cfRule>
    <cfRule type="containsBlanks" dxfId="107" priority="30">
      <formula>LEN(TRIM(K172))=0</formula>
    </cfRule>
  </conditionalFormatting>
  <conditionalFormatting sqref="K172:K174">
    <cfRule type="containsText" dxfId="106" priority="28" operator="containsText" text="libre">
      <formula>NOT(ISERROR(SEARCH("libre",K172)))</formula>
    </cfRule>
  </conditionalFormatting>
  <conditionalFormatting sqref="K176:K182">
    <cfRule type="containsText" dxfId="105" priority="26" operator="containsText" text="ntitulé">
      <formula>NOT(ISERROR(SEARCH("ntitulé",K176)))</formula>
    </cfRule>
    <cfRule type="containsBlanks" dxfId="104" priority="27">
      <formula>LEN(TRIM(K176))=0</formula>
    </cfRule>
  </conditionalFormatting>
  <conditionalFormatting sqref="K176:K182">
    <cfRule type="containsText" dxfId="103" priority="25" operator="containsText" text="libre">
      <formula>NOT(ISERROR(SEARCH("libre",K176)))</formula>
    </cfRule>
  </conditionalFormatting>
  <conditionalFormatting sqref="L161:L166">
    <cfRule type="containsText" dxfId="102" priority="23" operator="containsText" text="ntitulé">
      <formula>NOT(ISERROR(SEARCH("ntitulé",L161)))</formula>
    </cfRule>
    <cfRule type="containsBlanks" dxfId="101" priority="24">
      <formula>LEN(TRIM(L161))=0</formula>
    </cfRule>
  </conditionalFormatting>
  <conditionalFormatting sqref="L161:L166">
    <cfRule type="containsText" dxfId="100" priority="22" operator="containsText" text="libre">
      <formula>NOT(ISERROR(SEARCH("libre",L161)))</formula>
    </cfRule>
  </conditionalFormatting>
  <conditionalFormatting sqref="L168">
    <cfRule type="containsText" dxfId="99" priority="20" operator="containsText" text="ntitulé">
      <formula>NOT(ISERROR(SEARCH("ntitulé",L168)))</formula>
    </cfRule>
    <cfRule type="containsBlanks" dxfId="98" priority="21">
      <formula>LEN(TRIM(L168))=0</formula>
    </cfRule>
  </conditionalFormatting>
  <conditionalFormatting sqref="L168">
    <cfRule type="containsText" dxfId="97" priority="19" operator="containsText" text="libre">
      <formula>NOT(ISERROR(SEARCH("libre",L168)))</formula>
    </cfRule>
  </conditionalFormatting>
  <conditionalFormatting sqref="L172:L174">
    <cfRule type="containsText" dxfId="96" priority="17" operator="containsText" text="ntitulé">
      <formula>NOT(ISERROR(SEARCH("ntitulé",L172)))</formula>
    </cfRule>
    <cfRule type="containsBlanks" dxfId="95" priority="18">
      <formula>LEN(TRIM(L172))=0</formula>
    </cfRule>
  </conditionalFormatting>
  <conditionalFormatting sqref="L172:L174">
    <cfRule type="containsText" dxfId="94" priority="16" operator="containsText" text="libre">
      <formula>NOT(ISERROR(SEARCH("libre",L172)))</formula>
    </cfRule>
  </conditionalFormatting>
  <conditionalFormatting sqref="L176:L182">
    <cfRule type="containsText" dxfId="93" priority="14" operator="containsText" text="ntitulé">
      <formula>NOT(ISERROR(SEARCH("ntitulé",L176)))</formula>
    </cfRule>
    <cfRule type="containsBlanks" dxfId="92" priority="15">
      <formula>LEN(TRIM(L176))=0</formula>
    </cfRule>
  </conditionalFormatting>
  <conditionalFormatting sqref="C15:C20 C10:C13">
    <cfRule type="containsText" dxfId="91" priority="11" operator="containsText" text="ntitulé">
      <formula>NOT(ISERROR(SEARCH("ntitulé",C10)))</formula>
    </cfRule>
    <cfRule type="containsBlanks" dxfId="90" priority="12">
      <formula>LEN(TRIM(C10))=0</formula>
    </cfRule>
  </conditionalFormatting>
  <conditionalFormatting sqref="C15:C20 C10:C13">
    <cfRule type="containsText" dxfId="89" priority="10" operator="containsText" text="libre">
      <formula>NOT(ISERROR(SEARCH("libre",C10)))</formula>
    </cfRule>
  </conditionalFormatting>
  <conditionalFormatting sqref="C60:C65 C55:C58">
    <cfRule type="containsText" dxfId="88" priority="8" operator="containsText" text="ntitulé">
      <formula>NOT(ISERROR(SEARCH("ntitulé",C55)))</formula>
    </cfRule>
    <cfRule type="containsBlanks" dxfId="87" priority="9">
      <formula>LEN(TRIM(C55))=0</formula>
    </cfRule>
  </conditionalFormatting>
  <conditionalFormatting sqref="C60:C65 C55:C58">
    <cfRule type="containsText" dxfId="86" priority="7" operator="containsText" text="libre">
      <formula>NOT(ISERROR(SEARCH("libre",C55)))</formula>
    </cfRule>
  </conditionalFormatting>
  <conditionalFormatting sqref="C105:C110 C100:C103">
    <cfRule type="containsText" dxfId="85" priority="5" operator="containsText" text="ntitulé">
      <formula>NOT(ISERROR(SEARCH("ntitulé",C100)))</formula>
    </cfRule>
    <cfRule type="containsBlanks" dxfId="84" priority="6">
      <formula>LEN(TRIM(C100))=0</formula>
    </cfRule>
  </conditionalFormatting>
  <conditionalFormatting sqref="C105:C110 C100:C103">
    <cfRule type="containsText" dxfId="83" priority="4" operator="containsText" text="libre">
      <formula>NOT(ISERROR(SEARCH("libre",C100)))</formula>
    </cfRule>
  </conditionalFormatting>
  <conditionalFormatting sqref="C150:C155 C145:C148">
    <cfRule type="containsText" dxfId="82" priority="2" operator="containsText" text="ntitulé">
      <formula>NOT(ISERROR(SEARCH("ntitulé",C145)))</formula>
    </cfRule>
    <cfRule type="containsBlanks" dxfId="81" priority="3">
      <formula>LEN(TRIM(C145))=0</formula>
    </cfRule>
  </conditionalFormatting>
  <conditionalFormatting sqref="C150:C155 C145:C148">
    <cfRule type="containsText" dxfId="80" priority="1" operator="containsText" text="libre">
      <formula>NOT(ISERROR(SEARCH("libre",C145)))</formula>
    </cfRule>
  </conditionalFormatting>
  <hyperlinks>
    <hyperlink ref="A1" location="TAB00!A1" display="Retour page de garde" xr:uid="{00000000-0004-0000-2200-000000000000}"/>
    <hyperlink ref="N17" location="TAB7.1!A1" display="TAB7.1" xr:uid="{00000000-0004-0000-2200-000001000000}"/>
    <hyperlink ref="N20" location="TAB7.2!A1" display="TAB7.2" xr:uid="{00000000-0004-0000-2200-000002000000}"/>
    <hyperlink ref="N11:N12" location="'TAB5'!A1" display="TAB5" xr:uid="{00000000-0004-0000-2200-000004000000}"/>
  </hyperlinks>
  <pageMargins left="0.7" right="0.7" top="0.75" bottom="0.75" header="0.3" footer="0.3"/>
  <pageSetup paperSize="8" scale="83" orientation="landscape" verticalDpi="300" r:id="rId1"/>
  <rowBreaks count="4" manualBreakCount="4">
    <brk id="49" max="21" man="1"/>
    <brk id="94" max="21" man="1"/>
    <brk id="139" max="21" man="1"/>
    <brk id="184" max="21" man="1"/>
  </rowBreaks>
  <colBreaks count="1" manualBreakCount="1">
    <brk id="25"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U23"/>
  <sheetViews>
    <sheetView zoomScale="85" zoomScaleNormal="85" workbookViewId="0">
      <selection activeCell="A3" sqref="A3"/>
    </sheetView>
  </sheetViews>
  <sheetFormatPr baseColWidth="10" defaultColWidth="9.1640625" defaultRowHeight="13.5" x14ac:dyDescent="0.3"/>
  <cols>
    <col min="1" max="1" width="45.5" style="5" customWidth="1"/>
    <col min="2" max="4" width="17.6640625" style="5" customWidth="1"/>
    <col min="5" max="11" width="17.6640625" style="3" customWidth="1"/>
    <col min="12" max="12" width="1.33203125" style="3" customWidth="1"/>
    <col min="13" max="14" width="9.5" style="5" customWidth="1"/>
    <col min="15" max="21" width="9.5" style="3" customWidth="1"/>
    <col min="22" max="16384" width="9.1640625" style="3"/>
  </cols>
  <sheetData>
    <row r="1" spans="1:21" ht="15" x14ac:dyDescent="0.3">
      <c r="A1" s="9" t="s">
        <v>58</v>
      </c>
      <c r="B1" s="3"/>
      <c r="C1" s="3"/>
      <c r="D1" s="10"/>
      <c r="E1" s="10"/>
      <c r="F1" s="10"/>
      <c r="G1" s="10"/>
      <c r="H1" s="10"/>
      <c r="I1" s="10"/>
      <c r="J1" s="10"/>
      <c r="K1" s="10"/>
      <c r="L1" s="10"/>
      <c r="M1" s="10"/>
      <c r="N1" s="10"/>
      <c r="O1" s="10"/>
      <c r="P1" s="10"/>
      <c r="Q1" s="10"/>
      <c r="R1" s="10"/>
      <c r="S1" s="10"/>
      <c r="T1" s="10"/>
      <c r="U1" s="10"/>
    </row>
    <row r="2" spans="1:21" ht="15" x14ac:dyDescent="0.3">
      <c r="A2" s="11" t="s">
        <v>565</v>
      </c>
    </row>
    <row r="3" spans="1:21" ht="22.15" customHeight="1" x14ac:dyDescent="0.35">
      <c r="A3" s="131" t="str">
        <f>TAB00!B72&amp;" : "&amp;TAB00!C72</f>
        <v>TAB7.1 : Détail des créances à un an au plus</v>
      </c>
      <c r="B3" s="131"/>
      <c r="C3" s="131"/>
      <c r="D3" s="131"/>
      <c r="E3" s="131"/>
      <c r="F3" s="131"/>
      <c r="G3" s="131"/>
      <c r="H3" s="131"/>
      <c r="I3" s="131"/>
      <c r="J3" s="131"/>
      <c r="K3" s="131"/>
      <c r="L3" s="131"/>
      <c r="M3" s="131"/>
      <c r="N3" s="131"/>
      <c r="O3" s="131"/>
      <c r="P3" s="131"/>
      <c r="Q3" s="131"/>
      <c r="R3" s="131"/>
      <c r="S3" s="131"/>
      <c r="T3" s="131"/>
      <c r="U3" s="131"/>
    </row>
    <row r="4" spans="1:21" x14ac:dyDescent="0.3">
      <c r="L4" s="72"/>
    </row>
    <row r="5" spans="1:21" ht="22.15" customHeight="1" thickBot="1" x14ac:dyDescent="0.35">
      <c r="L5" s="72"/>
      <c r="M5" s="463" t="s">
        <v>401</v>
      </c>
      <c r="N5" s="464"/>
      <c r="O5" s="464"/>
      <c r="P5" s="464"/>
      <c r="Q5" s="464"/>
      <c r="R5" s="464"/>
      <c r="S5" s="464"/>
      <c r="T5" s="464"/>
      <c r="U5" s="465"/>
    </row>
    <row r="6" spans="1:21" ht="27" x14ac:dyDescent="0.3">
      <c r="A6" s="96" t="s">
        <v>60</v>
      </c>
      <c r="B6" s="344" t="s">
        <v>451</v>
      </c>
      <c r="C6" s="344" t="s">
        <v>437</v>
      </c>
      <c r="D6" s="344" t="s">
        <v>454</v>
      </c>
      <c r="E6" s="344" t="s">
        <v>452</v>
      </c>
      <c r="F6" s="344" t="s">
        <v>453</v>
      </c>
      <c r="G6" s="123" t="s">
        <v>433</v>
      </c>
      <c r="H6" s="123" t="s">
        <v>434</v>
      </c>
      <c r="I6" s="123" t="s">
        <v>435</v>
      </c>
      <c r="J6" s="123" t="s">
        <v>436</v>
      </c>
      <c r="K6" s="123" t="s">
        <v>432</v>
      </c>
      <c r="L6" s="72"/>
      <c r="M6" s="346" t="s">
        <v>402</v>
      </c>
      <c r="N6" s="335" t="s">
        <v>403</v>
      </c>
      <c r="O6" s="335" t="s">
        <v>439</v>
      </c>
      <c r="P6" s="335" t="s">
        <v>404</v>
      </c>
      <c r="Q6" s="335" t="s">
        <v>438</v>
      </c>
      <c r="R6" s="335" t="s">
        <v>425</v>
      </c>
      <c r="S6" s="335" t="s">
        <v>424</v>
      </c>
      <c r="T6" s="335" t="s">
        <v>423</v>
      </c>
      <c r="U6" s="335" t="s">
        <v>422</v>
      </c>
    </row>
    <row r="7" spans="1:21" x14ac:dyDescent="0.3">
      <c r="A7" s="229" t="s">
        <v>117</v>
      </c>
      <c r="B7" s="129"/>
      <c r="C7" s="129"/>
      <c r="D7" s="129"/>
      <c r="E7" s="129"/>
      <c r="F7" s="129"/>
      <c r="G7" s="129"/>
      <c r="H7" s="129"/>
      <c r="I7" s="129"/>
      <c r="J7" s="129"/>
      <c r="K7" s="129"/>
      <c r="L7" s="72"/>
      <c r="M7" s="25">
        <f t="shared" ref="M7:N21" si="0">IFERROR(IF(AND(ROUND(SUM(B7:B7),0)=0,ROUND(SUM(C7:C7),0)&gt;ROUND(SUM(B7:B7),0)),"INF",(ROUND(SUM(C7:C7),0)-ROUND(SUM(B7:B7),0))/ROUND(SUM(B7:B7),0)),0)</f>
        <v>0</v>
      </c>
      <c r="N7" s="25">
        <f t="shared" si="0"/>
        <v>0</v>
      </c>
      <c r="O7" s="25">
        <f>IFERROR(IF(AND(ROUND(SUM(D7),0)=0,ROUND(SUM(E7:E7),0)&gt;ROUND(SUM(D7),0)),"INF",(ROUND(SUM(E7:E7),0)-ROUND(SUM(D7),0))/ROUND(SUM(D7),0)),0)</f>
        <v>0</v>
      </c>
      <c r="P7" s="25">
        <f t="shared" ref="P7:P21" si="1">IFERROR(IF(AND(ROUND(SUM(E7),0)=0,ROUND(SUM(F7:F7),0)&gt;ROUND(SUM(E7),0)),"INF",(ROUND(SUM(F7:F7),0)-ROUND(SUM(E7),0))/ROUND(SUM(E7),0)),0)</f>
        <v>0</v>
      </c>
      <c r="Q7" s="25">
        <f t="shared" ref="Q7:Q21" si="2">IFERROR(IF(AND(ROUND(SUM(F7),0)=0,ROUND(SUM(G7:G7),0)&gt;ROUND(SUM(F7),0)),"INF",(ROUND(SUM(G7:G7),0)-ROUND(SUM(F7),0))/ROUND(SUM(F7),0)),0)</f>
        <v>0</v>
      </c>
      <c r="R7" s="25">
        <f t="shared" ref="R7:R21" si="3">IFERROR(IF(AND(ROUND(SUM(G7),0)=0,ROUND(SUM(H7:H7),0)&gt;ROUND(SUM(G7),0)),"INF",(ROUND(SUM(H7:H7),0)-ROUND(SUM(G7),0))/ROUND(SUM(G7),0)),0)</f>
        <v>0</v>
      </c>
      <c r="S7" s="25">
        <f t="shared" ref="S7:S21" si="4">IFERROR(IF(AND(ROUND(SUM(H7),0)=0,ROUND(SUM(I7:I7),0)&gt;ROUND(SUM(H7),0)),"INF",(ROUND(SUM(I7:I7),0)-ROUND(SUM(H7),0))/ROUND(SUM(H7),0)),0)</f>
        <v>0</v>
      </c>
      <c r="T7" s="25">
        <f t="shared" ref="T7:T21" si="5">IFERROR(IF(AND(ROUND(SUM(I7),0)=0,ROUND(SUM(J7:J7),0)&gt;ROUND(SUM(I7),0)),"INF",(ROUND(SUM(J7:J7),0)-ROUND(SUM(I7),0))/ROUND(SUM(I7),0)),0)</f>
        <v>0</v>
      </c>
      <c r="U7" s="25">
        <f t="shared" ref="U7:U21" si="6">IFERROR(IF(AND(ROUND(SUM(J7),0)=0,ROUND(SUM(K7:K7),0)&gt;ROUND(SUM(J7),0)),"INF",(ROUND(SUM(K7:K7),0)-ROUND(SUM(J7),0))/ROUND(SUM(J7),0)),0)</f>
        <v>0</v>
      </c>
    </row>
    <row r="8" spans="1:21" ht="27" x14ac:dyDescent="0.3">
      <c r="A8" s="229" t="s">
        <v>120</v>
      </c>
      <c r="B8" s="129"/>
      <c r="C8" s="129"/>
      <c r="D8" s="129"/>
      <c r="E8" s="129"/>
      <c r="F8" s="129"/>
      <c r="G8" s="129"/>
      <c r="H8" s="129"/>
      <c r="I8" s="129"/>
      <c r="J8" s="129"/>
      <c r="K8" s="129"/>
      <c r="L8" s="72"/>
      <c r="M8" s="25">
        <f t="shared" si="0"/>
        <v>0</v>
      </c>
      <c r="N8" s="25">
        <f t="shared" si="0"/>
        <v>0</v>
      </c>
      <c r="O8" s="25">
        <f t="shared" ref="O8:O21" si="7">IFERROR(IF(AND(ROUND(SUM(D8),0)=0,ROUND(SUM(E8:E8),0)&gt;ROUND(SUM(D8),0)),"INF",(ROUND(SUM(E8:E8),0)-ROUND(SUM(D8),0))/ROUND(SUM(D8),0)),0)</f>
        <v>0</v>
      </c>
      <c r="P8" s="25">
        <f t="shared" si="1"/>
        <v>0</v>
      </c>
      <c r="Q8" s="25">
        <f t="shared" si="2"/>
        <v>0</v>
      </c>
      <c r="R8" s="25">
        <f t="shared" si="3"/>
        <v>0</v>
      </c>
      <c r="S8" s="25">
        <f t="shared" si="4"/>
        <v>0</v>
      </c>
      <c r="T8" s="25">
        <f t="shared" si="5"/>
        <v>0</v>
      </c>
      <c r="U8" s="25">
        <f t="shared" si="6"/>
        <v>0</v>
      </c>
    </row>
    <row r="9" spans="1:21" ht="27" x14ac:dyDescent="0.3">
      <c r="A9" s="229" t="s">
        <v>118</v>
      </c>
      <c r="B9" s="129"/>
      <c r="C9" s="129"/>
      <c r="D9" s="129"/>
      <c r="E9" s="129"/>
      <c r="F9" s="129"/>
      <c r="G9" s="129"/>
      <c r="H9" s="129"/>
      <c r="I9" s="129"/>
      <c r="J9" s="129"/>
      <c r="K9" s="129"/>
      <c r="L9" s="72"/>
      <c r="M9" s="25">
        <f t="shared" si="0"/>
        <v>0</v>
      </c>
      <c r="N9" s="25">
        <f t="shared" si="0"/>
        <v>0</v>
      </c>
      <c r="O9" s="25">
        <f t="shared" si="7"/>
        <v>0</v>
      </c>
      <c r="P9" s="25">
        <f t="shared" si="1"/>
        <v>0</v>
      </c>
      <c r="Q9" s="25">
        <f t="shared" si="2"/>
        <v>0</v>
      </c>
      <c r="R9" s="25">
        <f t="shared" si="3"/>
        <v>0</v>
      </c>
      <c r="S9" s="25">
        <f t="shared" si="4"/>
        <v>0</v>
      </c>
      <c r="T9" s="25">
        <f t="shared" si="5"/>
        <v>0</v>
      </c>
      <c r="U9" s="25">
        <f t="shared" si="6"/>
        <v>0</v>
      </c>
    </row>
    <row r="10" spans="1:21" x14ac:dyDescent="0.3">
      <c r="A10" s="229" t="s">
        <v>125</v>
      </c>
      <c r="B10" s="129"/>
      <c r="C10" s="129"/>
      <c r="D10" s="129"/>
      <c r="E10" s="129"/>
      <c r="F10" s="129"/>
      <c r="G10" s="129"/>
      <c r="H10" s="129"/>
      <c r="I10" s="129"/>
      <c r="J10" s="129"/>
      <c r="K10" s="129"/>
      <c r="L10" s="72"/>
      <c r="M10" s="25">
        <f t="shared" si="0"/>
        <v>0</v>
      </c>
      <c r="N10" s="25">
        <f t="shared" si="0"/>
        <v>0</v>
      </c>
      <c r="O10" s="25">
        <f t="shared" si="7"/>
        <v>0</v>
      </c>
      <c r="P10" s="25">
        <f t="shared" si="1"/>
        <v>0</v>
      </c>
      <c r="Q10" s="25">
        <f t="shared" si="2"/>
        <v>0</v>
      </c>
      <c r="R10" s="25">
        <f t="shared" si="3"/>
        <v>0</v>
      </c>
      <c r="S10" s="25">
        <f t="shared" si="4"/>
        <v>0</v>
      </c>
      <c r="T10" s="25">
        <f t="shared" si="5"/>
        <v>0</v>
      </c>
      <c r="U10" s="25">
        <f t="shared" si="6"/>
        <v>0</v>
      </c>
    </row>
    <row r="11" spans="1:21" ht="27" x14ac:dyDescent="0.3">
      <c r="A11" s="229" t="s">
        <v>126</v>
      </c>
      <c r="B11" s="129"/>
      <c r="C11" s="129"/>
      <c r="D11" s="129"/>
      <c r="E11" s="129"/>
      <c r="F11" s="129"/>
      <c r="G11" s="129"/>
      <c r="H11" s="129"/>
      <c r="I11" s="129"/>
      <c r="J11" s="129"/>
      <c r="K11" s="129"/>
      <c r="L11" s="72"/>
      <c r="M11" s="25">
        <f t="shared" si="0"/>
        <v>0</v>
      </c>
      <c r="N11" s="25">
        <f t="shared" si="0"/>
        <v>0</v>
      </c>
      <c r="O11" s="25">
        <f t="shared" si="7"/>
        <v>0</v>
      </c>
      <c r="P11" s="25">
        <f t="shared" si="1"/>
        <v>0</v>
      </c>
      <c r="Q11" s="25">
        <f t="shared" si="2"/>
        <v>0</v>
      </c>
      <c r="R11" s="25">
        <f t="shared" si="3"/>
        <v>0</v>
      </c>
      <c r="S11" s="25">
        <f t="shared" si="4"/>
        <v>0</v>
      </c>
      <c r="T11" s="25">
        <f t="shared" si="5"/>
        <v>0</v>
      </c>
      <c r="U11" s="25">
        <f t="shared" si="6"/>
        <v>0</v>
      </c>
    </row>
    <row r="12" spans="1:21" ht="24" customHeight="1" x14ac:dyDescent="0.3">
      <c r="A12" s="229" t="s">
        <v>121</v>
      </c>
      <c r="B12" s="129"/>
      <c r="C12" s="129"/>
      <c r="D12" s="129"/>
      <c r="E12" s="129"/>
      <c r="F12" s="129"/>
      <c r="G12" s="129"/>
      <c r="H12" s="129"/>
      <c r="I12" s="129"/>
      <c r="J12" s="129"/>
      <c r="K12" s="129"/>
      <c r="L12" s="72"/>
      <c r="M12" s="25">
        <f t="shared" si="0"/>
        <v>0</v>
      </c>
      <c r="N12" s="25">
        <f t="shared" si="0"/>
        <v>0</v>
      </c>
      <c r="O12" s="25">
        <f t="shared" si="7"/>
        <v>0</v>
      </c>
      <c r="P12" s="25">
        <f t="shared" si="1"/>
        <v>0</v>
      </c>
      <c r="Q12" s="25">
        <f t="shared" si="2"/>
        <v>0</v>
      </c>
      <c r="R12" s="25">
        <f t="shared" si="3"/>
        <v>0</v>
      </c>
      <c r="S12" s="25">
        <f t="shared" si="4"/>
        <v>0</v>
      </c>
      <c r="T12" s="25">
        <f t="shared" si="5"/>
        <v>0</v>
      </c>
      <c r="U12" s="25">
        <f t="shared" si="6"/>
        <v>0</v>
      </c>
    </row>
    <row r="13" spans="1:21" x14ac:dyDescent="0.3">
      <c r="A13" s="229" t="s">
        <v>119</v>
      </c>
      <c r="B13" s="129"/>
      <c r="C13" s="129"/>
      <c r="D13" s="129"/>
      <c r="E13" s="129"/>
      <c r="F13" s="129"/>
      <c r="G13" s="129"/>
      <c r="H13" s="129"/>
      <c r="I13" s="129"/>
      <c r="J13" s="129"/>
      <c r="K13" s="129"/>
      <c r="L13" s="72"/>
      <c r="M13" s="25">
        <f t="shared" si="0"/>
        <v>0</v>
      </c>
      <c r="N13" s="25">
        <f t="shared" si="0"/>
        <v>0</v>
      </c>
      <c r="O13" s="25">
        <f t="shared" si="7"/>
        <v>0</v>
      </c>
      <c r="P13" s="25">
        <f t="shared" si="1"/>
        <v>0</v>
      </c>
      <c r="Q13" s="25">
        <f t="shared" si="2"/>
        <v>0</v>
      </c>
      <c r="R13" s="25">
        <f t="shared" si="3"/>
        <v>0</v>
      </c>
      <c r="S13" s="25">
        <f t="shared" si="4"/>
        <v>0</v>
      </c>
      <c r="T13" s="25">
        <f t="shared" si="5"/>
        <v>0</v>
      </c>
      <c r="U13" s="25">
        <f t="shared" si="6"/>
        <v>0</v>
      </c>
    </row>
    <row r="14" spans="1:21" ht="27" x14ac:dyDescent="0.3">
      <c r="A14" s="229" t="s">
        <v>122</v>
      </c>
      <c r="B14" s="129"/>
      <c r="C14" s="129"/>
      <c r="D14" s="129"/>
      <c r="E14" s="129"/>
      <c r="F14" s="129"/>
      <c r="G14" s="129"/>
      <c r="H14" s="129"/>
      <c r="I14" s="129"/>
      <c r="J14" s="129"/>
      <c r="K14" s="129"/>
      <c r="L14" s="72"/>
      <c r="M14" s="25">
        <f t="shared" si="0"/>
        <v>0</v>
      </c>
      <c r="N14" s="25">
        <f t="shared" si="0"/>
        <v>0</v>
      </c>
      <c r="O14" s="25">
        <f t="shared" si="7"/>
        <v>0</v>
      </c>
      <c r="P14" s="25">
        <f t="shared" si="1"/>
        <v>0</v>
      </c>
      <c r="Q14" s="25">
        <f t="shared" si="2"/>
        <v>0</v>
      </c>
      <c r="R14" s="25">
        <f t="shared" si="3"/>
        <v>0</v>
      </c>
      <c r="S14" s="25">
        <f t="shared" si="4"/>
        <v>0</v>
      </c>
      <c r="T14" s="25">
        <f t="shared" si="5"/>
        <v>0</v>
      </c>
      <c r="U14" s="25">
        <f t="shared" si="6"/>
        <v>0</v>
      </c>
    </row>
    <row r="15" spans="1:21" x14ac:dyDescent="0.3">
      <c r="A15" s="229" t="s">
        <v>123</v>
      </c>
      <c r="B15" s="129"/>
      <c r="C15" s="129"/>
      <c r="D15" s="129"/>
      <c r="E15" s="129"/>
      <c r="F15" s="129"/>
      <c r="G15" s="129"/>
      <c r="H15" s="129"/>
      <c r="I15" s="129"/>
      <c r="J15" s="129"/>
      <c r="K15" s="129"/>
      <c r="L15" s="72"/>
      <c r="M15" s="25">
        <f t="shared" si="0"/>
        <v>0</v>
      </c>
      <c r="N15" s="25">
        <f t="shared" si="0"/>
        <v>0</v>
      </c>
      <c r="O15" s="25">
        <f t="shared" si="7"/>
        <v>0</v>
      </c>
      <c r="P15" s="25">
        <f t="shared" si="1"/>
        <v>0</v>
      </c>
      <c r="Q15" s="25">
        <f t="shared" si="2"/>
        <v>0</v>
      </c>
      <c r="R15" s="25">
        <f t="shared" si="3"/>
        <v>0</v>
      </c>
      <c r="S15" s="25">
        <f t="shared" si="4"/>
        <v>0</v>
      </c>
      <c r="T15" s="25">
        <f t="shared" si="5"/>
        <v>0</v>
      </c>
      <c r="U15" s="25">
        <f t="shared" si="6"/>
        <v>0</v>
      </c>
    </row>
    <row r="16" spans="1:21" x14ac:dyDescent="0.3">
      <c r="A16" s="235" t="s">
        <v>116</v>
      </c>
      <c r="B16" s="34">
        <f>SUM(B7:B15)</f>
        <v>0</v>
      </c>
      <c r="C16" s="34">
        <f>SUM(C7:C15)</f>
        <v>0</v>
      </c>
      <c r="D16" s="34">
        <f>SUM(D7:D15)</f>
        <v>0</v>
      </c>
      <c r="E16" s="34">
        <f>SUM(E7:E15)</f>
        <v>0</v>
      </c>
      <c r="F16" s="35">
        <f>SUM(F7:F15)</f>
        <v>0</v>
      </c>
      <c r="G16" s="35">
        <f t="shared" ref="G16:K16" si="8">SUM(G7:G15)</f>
        <v>0</v>
      </c>
      <c r="H16" s="35">
        <f t="shared" si="8"/>
        <v>0</v>
      </c>
      <c r="I16" s="35">
        <f t="shared" si="8"/>
        <v>0</v>
      </c>
      <c r="J16" s="35">
        <f t="shared" si="8"/>
        <v>0</v>
      </c>
      <c r="K16" s="35">
        <f t="shared" si="8"/>
        <v>0</v>
      </c>
      <c r="L16" s="72"/>
      <c r="M16" s="25">
        <f t="shared" si="0"/>
        <v>0</v>
      </c>
      <c r="N16" s="25">
        <f t="shared" si="0"/>
        <v>0</v>
      </c>
      <c r="O16" s="25">
        <f t="shared" si="7"/>
        <v>0</v>
      </c>
      <c r="P16" s="25">
        <f t="shared" si="1"/>
        <v>0</v>
      </c>
      <c r="Q16" s="25">
        <f t="shared" si="2"/>
        <v>0</v>
      </c>
      <c r="R16" s="25">
        <f t="shared" si="3"/>
        <v>0</v>
      </c>
      <c r="S16" s="25">
        <f t="shared" si="4"/>
        <v>0</v>
      </c>
      <c r="T16" s="25">
        <f t="shared" si="5"/>
        <v>0</v>
      </c>
      <c r="U16" s="25">
        <f t="shared" si="6"/>
        <v>0</v>
      </c>
    </row>
    <row r="17" spans="1:21" x14ac:dyDescent="0.3">
      <c r="A17" s="229" t="s">
        <v>127</v>
      </c>
      <c r="B17" s="129"/>
      <c r="C17" s="129"/>
      <c r="D17" s="129"/>
      <c r="E17" s="129"/>
      <c r="F17" s="129"/>
      <c r="G17" s="129"/>
      <c r="H17" s="129"/>
      <c r="I17" s="129"/>
      <c r="J17" s="129"/>
      <c r="K17" s="129"/>
      <c r="L17" s="72"/>
      <c r="M17" s="25">
        <f t="shared" si="0"/>
        <v>0</v>
      </c>
      <c r="N17" s="25">
        <f t="shared" si="0"/>
        <v>0</v>
      </c>
      <c r="O17" s="25">
        <f t="shared" si="7"/>
        <v>0</v>
      </c>
      <c r="P17" s="25">
        <f t="shared" si="1"/>
        <v>0</v>
      </c>
      <c r="Q17" s="25">
        <f t="shared" si="2"/>
        <v>0</v>
      </c>
      <c r="R17" s="25">
        <f t="shared" si="3"/>
        <v>0</v>
      </c>
      <c r="S17" s="25">
        <f t="shared" si="4"/>
        <v>0</v>
      </c>
      <c r="T17" s="25">
        <f t="shared" si="5"/>
        <v>0</v>
      </c>
      <c r="U17" s="25">
        <f t="shared" si="6"/>
        <v>0</v>
      </c>
    </row>
    <row r="18" spans="1:21" x14ac:dyDescent="0.3">
      <c r="A18" s="229" t="s">
        <v>129</v>
      </c>
      <c r="B18" s="129"/>
      <c r="C18" s="129"/>
      <c r="D18" s="129"/>
      <c r="E18" s="129"/>
      <c r="F18" s="129"/>
      <c r="G18" s="129"/>
      <c r="H18" s="129"/>
      <c r="I18" s="129"/>
      <c r="J18" s="129"/>
      <c r="K18" s="129"/>
      <c r="L18" s="72"/>
      <c r="M18" s="25">
        <f t="shared" si="0"/>
        <v>0</v>
      </c>
      <c r="N18" s="25">
        <f t="shared" si="0"/>
        <v>0</v>
      </c>
      <c r="O18" s="25">
        <f t="shared" si="7"/>
        <v>0</v>
      </c>
      <c r="P18" s="25">
        <f t="shared" si="1"/>
        <v>0</v>
      </c>
      <c r="Q18" s="25">
        <f t="shared" si="2"/>
        <v>0</v>
      </c>
      <c r="R18" s="25">
        <f t="shared" si="3"/>
        <v>0</v>
      </c>
      <c r="S18" s="25">
        <f t="shared" si="4"/>
        <v>0</v>
      </c>
      <c r="T18" s="25">
        <f t="shared" si="5"/>
        <v>0</v>
      </c>
      <c r="U18" s="25">
        <f t="shared" si="6"/>
        <v>0</v>
      </c>
    </row>
    <row r="19" spans="1:21" x14ac:dyDescent="0.3">
      <c r="A19" s="229" t="s">
        <v>128</v>
      </c>
      <c r="B19" s="129"/>
      <c r="C19" s="129"/>
      <c r="D19" s="129"/>
      <c r="E19" s="129"/>
      <c r="F19" s="129"/>
      <c r="G19" s="129"/>
      <c r="H19" s="129"/>
      <c r="I19" s="129"/>
      <c r="J19" s="129"/>
      <c r="K19" s="129"/>
      <c r="L19" s="72"/>
      <c r="M19" s="25">
        <f t="shared" si="0"/>
        <v>0</v>
      </c>
      <c r="N19" s="25">
        <f t="shared" si="0"/>
        <v>0</v>
      </c>
      <c r="O19" s="25">
        <f t="shared" si="7"/>
        <v>0</v>
      </c>
      <c r="P19" s="25">
        <f t="shared" si="1"/>
        <v>0</v>
      </c>
      <c r="Q19" s="25">
        <f t="shared" si="2"/>
        <v>0</v>
      </c>
      <c r="R19" s="25">
        <f t="shared" si="3"/>
        <v>0</v>
      </c>
      <c r="S19" s="25">
        <f t="shared" si="4"/>
        <v>0</v>
      </c>
      <c r="T19" s="25">
        <f t="shared" si="5"/>
        <v>0</v>
      </c>
      <c r="U19" s="25">
        <f t="shared" si="6"/>
        <v>0</v>
      </c>
    </row>
    <row r="20" spans="1:21" x14ac:dyDescent="0.3">
      <c r="A20" s="235" t="s">
        <v>124</v>
      </c>
      <c r="B20" s="34">
        <f>SUM(B17:B19)</f>
        <v>0</v>
      </c>
      <c r="C20" s="34">
        <f>SUM(C17:C19)</f>
        <v>0</v>
      </c>
      <c r="D20" s="34">
        <f>SUM(D17:D19)</f>
        <v>0</v>
      </c>
      <c r="E20" s="34">
        <f>SUM(E17:E19)</f>
        <v>0</v>
      </c>
      <c r="F20" s="34">
        <f>SUM(F17:F19)</f>
        <v>0</v>
      </c>
      <c r="G20" s="34">
        <f t="shared" ref="G20:K20" si="9">SUM(G17:G19)</f>
        <v>0</v>
      </c>
      <c r="H20" s="34">
        <f t="shared" si="9"/>
        <v>0</v>
      </c>
      <c r="I20" s="34">
        <f t="shared" si="9"/>
        <v>0</v>
      </c>
      <c r="J20" s="34">
        <f t="shared" si="9"/>
        <v>0</v>
      </c>
      <c r="K20" s="34">
        <f t="shared" si="9"/>
        <v>0</v>
      </c>
      <c r="L20" s="72"/>
      <c r="M20" s="25">
        <f t="shared" si="0"/>
        <v>0</v>
      </c>
      <c r="N20" s="25">
        <f t="shared" si="0"/>
        <v>0</v>
      </c>
      <c r="O20" s="25">
        <f t="shared" si="7"/>
        <v>0</v>
      </c>
      <c r="P20" s="25">
        <f t="shared" si="1"/>
        <v>0</v>
      </c>
      <c r="Q20" s="25">
        <f t="shared" si="2"/>
        <v>0</v>
      </c>
      <c r="R20" s="25">
        <f t="shared" si="3"/>
        <v>0</v>
      </c>
      <c r="S20" s="25">
        <f t="shared" si="4"/>
        <v>0</v>
      </c>
      <c r="T20" s="25">
        <f t="shared" si="5"/>
        <v>0</v>
      </c>
      <c r="U20" s="25">
        <f t="shared" si="6"/>
        <v>0</v>
      </c>
    </row>
    <row r="21" spans="1:21" x14ac:dyDescent="0.3">
      <c r="A21" s="236" t="s">
        <v>115</v>
      </c>
      <c r="B21" s="30">
        <f>SUM(B16,B20)</f>
        <v>0</v>
      </c>
      <c r="C21" s="30">
        <f>SUM(C16,C20)</f>
        <v>0</v>
      </c>
      <c r="D21" s="30">
        <f>SUM(D16,D20)</f>
        <v>0</v>
      </c>
      <c r="E21" s="30">
        <f>SUM(E16,E20)</f>
        <v>0</v>
      </c>
      <c r="F21" s="30">
        <f>SUM(F16,F20)</f>
        <v>0</v>
      </c>
      <c r="G21" s="30">
        <f t="shared" ref="G21:K21" si="10">SUM(G16,G20)</f>
        <v>0</v>
      </c>
      <c r="H21" s="30">
        <f t="shared" si="10"/>
        <v>0</v>
      </c>
      <c r="I21" s="30">
        <f t="shared" si="10"/>
        <v>0</v>
      </c>
      <c r="J21" s="30">
        <f t="shared" si="10"/>
        <v>0</v>
      </c>
      <c r="K21" s="30">
        <f t="shared" si="10"/>
        <v>0</v>
      </c>
      <c r="L21" s="72"/>
      <c r="M21" s="31">
        <f t="shared" si="0"/>
        <v>0</v>
      </c>
      <c r="N21" s="31">
        <f t="shared" si="0"/>
        <v>0</v>
      </c>
      <c r="O21" s="31">
        <f t="shared" si="7"/>
        <v>0</v>
      </c>
      <c r="P21" s="31">
        <f t="shared" si="1"/>
        <v>0</v>
      </c>
      <c r="Q21" s="31">
        <f t="shared" si="2"/>
        <v>0</v>
      </c>
      <c r="R21" s="31">
        <f t="shared" si="3"/>
        <v>0</v>
      </c>
      <c r="S21" s="31">
        <f t="shared" si="4"/>
        <v>0</v>
      </c>
      <c r="T21" s="31">
        <f t="shared" si="5"/>
        <v>0</v>
      </c>
      <c r="U21" s="234">
        <f t="shared" si="6"/>
        <v>0</v>
      </c>
    </row>
    <row r="22" spans="1:21" ht="27" x14ac:dyDescent="0.3">
      <c r="A22" s="15" t="s">
        <v>582</v>
      </c>
      <c r="B22" s="16">
        <f>'TAB7'!C17</f>
        <v>0</v>
      </c>
      <c r="C22" s="16">
        <f>'TAB7'!D17</f>
        <v>0</v>
      </c>
      <c r="D22" s="16">
        <f>'TAB7'!E17</f>
        <v>0</v>
      </c>
      <c r="E22" s="16">
        <f>'TAB7'!F17</f>
        <v>0</v>
      </c>
      <c r="F22" s="16">
        <f>'TAB7'!G17</f>
        <v>0</v>
      </c>
      <c r="G22" s="16">
        <f>'TAB7'!H17</f>
        <v>0</v>
      </c>
      <c r="H22" s="16">
        <f>'TAB7'!I17</f>
        <v>0</v>
      </c>
      <c r="I22" s="16">
        <f>'TAB7'!J17</f>
        <v>0</v>
      </c>
      <c r="J22" s="16">
        <f>'TAB7'!K17</f>
        <v>0</v>
      </c>
      <c r="K22" s="16">
        <f>'TAB7'!L17</f>
        <v>0</v>
      </c>
      <c r="L22" s="72"/>
    </row>
    <row r="23" spans="1:21" ht="41.25" thickBot="1" x14ac:dyDescent="0.35">
      <c r="A23" s="237" t="s">
        <v>585</v>
      </c>
      <c r="B23" s="36">
        <f t="shared" ref="B23" si="11">B21-B22</f>
        <v>0</v>
      </c>
      <c r="C23" s="36">
        <f t="shared" ref="C23:K23" si="12">C21-C22</f>
        <v>0</v>
      </c>
      <c r="D23" s="36">
        <f t="shared" si="12"/>
        <v>0</v>
      </c>
      <c r="E23" s="36">
        <f t="shared" si="12"/>
        <v>0</v>
      </c>
      <c r="F23" s="36">
        <f t="shared" si="12"/>
        <v>0</v>
      </c>
      <c r="G23" s="36">
        <f t="shared" si="12"/>
        <v>0</v>
      </c>
      <c r="H23" s="36">
        <f t="shared" si="12"/>
        <v>0</v>
      </c>
      <c r="I23" s="36">
        <f t="shared" si="12"/>
        <v>0</v>
      </c>
      <c r="J23" s="36">
        <f t="shared" si="12"/>
        <v>0</v>
      </c>
      <c r="K23" s="36">
        <f t="shared" si="12"/>
        <v>0</v>
      </c>
      <c r="L23" s="72"/>
    </row>
  </sheetData>
  <mergeCells count="1">
    <mergeCell ref="M5:U5"/>
  </mergeCells>
  <phoneticPr fontId="31" type="noConversion"/>
  <conditionalFormatting sqref="C17:K19 C7:K15">
    <cfRule type="containsText" dxfId="79" priority="5" operator="containsText" text="ntitulé">
      <formula>NOT(ISERROR(SEARCH("ntitulé",C7)))</formula>
    </cfRule>
    <cfRule type="containsBlanks" dxfId="78" priority="6">
      <formula>LEN(TRIM(C7))=0</formula>
    </cfRule>
  </conditionalFormatting>
  <conditionalFormatting sqref="C17:K19 C7:K15">
    <cfRule type="containsText" dxfId="77" priority="4" operator="containsText" text="libre">
      <formula>NOT(ISERROR(SEARCH("libre",C7)))</formula>
    </cfRule>
  </conditionalFormatting>
  <conditionalFormatting sqref="B17:B19 B7:B15">
    <cfRule type="containsText" dxfId="76" priority="2" operator="containsText" text="ntitulé">
      <formula>NOT(ISERROR(SEARCH("ntitulé",B7)))</formula>
    </cfRule>
    <cfRule type="containsBlanks" dxfId="75" priority="3">
      <formula>LEN(TRIM(B7))=0</formula>
    </cfRule>
  </conditionalFormatting>
  <conditionalFormatting sqref="B17:B19 B7:B15">
    <cfRule type="containsText" dxfId="74" priority="1" operator="containsText" text="libre">
      <formula>NOT(ISERROR(SEARCH("libre",B7)))</formula>
    </cfRule>
  </conditionalFormatting>
  <hyperlinks>
    <hyperlink ref="A1" location="TAB00!A1" display="Retour page de garde" xr:uid="{00000000-0004-0000-2300-000000000000}"/>
    <hyperlink ref="A2" location="'TAB7'!A1" display="Retour TAB7" xr:uid="{00000000-0004-0000-2300-000001000000}"/>
  </hyperlinks>
  <pageMargins left="0.7" right="0.7" top="0.75" bottom="0.75" header="0.3" footer="0.3"/>
  <pageSetup paperSize="9" scale="60" orientation="landscape"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55"/>
  <sheetViews>
    <sheetView zoomScale="90" zoomScaleNormal="90" workbookViewId="0">
      <selection activeCell="A3" sqref="A3"/>
    </sheetView>
  </sheetViews>
  <sheetFormatPr baseColWidth="10" defaultColWidth="9.1640625" defaultRowHeight="13.5" x14ac:dyDescent="0.3"/>
  <cols>
    <col min="1" max="1" width="42.6640625" style="5" customWidth="1"/>
    <col min="2" max="4" width="16.6640625" style="5" customWidth="1"/>
    <col min="5" max="11" width="16.6640625" style="3" customWidth="1"/>
    <col min="12" max="12" width="0.83203125" style="3" customWidth="1"/>
    <col min="13" max="21" width="8.6640625" style="3" customWidth="1"/>
    <col min="22" max="16384" width="9.1640625" style="3"/>
  </cols>
  <sheetData>
    <row r="1" spans="1:30" ht="15" x14ac:dyDescent="0.3">
      <c r="A1" s="9" t="s">
        <v>58</v>
      </c>
      <c r="B1" s="3"/>
      <c r="C1" s="3"/>
      <c r="D1" s="10"/>
      <c r="E1" s="10"/>
      <c r="F1" s="10"/>
      <c r="G1" s="10"/>
      <c r="H1" s="10"/>
      <c r="I1" s="10"/>
      <c r="J1" s="10"/>
      <c r="K1" s="10"/>
      <c r="L1" s="297"/>
      <c r="M1" s="10"/>
      <c r="N1" s="10"/>
      <c r="O1" s="10"/>
      <c r="P1" s="10"/>
      <c r="Q1" s="10"/>
      <c r="R1" s="10"/>
      <c r="S1" s="10"/>
      <c r="T1" s="10"/>
      <c r="U1" s="10"/>
      <c r="V1" s="10"/>
      <c r="W1" s="10"/>
      <c r="X1" s="10"/>
      <c r="Y1" s="10"/>
      <c r="Z1" s="10"/>
      <c r="AA1" s="10"/>
      <c r="AB1" s="10"/>
      <c r="AC1" s="10"/>
      <c r="AD1" s="10"/>
    </row>
    <row r="2" spans="1:30" ht="15" x14ac:dyDescent="0.3">
      <c r="A2" s="11" t="s">
        <v>565</v>
      </c>
      <c r="L2" s="298"/>
      <c r="M2" s="5"/>
      <c r="N2" s="5"/>
    </row>
    <row r="3" spans="1:30" ht="22.15" customHeight="1" x14ac:dyDescent="0.35">
      <c r="A3" s="131" t="str">
        <f>TAB00!B73&amp;" : "&amp;TAB00!C73</f>
        <v>TAB7.2 : Détail des comptes de régularisation</v>
      </c>
      <c r="B3" s="131"/>
      <c r="C3" s="131"/>
      <c r="D3" s="131"/>
      <c r="E3" s="131"/>
      <c r="F3" s="131"/>
      <c r="G3" s="131"/>
      <c r="H3" s="131"/>
      <c r="I3" s="131"/>
      <c r="J3" s="131"/>
      <c r="K3" s="131"/>
      <c r="L3" s="131"/>
      <c r="M3" s="131"/>
      <c r="N3" s="131"/>
      <c r="O3" s="131"/>
      <c r="P3" s="131"/>
      <c r="Q3" s="131"/>
      <c r="R3" s="131"/>
      <c r="S3" s="131"/>
      <c r="T3" s="131"/>
      <c r="U3" s="131"/>
    </row>
    <row r="4" spans="1:30" x14ac:dyDescent="0.3">
      <c r="I4" s="6"/>
      <c r="L4" s="298"/>
    </row>
    <row r="5" spans="1:30" ht="14.25" thickBot="1" x14ac:dyDescent="0.35">
      <c r="L5" s="298"/>
      <c r="M5" s="463" t="s">
        <v>401</v>
      </c>
      <c r="N5" s="464"/>
      <c r="O5" s="464"/>
      <c r="P5" s="464"/>
      <c r="Q5" s="464"/>
      <c r="R5" s="464"/>
      <c r="S5" s="464"/>
      <c r="T5" s="464"/>
      <c r="U5" s="465"/>
    </row>
    <row r="6" spans="1:30" ht="27" x14ac:dyDescent="0.3">
      <c r="A6" s="19" t="s">
        <v>60</v>
      </c>
      <c r="B6" s="344" t="s">
        <v>451</v>
      </c>
      <c r="C6" s="344" t="s">
        <v>437</v>
      </c>
      <c r="D6" s="344" t="s">
        <v>454</v>
      </c>
      <c r="E6" s="344" t="s">
        <v>452</v>
      </c>
      <c r="F6" s="344" t="s">
        <v>453</v>
      </c>
      <c r="G6" s="123" t="s">
        <v>433</v>
      </c>
      <c r="H6" s="123" t="s">
        <v>434</v>
      </c>
      <c r="I6" s="123" t="s">
        <v>435</v>
      </c>
      <c r="J6" s="123" t="s">
        <v>436</v>
      </c>
      <c r="K6" s="123" t="s">
        <v>432</v>
      </c>
      <c r="L6" s="298"/>
      <c r="M6" s="346" t="s">
        <v>402</v>
      </c>
      <c r="N6" s="308" t="s">
        <v>403</v>
      </c>
      <c r="O6" s="308" t="s">
        <v>439</v>
      </c>
      <c r="P6" s="308" t="s">
        <v>404</v>
      </c>
      <c r="Q6" s="308" t="s">
        <v>438</v>
      </c>
      <c r="R6" s="308" t="s">
        <v>425</v>
      </c>
      <c r="S6" s="308" t="s">
        <v>424</v>
      </c>
      <c r="T6" s="308" t="s">
        <v>423</v>
      </c>
      <c r="U6" s="308" t="s">
        <v>422</v>
      </c>
    </row>
    <row r="7" spans="1:30" x14ac:dyDescent="0.3">
      <c r="A7" s="419" t="s">
        <v>19</v>
      </c>
      <c r="B7" s="14"/>
      <c r="C7" s="14"/>
      <c r="D7" s="14"/>
      <c r="E7" s="14"/>
      <c r="F7" s="14"/>
      <c r="G7" s="14"/>
      <c r="H7" s="14"/>
      <c r="I7" s="14"/>
      <c r="J7" s="14"/>
      <c r="K7" s="14"/>
      <c r="L7" s="298"/>
      <c r="M7" s="25">
        <f>IFERROR(IF(AND(ROUND(SUM(B7:B7),0)=0,ROUND(SUM(C7:C7),0)&gt;ROUND(SUM(B7:B7),0)),"INF",(ROUND(SUM(C7:C7),0)-ROUND(SUM(B7:B7),0))/ROUND(SUM(B7:B7),0)),0)</f>
        <v>0</v>
      </c>
      <c r="N7" s="25">
        <f>IFERROR(IF(AND(ROUND(SUM(C7:C7),0)=0,ROUND(SUM(D7:D7),0)&gt;ROUND(SUM(C7:C7),0)),"INF",(ROUND(SUM(D7:D7),0)-ROUND(SUM(C7:C7),0))/ROUND(SUM(C7:C7),0)),0)</f>
        <v>0</v>
      </c>
      <c r="O7" s="25">
        <f t="shared" ref="O7:O47" si="0">IFERROR(IF(AND(ROUND(SUM(D7),0)=0,ROUND(SUM(E7:E7),0)&gt;ROUND(SUM(D7),0)),"INF",(ROUND(SUM(E7:E7),0)-ROUND(SUM(D7),0))/ROUND(SUM(D7),0)),0)</f>
        <v>0</v>
      </c>
      <c r="P7" s="25">
        <f t="shared" ref="P7:P47" si="1">IFERROR(IF(AND(ROUND(SUM(E7),0)=0,ROUND(SUM(F7:F7),0)&gt;ROUND(SUM(E7),0)),"INF",(ROUND(SUM(F7:F7),0)-ROUND(SUM(E7),0))/ROUND(SUM(E7),0)),0)</f>
        <v>0</v>
      </c>
      <c r="Q7" s="25">
        <f t="shared" ref="Q7:Q47" si="2">IFERROR(IF(AND(ROUND(SUM(F7),0)=0,ROUND(SUM(G7:G7),0)&gt;ROUND(SUM(F7),0)),"INF",(ROUND(SUM(G7:G7),0)-ROUND(SUM(F7),0))/ROUND(SUM(F7),0)),0)</f>
        <v>0</v>
      </c>
      <c r="R7" s="25">
        <f t="shared" ref="R7:R47" si="3">IFERROR(IF(AND(ROUND(SUM(G7),0)=0,ROUND(SUM(H7:H7),0)&gt;ROUND(SUM(G7),0)),"INF",(ROUND(SUM(H7:H7),0)-ROUND(SUM(G7),0))/ROUND(SUM(G7),0)),0)</f>
        <v>0</v>
      </c>
      <c r="S7" s="25">
        <f t="shared" ref="S7:S47" si="4">IFERROR(IF(AND(ROUND(SUM(H7),0)=0,ROUND(SUM(I7:I7),0)&gt;ROUND(SUM(H7),0)),"INF",(ROUND(SUM(I7:I7),0)-ROUND(SUM(H7),0))/ROUND(SUM(H7),0)),0)</f>
        <v>0</v>
      </c>
      <c r="T7" s="25">
        <f t="shared" ref="T7:T47" si="5">IFERROR(IF(AND(ROUND(SUM(I7),0)=0,ROUND(SUM(J7:J7),0)&gt;ROUND(SUM(I7),0)),"INF",(ROUND(SUM(J7:J7),0)-ROUND(SUM(I7),0))/ROUND(SUM(I7),0)),0)</f>
        <v>0</v>
      </c>
      <c r="U7" s="25">
        <f t="shared" ref="U7:U47" si="6">IFERROR(IF(AND(ROUND(SUM(J7),0)=0,ROUND(SUM(K7:K7),0)&gt;ROUND(SUM(J7),0)),"INF",(ROUND(SUM(K7:K7),0)-ROUND(SUM(J7),0))/ROUND(SUM(J7),0)),0)</f>
        <v>0</v>
      </c>
    </row>
    <row r="8" spans="1:30" x14ac:dyDescent="0.3">
      <c r="A8" s="419" t="s">
        <v>20</v>
      </c>
      <c r="B8" s="14"/>
      <c r="C8" s="14"/>
      <c r="D8" s="14"/>
      <c r="E8" s="14"/>
      <c r="F8" s="14"/>
      <c r="G8" s="14"/>
      <c r="H8" s="14"/>
      <c r="I8" s="14"/>
      <c r="J8" s="14"/>
      <c r="K8" s="14"/>
      <c r="L8" s="298"/>
      <c r="M8" s="25">
        <f t="shared" ref="M8:N47" si="7">IFERROR(IF(AND(ROUND(SUM(B8:B8),0)=0,ROUND(SUM(C8:C8),0)&gt;ROUND(SUM(B8:B8),0)),"INF",(ROUND(SUM(C8:C8),0)-ROUND(SUM(B8:B8),0))/ROUND(SUM(B8:B8),0)),0)</f>
        <v>0</v>
      </c>
      <c r="N8" s="25">
        <f t="shared" si="7"/>
        <v>0</v>
      </c>
      <c r="O8" s="25">
        <f t="shared" si="0"/>
        <v>0</v>
      </c>
      <c r="P8" s="25">
        <f t="shared" si="1"/>
        <v>0</v>
      </c>
      <c r="Q8" s="25">
        <f t="shared" si="2"/>
        <v>0</v>
      </c>
      <c r="R8" s="25">
        <f t="shared" si="3"/>
        <v>0</v>
      </c>
      <c r="S8" s="25">
        <f t="shared" si="4"/>
        <v>0</v>
      </c>
      <c r="T8" s="25">
        <f t="shared" si="5"/>
        <v>0</v>
      </c>
      <c r="U8" s="25">
        <f t="shared" si="6"/>
        <v>0</v>
      </c>
    </row>
    <row r="9" spans="1:30" x14ac:dyDescent="0.3">
      <c r="A9" s="419" t="s">
        <v>21</v>
      </c>
      <c r="B9" s="14"/>
      <c r="C9" s="14"/>
      <c r="D9" s="14"/>
      <c r="E9" s="14"/>
      <c r="F9" s="14"/>
      <c r="G9" s="14"/>
      <c r="H9" s="14"/>
      <c r="I9" s="14"/>
      <c r="J9" s="14"/>
      <c r="K9" s="14"/>
      <c r="L9" s="298"/>
      <c r="M9" s="25">
        <f t="shared" si="7"/>
        <v>0</v>
      </c>
      <c r="N9" s="25">
        <f t="shared" si="7"/>
        <v>0</v>
      </c>
      <c r="O9" s="25">
        <f t="shared" si="0"/>
        <v>0</v>
      </c>
      <c r="P9" s="25">
        <f t="shared" si="1"/>
        <v>0</v>
      </c>
      <c r="Q9" s="25">
        <f t="shared" si="2"/>
        <v>0</v>
      </c>
      <c r="R9" s="25">
        <f t="shared" si="3"/>
        <v>0</v>
      </c>
      <c r="S9" s="25">
        <f t="shared" si="4"/>
        <v>0</v>
      </c>
      <c r="T9" s="25">
        <f t="shared" si="5"/>
        <v>0</v>
      </c>
      <c r="U9" s="25">
        <f t="shared" si="6"/>
        <v>0</v>
      </c>
    </row>
    <row r="10" spans="1:30" x14ac:dyDescent="0.3">
      <c r="A10" s="419" t="s">
        <v>22</v>
      </c>
      <c r="B10" s="14"/>
      <c r="C10" s="14"/>
      <c r="D10" s="14"/>
      <c r="E10" s="14"/>
      <c r="F10" s="14"/>
      <c r="G10" s="14"/>
      <c r="H10" s="14"/>
      <c r="I10" s="14"/>
      <c r="J10" s="14"/>
      <c r="K10" s="14"/>
      <c r="L10" s="298"/>
      <c r="M10" s="25">
        <f t="shared" si="7"/>
        <v>0</v>
      </c>
      <c r="N10" s="25">
        <f t="shared" si="7"/>
        <v>0</v>
      </c>
      <c r="O10" s="25">
        <f t="shared" si="0"/>
        <v>0</v>
      </c>
      <c r="P10" s="25">
        <f t="shared" si="1"/>
        <v>0</v>
      </c>
      <c r="Q10" s="25">
        <f t="shared" si="2"/>
        <v>0</v>
      </c>
      <c r="R10" s="25">
        <f t="shared" si="3"/>
        <v>0</v>
      </c>
      <c r="S10" s="25">
        <f t="shared" si="4"/>
        <v>0</v>
      </c>
      <c r="T10" s="25">
        <f t="shared" si="5"/>
        <v>0</v>
      </c>
      <c r="U10" s="25">
        <f t="shared" si="6"/>
        <v>0</v>
      </c>
    </row>
    <row r="11" spans="1:30" x14ac:dyDescent="0.3">
      <c r="A11" s="419" t="s">
        <v>23</v>
      </c>
      <c r="B11" s="14"/>
      <c r="C11" s="14"/>
      <c r="D11" s="14"/>
      <c r="E11" s="14"/>
      <c r="F11" s="14"/>
      <c r="G11" s="14"/>
      <c r="H11" s="14"/>
      <c r="I11" s="14"/>
      <c r="J11" s="14"/>
      <c r="K11" s="14"/>
      <c r="L11" s="298"/>
      <c r="M11" s="25">
        <f t="shared" si="7"/>
        <v>0</v>
      </c>
      <c r="N11" s="25">
        <f t="shared" si="7"/>
        <v>0</v>
      </c>
      <c r="O11" s="25">
        <f t="shared" si="0"/>
        <v>0</v>
      </c>
      <c r="P11" s="25">
        <f t="shared" si="1"/>
        <v>0</v>
      </c>
      <c r="Q11" s="25">
        <f t="shared" si="2"/>
        <v>0</v>
      </c>
      <c r="R11" s="25">
        <f t="shared" si="3"/>
        <v>0</v>
      </c>
      <c r="S11" s="25">
        <f t="shared" si="4"/>
        <v>0</v>
      </c>
      <c r="T11" s="25">
        <f t="shared" si="5"/>
        <v>0</v>
      </c>
      <c r="U11" s="25">
        <f t="shared" si="6"/>
        <v>0</v>
      </c>
    </row>
    <row r="12" spans="1:30" x14ac:dyDescent="0.3">
      <c r="A12" s="419" t="s">
        <v>566</v>
      </c>
      <c r="B12" s="14"/>
      <c r="C12" s="14"/>
      <c r="D12" s="14"/>
      <c r="E12" s="14"/>
      <c r="F12" s="14"/>
      <c r="G12" s="14"/>
      <c r="H12" s="14"/>
      <c r="I12" s="14"/>
      <c r="J12" s="14"/>
      <c r="K12" s="14"/>
      <c r="L12" s="298"/>
      <c r="M12" s="25">
        <f t="shared" si="7"/>
        <v>0</v>
      </c>
      <c r="N12" s="25">
        <f t="shared" si="7"/>
        <v>0</v>
      </c>
      <c r="O12" s="25">
        <f t="shared" si="0"/>
        <v>0</v>
      </c>
      <c r="P12" s="25">
        <f t="shared" si="1"/>
        <v>0</v>
      </c>
      <c r="Q12" s="25">
        <f t="shared" si="2"/>
        <v>0</v>
      </c>
      <c r="R12" s="25">
        <f t="shared" si="3"/>
        <v>0</v>
      </c>
      <c r="S12" s="25">
        <f t="shared" si="4"/>
        <v>0</v>
      </c>
      <c r="T12" s="25">
        <f t="shared" si="5"/>
        <v>0</v>
      </c>
      <c r="U12" s="25">
        <f t="shared" si="6"/>
        <v>0</v>
      </c>
    </row>
    <row r="13" spans="1:30" x14ac:dyDescent="0.3">
      <c r="A13" s="419" t="s">
        <v>567</v>
      </c>
      <c r="B13" s="14"/>
      <c r="C13" s="14"/>
      <c r="D13" s="14"/>
      <c r="E13" s="14"/>
      <c r="F13" s="14"/>
      <c r="G13" s="14"/>
      <c r="H13" s="14"/>
      <c r="I13" s="14"/>
      <c r="J13" s="14"/>
      <c r="K13" s="14"/>
      <c r="L13" s="298"/>
      <c r="M13" s="25">
        <f t="shared" si="7"/>
        <v>0</v>
      </c>
      <c r="N13" s="25">
        <f t="shared" si="7"/>
        <v>0</v>
      </c>
      <c r="O13" s="25">
        <f t="shared" si="0"/>
        <v>0</v>
      </c>
      <c r="P13" s="25">
        <f t="shared" si="1"/>
        <v>0</v>
      </c>
      <c r="Q13" s="25">
        <f t="shared" si="2"/>
        <v>0</v>
      </c>
      <c r="R13" s="25">
        <f t="shared" si="3"/>
        <v>0</v>
      </c>
      <c r="S13" s="25">
        <f t="shared" si="4"/>
        <v>0</v>
      </c>
      <c r="T13" s="25">
        <f t="shared" si="5"/>
        <v>0</v>
      </c>
      <c r="U13" s="25">
        <f t="shared" si="6"/>
        <v>0</v>
      </c>
    </row>
    <row r="14" spans="1:30" x14ac:dyDescent="0.3">
      <c r="A14" s="419" t="s">
        <v>568</v>
      </c>
      <c r="B14" s="14"/>
      <c r="C14" s="14"/>
      <c r="D14" s="14"/>
      <c r="E14" s="14"/>
      <c r="F14" s="14"/>
      <c r="G14" s="14"/>
      <c r="H14" s="14"/>
      <c r="I14" s="14"/>
      <c r="J14" s="14"/>
      <c r="K14" s="14"/>
      <c r="L14" s="298"/>
      <c r="M14" s="25">
        <f t="shared" si="7"/>
        <v>0</v>
      </c>
      <c r="N14" s="25">
        <f t="shared" si="7"/>
        <v>0</v>
      </c>
      <c r="O14" s="25">
        <f t="shared" si="0"/>
        <v>0</v>
      </c>
      <c r="P14" s="25">
        <f t="shared" si="1"/>
        <v>0</v>
      </c>
      <c r="Q14" s="25">
        <f t="shared" si="2"/>
        <v>0</v>
      </c>
      <c r="R14" s="25">
        <f t="shared" si="3"/>
        <v>0</v>
      </c>
      <c r="S14" s="25">
        <f t="shared" si="4"/>
        <v>0</v>
      </c>
      <c r="T14" s="25">
        <f t="shared" si="5"/>
        <v>0</v>
      </c>
      <c r="U14" s="25">
        <f t="shared" si="6"/>
        <v>0</v>
      </c>
    </row>
    <row r="15" spans="1:30" x14ac:dyDescent="0.3">
      <c r="A15" s="419" t="s">
        <v>569</v>
      </c>
      <c r="B15" s="14"/>
      <c r="C15" s="14"/>
      <c r="D15" s="14"/>
      <c r="E15" s="14"/>
      <c r="F15" s="14"/>
      <c r="G15" s="14"/>
      <c r="H15" s="14"/>
      <c r="I15" s="14"/>
      <c r="J15" s="14"/>
      <c r="K15" s="14"/>
      <c r="L15" s="298"/>
      <c r="M15" s="25">
        <f t="shared" si="7"/>
        <v>0</v>
      </c>
      <c r="N15" s="25">
        <f t="shared" si="7"/>
        <v>0</v>
      </c>
      <c r="O15" s="25">
        <f t="shared" si="0"/>
        <v>0</v>
      </c>
      <c r="P15" s="25">
        <f t="shared" si="1"/>
        <v>0</v>
      </c>
      <c r="Q15" s="25">
        <f t="shared" si="2"/>
        <v>0</v>
      </c>
      <c r="R15" s="25">
        <f t="shared" si="3"/>
        <v>0</v>
      </c>
      <c r="S15" s="25">
        <f t="shared" si="4"/>
        <v>0</v>
      </c>
      <c r="T15" s="25">
        <f t="shared" si="5"/>
        <v>0</v>
      </c>
      <c r="U15" s="25">
        <f t="shared" si="6"/>
        <v>0</v>
      </c>
    </row>
    <row r="16" spans="1:30" x14ac:dyDescent="0.3">
      <c r="A16" s="419" t="s">
        <v>570</v>
      </c>
      <c r="B16" s="14"/>
      <c r="C16" s="14"/>
      <c r="D16" s="14"/>
      <c r="E16" s="14"/>
      <c r="F16" s="14"/>
      <c r="G16" s="14"/>
      <c r="H16" s="14"/>
      <c r="I16" s="14"/>
      <c r="J16" s="14"/>
      <c r="K16" s="14"/>
      <c r="L16" s="298"/>
      <c r="M16" s="25">
        <f t="shared" si="7"/>
        <v>0</v>
      </c>
      <c r="N16" s="25">
        <f t="shared" si="7"/>
        <v>0</v>
      </c>
      <c r="O16" s="25">
        <f t="shared" si="0"/>
        <v>0</v>
      </c>
      <c r="P16" s="25">
        <f t="shared" si="1"/>
        <v>0</v>
      </c>
      <c r="Q16" s="25">
        <f t="shared" si="2"/>
        <v>0</v>
      </c>
      <c r="R16" s="25">
        <f t="shared" si="3"/>
        <v>0</v>
      </c>
      <c r="S16" s="25">
        <f t="shared" si="4"/>
        <v>0</v>
      </c>
      <c r="T16" s="25">
        <f t="shared" si="5"/>
        <v>0</v>
      </c>
      <c r="U16" s="25">
        <f t="shared" si="6"/>
        <v>0</v>
      </c>
    </row>
    <row r="17" spans="1:21" x14ac:dyDescent="0.3">
      <c r="A17" s="419" t="s">
        <v>571</v>
      </c>
      <c r="B17" s="14"/>
      <c r="C17" s="14"/>
      <c r="D17" s="14"/>
      <c r="E17" s="14"/>
      <c r="F17" s="14"/>
      <c r="G17" s="14"/>
      <c r="H17" s="14"/>
      <c r="I17" s="14"/>
      <c r="J17" s="14"/>
      <c r="K17" s="14"/>
      <c r="L17" s="298"/>
      <c r="M17" s="25"/>
      <c r="N17" s="25"/>
      <c r="O17" s="25"/>
      <c r="P17" s="25"/>
      <c r="Q17" s="25"/>
      <c r="R17" s="25"/>
      <c r="S17" s="25"/>
      <c r="T17" s="25"/>
      <c r="U17" s="25"/>
    </row>
    <row r="18" spans="1:21" x14ac:dyDescent="0.3">
      <c r="A18" s="419" t="s">
        <v>572</v>
      </c>
      <c r="B18" s="14"/>
      <c r="C18" s="14"/>
      <c r="D18" s="14"/>
      <c r="E18" s="14"/>
      <c r="F18" s="14"/>
      <c r="G18" s="14"/>
      <c r="H18" s="14"/>
      <c r="I18" s="14"/>
      <c r="J18" s="14"/>
      <c r="K18" s="14"/>
      <c r="L18" s="298"/>
      <c r="M18" s="25"/>
      <c r="N18" s="25"/>
      <c r="O18" s="25"/>
      <c r="P18" s="25"/>
      <c r="Q18" s="25"/>
      <c r="R18" s="25"/>
      <c r="S18" s="25"/>
      <c r="T18" s="25"/>
      <c r="U18" s="25"/>
    </row>
    <row r="19" spans="1:21" x14ac:dyDescent="0.3">
      <c r="A19" s="419" t="s">
        <v>573</v>
      </c>
      <c r="B19" s="14"/>
      <c r="C19" s="14"/>
      <c r="D19" s="14"/>
      <c r="E19" s="14"/>
      <c r="F19" s="14"/>
      <c r="G19" s="14"/>
      <c r="H19" s="14"/>
      <c r="I19" s="14"/>
      <c r="J19" s="14"/>
      <c r="K19" s="14"/>
      <c r="L19" s="298"/>
      <c r="M19" s="25"/>
      <c r="N19" s="25"/>
      <c r="O19" s="25"/>
      <c r="P19" s="25"/>
      <c r="Q19" s="25"/>
      <c r="R19" s="25"/>
      <c r="S19" s="25"/>
      <c r="T19" s="25"/>
      <c r="U19" s="25"/>
    </row>
    <row r="20" spans="1:21" x14ac:dyDescent="0.3">
      <c r="A20" s="419" t="s">
        <v>574</v>
      </c>
      <c r="B20" s="14"/>
      <c r="C20" s="14"/>
      <c r="D20" s="14"/>
      <c r="E20" s="14"/>
      <c r="F20" s="14"/>
      <c r="G20" s="14"/>
      <c r="H20" s="14"/>
      <c r="I20" s="14"/>
      <c r="J20" s="14"/>
      <c r="K20" s="14"/>
      <c r="L20" s="298"/>
      <c r="M20" s="25">
        <f t="shared" si="7"/>
        <v>0</v>
      </c>
      <c r="N20" s="25">
        <f t="shared" si="7"/>
        <v>0</v>
      </c>
      <c r="O20" s="25">
        <f t="shared" si="0"/>
        <v>0</v>
      </c>
      <c r="P20" s="25">
        <f t="shared" si="1"/>
        <v>0</v>
      </c>
      <c r="Q20" s="25">
        <f t="shared" si="2"/>
        <v>0</v>
      </c>
      <c r="R20" s="25">
        <f t="shared" si="3"/>
        <v>0</v>
      </c>
      <c r="S20" s="25">
        <f t="shared" si="4"/>
        <v>0</v>
      </c>
      <c r="T20" s="25">
        <f t="shared" si="5"/>
        <v>0</v>
      </c>
      <c r="U20" s="25">
        <f t="shared" si="6"/>
        <v>0</v>
      </c>
    </row>
    <row r="21" spans="1:21" x14ac:dyDescent="0.3">
      <c r="A21" s="419" t="s">
        <v>575</v>
      </c>
      <c r="B21" s="14"/>
      <c r="C21" s="14"/>
      <c r="D21" s="14"/>
      <c r="E21" s="14"/>
      <c r="F21" s="14"/>
      <c r="G21" s="14"/>
      <c r="H21" s="14"/>
      <c r="I21" s="14"/>
      <c r="J21" s="14"/>
      <c r="K21" s="14"/>
      <c r="L21" s="298"/>
      <c r="M21" s="25">
        <f t="shared" si="7"/>
        <v>0</v>
      </c>
      <c r="N21" s="25">
        <f t="shared" si="7"/>
        <v>0</v>
      </c>
      <c r="O21" s="25">
        <f t="shared" si="0"/>
        <v>0</v>
      </c>
      <c r="P21" s="25">
        <f t="shared" si="1"/>
        <v>0</v>
      </c>
      <c r="Q21" s="25">
        <f t="shared" si="2"/>
        <v>0</v>
      </c>
      <c r="R21" s="25">
        <f t="shared" si="3"/>
        <v>0</v>
      </c>
      <c r="S21" s="25">
        <f t="shared" si="4"/>
        <v>0</v>
      </c>
      <c r="T21" s="25">
        <f t="shared" si="5"/>
        <v>0</v>
      </c>
      <c r="U21" s="25">
        <f t="shared" si="6"/>
        <v>0</v>
      </c>
    </row>
    <row r="22" spans="1:21" x14ac:dyDescent="0.3">
      <c r="A22" s="419" t="s">
        <v>576</v>
      </c>
      <c r="B22" s="14"/>
      <c r="C22" s="14"/>
      <c r="D22" s="14"/>
      <c r="E22" s="14"/>
      <c r="F22" s="14"/>
      <c r="G22" s="14"/>
      <c r="H22" s="14"/>
      <c r="I22" s="14"/>
      <c r="J22" s="14"/>
      <c r="K22" s="14"/>
      <c r="L22" s="298"/>
      <c r="M22" s="25">
        <f t="shared" si="7"/>
        <v>0</v>
      </c>
      <c r="N22" s="25">
        <f t="shared" si="7"/>
        <v>0</v>
      </c>
      <c r="O22" s="25">
        <f t="shared" si="0"/>
        <v>0</v>
      </c>
      <c r="P22" s="25">
        <f t="shared" si="1"/>
        <v>0</v>
      </c>
      <c r="Q22" s="25">
        <f t="shared" si="2"/>
        <v>0</v>
      </c>
      <c r="R22" s="25">
        <f t="shared" si="3"/>
        <v>0</v>
      </c>
      <c r="S22" s="25">
        <f t="shared" si="4"/>
        <v>0</v>
      </c>
      <c r="T22" s="25">
        <f t="shared" si="5"/>
        <v>0</v>
      </c>
      <c r="U22" s="25">
        <f t="shared" si="6"/>
        <v>0</v>
      </c>
    </row>
    <row r="23" spans="1:21" x14ac:dyDescent="0.3">
      <c r="A23" s="419" t="s">
        <v>577</v>
      </c>
      <c r="B23" s="14"/>
      <c r="C23" s="14"/>
      <c r="D23" s="14"/>
      <c r="E23" s="14"/>
      <c r="F23" s="14"/>
      <c r="G23" s="14"/>
      <c r="H23" s="14"/>
      <c r="I23" s="14"/>
      <c r="J23" s="14"/>
      <c r="K23" s="14"/>
      <c r="L23" s="298"/>
      <c r="M23" s="25">
        <f t="shared" si="7"/>
        <v>0</v>
      </c>
      <c r="N23" s="25">
        <f t="shared" si="7"/>
        <v>0</v>
      </c>
      <c r="O23" s="25">
        <f t="shared" si="0"/>
        <v>0</v>
      </c>
      <c r="P23" s="25">
        <f t="shared" si="1"/>
        <v>0</v>
      </c>
      <c r="Q23" s="25">
        <f t="shared" si="2"/>
        <v>0</v>
      </c>
      <c r="R23" s="25">
        <f t="shared" si="3"/>
        <v>0</v>
      </c>
      <c r="S23" s="25">
        <f t="shared" si="4"/>
        <v>0</v>
      </c>
      <c r="T23" s="25">
        <f t="shared" si="5"/>
        <v>0</v>
      </c>
      <c r="U23" s="25">
        <f t="shared" si="6"/>
        <v>0</v>
      </c>
    </row>
    <row r="24" spans="1:21" x14ac:dyDescent="0.3">
      <c r="A24" s="419" t="s">
        <v>578</v>
      </c>
      <c r="B24" s="14"/>
      <c r="C24" s="14"/>
      <c r="D24" s="14"/>
      <c r="E24" s="14"/>
      <c r="F24" s="14"/>
      <c r="G24" s="14"/>
      <c r="H24" s="14"/>
      <c r="I24" s="14"/>
      <c r="J24" s="14"/>
      <c r="K24" s="14"/>
      <c r="L24" s="298"/>
      <c r="M24" s="25">
        <f t="shared" si="7"/>
        <v>0</v>
      </c>
      <c r="N24" s="25">
        <f t="shared" si="7"/>
        <v>0</v>
      </c>
      <c r="O24" s="25">
        <f t="shared" si="0"/>
        <v>0</v>
      </c>
      <c r="P24" s="25">
        <f t="shared" si="1"/>
        <v>0</v>
      </c>
      <c r="Q24" s="25">
        <f t="shared" si="2"/>
        <v>0</v>
      </c>
      <c r="R24" s="25">
        <f t="shared" si="3"/>
        <v>0</v>
      </c>
      <c r="S24" s="25">
        <f t="shared" si="4"/>
        <v>0</v>
      </c>
      <c r="T24" s="25">
        <f t="shared" si="5"/>
        <v>0</v>
      </c>
      <c r="U24" s="25">
        <f t="shared" si="6"/>
        <v>0</v>
      </c>
    </row>
    <row r="25" spans="1:21" x14ac:dyDescent="0.3">
      <c r="A25" s="419" t="s">
        <v>579</v>
      </c>
      <c r="B25" s="14"/>
      <c r="C25" s="14"/>
      <c r="D25" s="14"/>
      <c r="E25" s="14"/>
      <c r="F25" s="14"/>
      <c r="G25" s="14"/>
      <c r="H25" s="14"/>
      <c r="I25" s="14"/>
      <c r="J25" s="14"/>
      <c r="K25" s="14"/>
      <c r="L25" s="298"/>
      <c r="M25" s="25">
        <f t="shared" si="7"/>
        <v>0</v>
      </c>
      <c r="N25" s="25">
        <f t="shared" si="7"/>
        <v>0</v>
      </c>
      <c r="O25" s="25">
        <f t="shared" si="0"/>
        <v>0</v>
      </c>
      <c r="P25" s="25">
        <f t="shared" si="1"/>
        <v>0</v>
      </c>
      <c r="Q25" s="25">
        <f t="shared" si="2"/>
        <v>0</v>
      </c>
      <c r="R25" s="25">
        <f t="shared" si="3"/>
        <v>0</v>
      </c>
      <c r="S25" s="25">
        <f t="shared" si="4"/>
        <v>0</v>
      </c>
      <c r="T25" s="25">
        <f t="shared" si="5"/>
        <v>0</v>
      </c>
      <c r="U25" s="25">
        <f t="shared" si="6"/>
        <v>0</v>
      </c>
    </row>
    <row r="26" spans="1:21" x14ac:dyDescent="0.3">
      <c r="A26" s="26" t="s">
        <v>131</v>
      </c>
      <c r="B26" s="27">
        <f t="shared" ref="B26" si="8">SUM(B7:B25)</f>
        <v>0</v>
      </c>
      <c r="C26" s="27">
        <f t="shared" ref="C26:K26" si="9">SUM(C7:C25)</f>
        <v>0</v>
      </c>
      <c r="D26" s="27">
        <f t="shared" si="9"/>
        <v>0</v>
      </c>
      <c r="E26" s="27">
        <f t="shared" si="9"/>
        <v>0</v>
      </c>
      <c r="F26" s="27">
        <f t="shared" si="9"/>
        <v>0</v>
      </c>
      <c r="G26" s="27">
        <f t="shared" si="9"/>
        <v>0</v>
      </c>
      <c r="H26" s="27">
        <f t="shared" si="9"/>
        <v>0</v>
      </c>
      <c r="I26" s="27">
        <f t="shared" si="9"/>
        <v>0</v>
      </c>
      <c r="J26" s="27">
        <f t="shared" si="9"/>
        <v>0</v>
      </c>
      <c r="K26" s="27">
        <f t="shared" si="9"/>
        <v>0</v>
      </c>
      <c r="L26" s="298"/>
      <c r="M26" s="28">
        <f t="shared" si="7"/>
        <v>0</v>
      </c>
      <c r="N26" s="28">
        <f t="shared" si="7"/>
        <v>0</v>
      </c>
      <c r="O26" s="28">
        <f t="shared" si="0"/>
        <v>0</v>
      </c>
      <c r="P26" s="28">
        <f t="shared" si="1"/>
        <v>0</v>
      </c>
      <c r="Q26" s="28">
        <f t="shared" si="2"/>
        <v>0</v>
      </c>
      <c r="R26" s="28">
        <f t="shared" si="3"/>
        <v>0</v>
      </c>
      <c r="S26" s="28">
        <f t="shared" si="4"/>
        <v>0</v>
      </c>
      <c r="T26" s="28">
        <f t="shared" si="5"/>
        <v>0</v>
      </c>
      <c r="U26" s="28">
        <f t="shared" si="6"/>
        <v>0</v>
      </c>
    </row>
    <row r="27" spans="1:21" x14ac:dyDescent="0.3">
      <c r="A27" s="419" t="s">
        <v>19</v>
      </c>
      <c r="B27" s="14"/>
      <c r="C27" s="14"/>
      <c r="D27" s="14"/>
      <c r="E27" s="14"/>
      <c r="F27" s="14"/>
      <c r="G27" s="14"/>
      <c r="H27" s="14"/>
      <c r="I27" s="14"/>
      <c r="J27" s="14"/>
      <c r="K27" s="14"/>
      <c r="L27" s="298"/>
      <c r="M27" s="25">
        <f t="shared" si="7"/>
        <v>0</v>
      </c>
      <c r="N27" s="25">
        <f t="shared" si="7"/>
        <v>0</v>
      </c>
      <c r="O27" s="25">
        <f t="shared" si="0"/>
        <v>0</v>
      </c>
      <c r="P27" s="25">
        <f t="shared" si="1"/>
        <v>0</v>
      </c>
      <c r="Q27" s="25">
        <f t="shared" si="2"/>
        <v>0</v>
      </c>
      <c r="R27" s="25">
        <f t="shared" si="3"/>
        <v>0</v>
      </c>
      <c r="S27" s="25">
        <f t="shared" si="4"/>
        <v>0</v>
      </c>
      <c r="T27" s="25">
        <f t="shared" si="5"/>
        <v>0</v>
      </c>
      <c r="U27" s="25">
        <f t="shared" si="6"/>
        <v>0</v>
      </c>
    </row>
    <row r="28" spans="1:21" x14ac:dyDescent="0.3">
      <c r="A28" s="419" t="s">
        <v>20</v>
      </c>
      <c r="B28" s="14"/>
      <c r="C28" s="14"/>
      <c r="D28" s="14"/>
      <c r="E28" s="14"/>
      <c r="F28" s="14"/>
      <c r="G28" s="14"/>
      <c r="H28" s="14"/>
      <c r="I28" s="14"/>
      <c r="J28" s="14"/>
      <c r="K28" s="14"/>
      <c r="L28" s="298"/>
      <c r="M28" s="25">
        <f t="shared" si="7"/>
        <v>0</v>
      </c>
      <c r="N28" s="25">
        <f t="shared" si="7"/>
        <v>0</v>
      </c>
      <c r="O28" s="25">
        <f t="shared" si="0"/>
        <v>0</v>
      </c>
      <c r="P28" s="25">
        <f t="shared" si="1"/>
        <v>0</v>
      </c>
      <c r="Q28" s="25">
        <f t="shared" si="2"/>
        <v>0</v>
      </c>
      <c r="R28" s="25">
        <f t="shared" si="3"/>
        <v>0</v>
      </c>
      <c r="S28" s="25">
        <f t="shared" si="4"/>
        <v>0</v>
      </c>
      <c r="T28" s="25">
        <f t="shared" si="5"/>
        <v>0</v>
      </c>
      <c r="U28" s="25">
        <f t="shared" si="6"/>
        <v>0</v>
      </c>
    </row>
    <row r="29" spans="1:21" x14ac:dyDescent="0.3">
      <c r="A29" s="419" t="s">
        <v>21</v>
      </c>
      <c r="B29" s="14"/>
      <c r="C29" s="14"/>
      <c r="D29" s="14"/>
      <c r="E29" s="14"/>
      <c r="F29" s="14"/>
      <c r="G29" s="14"/>
      <c r="H29" s="14"/>
      <c r="I29" s="14"/>
      <c r="J29" s="14"/>
      <c r="K29" s="14"/>
      <c r="L29" s="298"/>
      <c r="M29" s="25">
        <f t="shared" si="7"/>
        <v>0</v>
      </c>
      <c r="N29" s="25">
        <f t="shared" si="7"/>
        <v>0</v>
      </c>
      <c r="O29" s="25">
        <f t="shared" si="0"/>
        <v>0</v>
      </c>
      <c r="P29" s="25">
        <f t="shared" si="1"/>
        <v>0</v>
      </c>
      <c r="Q29" s="25">
        <f t="shared" si="2"/>
        <v>0</v>
      </c>
      <c r="R29" s="25">
        <f t="shared" si="3"/>
        <v>0</v>
      </c>
      <c r="S29" s="25">
        <f t="shared" si="4"/>
        <v>0</v>
      </c>
      <c r="T29" s="25">
        <f t="shared" si="5"/>
        <v>0</v>
      </c>
      <c r="U29" s="25">
        <f t="shared" si="6"/>
        <v>0</v>
      </c>
    </row>
    <row r="30" spans="1:21" x14ac:dyDescent="0.3">
      <c r="A30" s="419" t="s">
        <v>22</v>
      </c>
      <c r="B30" s="14"/>
      <c r="C30" s="14"/>
      <c r="D30" s="14"/>
      <c r="E30" s="14"/>
      <c r="F30" s="14"/>
      <c r="G30" s="14"/>
      <c r="H30" s="14"/>
      <c r="I30" s="14"/>
      <c r="J30" s="14"/>
      <c r="K30" s="14"/>
      <c r="L30" s="298"/>
      <c r="M30" s="25">
        <f t="shared" si="7"/>
        <v>0</v>
      </c>
      <c r="N30" s="25">
        <f t="shared" si="7"/>
        <v>0</v>
      </c>
      <c r="O30" s="25">
        <f t="shared" si="0"/>
        <v>0</v>
      </c>
      <c r="P30" s="25">
        <f t="shared" si="1"/>
        <v>0</v>
      </c>
      <c r="Q30" s="25">
        <f t="shared" si="2"/>
        <v>0</v>
      </c>
      <c r="R30" s="25">
        <f t="shared" si="3"/>
        <v>0</v>
      </c>
      <c r="S30" s="25">
        <f t="shared" si="4"/>
        <v>0</v>
      </c>
      <c r="T30" s="25">
        <f t="shared" si="5"/>
        <v>0</v>
      </c>
      <c r="U30" s="25">
        <f t="shared" si="6"/>
        <v>0</v>
      </c>
    </row>
    <row r="31" spans="1:21" x14ac:dyDescent="0.3">
      <c r="A31" s="419" t="s">
        <v>23</v>
      </c>
      <c r="B31" s="14"/>
      <c r="C31" s="14"/>
      <c r="D31" s="14"/>
      <c r="E31" s="14"/>
      <c r="F31" s="14"/>
      <c r="G31" s="14"/>
      <c r="H31" s="14"/>
      <c r="I31" s="14"/>
      <c r="J31" s="14"/>
      <c r="K31" s="14"/>
      <c r="L31" s="298"/>
      <c r="M31" s="25">
        <f t="shared" si="7"/>
        <v>0</v>
      </c>
      <c r="N31" s="25">
        <f t="shared" si="7"/>
        <v>0</v>
      </c>
      <c r="O31" s="25">
        <f t="shared" si="0"/>
        <v>0</v>
      </c>
      <c r="P31" s="25">
        <f t="shared" si="1"/>
        <v>0</v>
      </c>
      <c r="Q31" s="25">
        <f t="shared" si="2"/>
        <v>0</v>
      </c>
      <c r="R31" s="25">
        <f t="shared" si="3"/>
        <v>0</v>
      </c>
      <c r="S31" s="25">
        <f t="shared" si="4"/>
        <v>0</v>
      </c>
      <c r="T31" s="25">
        <f t="shared" si="5"/>
        <v>0</v>
      </c>
      <c r="U31" s="25">
        <f t="shared" si="6"/>
        <v>0</v>
      </c>
    </row>
    <row r="32" spans="1:21" x14ac:dyDescent="0.3">
      <c r="A32" s="419" t="s">
        <v>566</v>
      </c>
      <c r="B32" s="14"/>
      <c r="C32" s="14"/>
      <c r="D32" s="14"/>
      <c r="E32" s="14"/>
      <c r="F32" s="14"/>
      <c r="G32" s="14"/>
      <c r="H32" s="14"/>
      <c r="I32" s="14"/>
      <c r="J32" s="14"/>
      <c r="K32" s="14"/>
      <c r="L32" s="298"/>
      <c r="M32" s="25">
        <f t="shared" si="7"/>
        <v>0</v>
      </c>
      <c r="N32" s="25">
        <f t="shared" si="7"/>
        <v>0</v>
      </c>
      <c r="O32" s="25">
        <f t="shared" si="0"/>
        <v>0</v>
      </c>
      <c r="P32" s="25">
        <f t="shared" si="1"/>
        <v>0</v>
      </c>
      <c r="Q32" s="25">
        <f t="shared" si="2"/>
        <v>0</v>
      </c>
      <c r="R32" s="25">
        <f t="shared" si="3"/>
        <v>0</v>
      </c>
      <c r="S32" s="25">
        <f t="shared" si="4"/>
        <v>0</v>
      </c>
      <c r="T32" s="25">
        <f t="shared" si="5"/>
        <v>0</v>
      </c>
      <c r="U32" s="25">
        <f t="shared" si="6"/>
        <v>0</v>
      </c>
    </row>
    <row r="33" spans="1:25" x14ac:dyDescent="0.3">
      <c r="A33" s="419" t="s">
        <v>567</v>
      </c>
      <c r="B33" s="14"/>
      <c r="C33" s="14"/>
      <c r="D33" s="14"/>
      <c r="E33" s="14"/>
      <c r="F33" s="14"/>
      <c r="G33" s="14"/>
      <c r="H33" s="14"/>
      <c r="I33" s="14"/>
      <c r="J33" s="14"/>
      <c r="K33" s="14"/>
      <c r="L33" s="298"/>
      <c r="M33" s="25">
        <f t="shared" si="7"/>
        <v>0</v>
      </c>
      <c r="N33" s="25">
        <f t="shared" si="7"/>
        <v>0</v>
      </c>
      <c r="O33" s="25">
        <f t="shared" si="0"/>
        <v>0</v>
      </c>
      <c r="P33" s="25">
        <f t="shared" si="1"/>
        <v>0</v>
      </c>
      <c r="Q33" s="25">
        <f t="shared" si="2"/>
        <v>0</v>
      </c>
      <c r="R33" s="25">
        <f t="shared" si="3"/>
        <v>0</v>
      </c>
      <c r="S33" s="25">
        <f t="shared" si="4"/>
        <v>0</v>
      </c>
      <c r="T33" s="25">
        <f t="shared" si="5"/>
        <v>0</v>
      </c>
      <c r="U33" s="25">
        <f t="shared" si="6"/>
        <v>0</v>
      </c>
    </row>
    <row r="34" spans="1:25" x14ac:dyDescent="0.3">
      <c r="A34" s="419" t="s">
        <v>568</v>
      </c>
      <c r="B34" s="14"/>
      <c r="C34" s="14"/>
      <c r="D34" s="14"/>
      <c r="E34" s="14"/>
      <c r="F34" s="14"/>
      <c r="G34" s="14"/>
      <c r="H34" s="14"/>
      <c r="I34" s="14"/>
      <c r="J34" s="14"/>
      <c r="K34" s="14"/>
      <c r="L34" s="298"/>
      <c r="M34" s="25">
        <f t="shared" si="7"/>
        <v>0</v>
      </c>
      <c r="N34" s="25">
        <f t="shared" si="7"/>
        <v>0</v>
      </c>
      <c r="O34" s="25">
        <f t="shared" si="0"/>
        <v>0</v>
      </c>
      <c r="P34" s="25">
        <f t="shared" si="1"/>
        <v>0</v>
      </c>
      <c r="Q34" s="25">
        <f t="shared" si="2"/>
        <v>0</v>
      </c>
      <c r="R34" s="25">
        <f t="shared" si="3"/>
        <v>0</v>
      </c>
      <c r="S34" s="25">
        <f t="shared" si="4"/>
        <v>0</v>
      </c>
      <c r="T34" s="25">
        <f t="shared" si="5"/>
        <v>0</v>
      </c>
      <c r="U34" s="25">
        <f t="shared" si="6"/>
        <v>0</v>
      </c>
    </row>
    <row r="35" spans="1:25" x14ac:dyDescent="0.3">
      <c r="A35" s="419" t="s">
        <v>569</v>
      </c>
      <c r="B35" s="14"/>
      <c r="C35" s="14"/>
      <c r="D35" s="14"/>
      <c r="E35" s="14"/>
      <c r="F35" s="14"/>
      <c r="G35" s="14"/>
      <c r="H35" s="14"/>
      <c r="I35" s="14"/>
      <c r="J35" s="14"/>
      <c r="K35" s="14"/>
      <c r="L35" s="298"/>
      <c r="M35" s="25">
        <f t="shared" si="7"/>
        <v>0</v>
      </c>
      <c r="N35" s="25">
        <f t="shared" si="7"/>
        <v>0</v>
      </c>
      <c r="O35" s="25">
        <f t="shared" si="0"/>
        <v>0</v>
      </c>
      <c r="P35" s="25">
        <f t="shared" si="1"/>
        <v>0</v>
      </c>
      <c r="Q35" s="25">
        <f t="shared" si="2"/>
        <v>0</v>
      </c>
      <c r="R35" s="25">
        <f t="shared" si="3"/>
        <v>0</v>
      </c>
      <c r="S35" s="25">
        <f t="shared" si="4"/>
        <v>0</v>
      </c>
      <c r="T35" s="25">
        <f t="shared" si="5"/>
        <v>0</v>
      </c>
      <c r="U35" s="25">
        <f t="shared" si="6"/>
        <v>0</v>
      </c>
    </row>
    <row r="36" spans="1:25" x14ac:dyDescent="0.3">
      <c r="A36" s="419" t="s">
        <v>570</v>
      </c>
      <c r="B36" s="14"/>
      <c r="C36" s="14"/>
      <c r="D36" s="14"/>
      <c r="E36" s="14"/>
      <c r="F36" s="14"/>
      <c r="G36" s="14"/>
      <c r="H36" s="14"/>
      <c r="I36" s="14"/>
      <c r="J36" s="14"/>
      <c r="K36" s="14"/>
      <c r="L36" s="298"/>
      <c r="M36" s="25">
        <f t="shared" si="7"/>
        <v>0</v>
      </c>
      <c r="N36" s="25">
        <f t="shared" si="7"/>
        <v>0</v>
      </c>
      <c r="O36" s="25">
        <f t="shared" si="0"/>
        <v>0</v>
      </c>
      <c r="P36" s="25">
        <f t="shared" si="1"/>
        <v>0</v>
      </c>
      <c r="Q36" s="25">
        <f t="shared" si="2"/>
        <v>0</v>
      </c>
      <c r="R36" s="25">
        <f t="shared" si="3"/>
        <v>0</v>
      </c>
      <c r="S36" s="25">
        <f t="shared" si="4"/>
        <v>0</v>
      </c>
      <c r="T36" s="25">
        <f t="shared" si="5"/>
        <v>0</v>
      </c>
      <c r="U36" s="25">
        <f t="shared" si="6"/>
        <v>0</v>
      </c>
    </row>
    <row r="37" spans="1:25" x14ac:dyDescent="0.3">
      <c r="A37" s="419" t="s">
        <v>571</v>
      </c>
      <c r="B37" s="14"/>
      <c r="C37" s="14"/>
      <c r="D37" s="14"/>
      <c r="E37" s="14"/>
      <c r="F37" s="14"/>
      <c r="G37" s="14"/>
      <c r="H37" s="14"/>
      <c r="I37" s="14"/>
      <c r="J37" s="14"/>
      <c r="K37" s="14"/>
      <c r="L37" s="298"/>
      <c r="M37" s="25"/>
      <c r="N37" s="25"/>
      <c r="O37" s="25"/>
      <c r="P37" s="25"/>
      <c r="Q37" s="25"/>
      <c r="R37" s="25"/>
      <c r="S37" s="25"/>
      <c r="T37" s="25"/>
      <c r="U37" s="25"/>
    </row>
    <row r="38" spans="1:25" x14ac:dyDescent="0.3">
      <c r="A38" s="419" t="s">
        <v>572</v>
      </c>
      <c r="B38" s="14"/>
      <c r="C38" s="14"/>
      <c r="D38" s="14"/>
      <c r="E38" s="14"/>
      <c r="F38" s="14"/>
      <c r="G38" s="14"/>
      <c r="H38" s="14"/>
      <c r="I38" s="14"/>
      <c r="J38" s="14"/>
      <c r="K38" s="14"/>
      <c r="L38" s="298"/>
      <c r="M38" s="25"/>
      <c r="N38" s="25"/>
      <c r="O38" s="25"/>
      <c r="P38" s="25"/>
      <c r="Q38" s="25"/>
      <c r="R38" s="25"/>
      <c r="S38" s="25"/>
      <c r="T38" s="25"/>
      <c r="U38" s="25"/>
    </row>
    <row r="39" spans="1:25" x14ac:dyDescent="0.3">
      <c r="A39" s="419" t="s">
        <v>573</v>
      </c>
      <c r="B39" s="14"/>
      <c r="C39" s="14"/>
      <c r="D39" s="14"/>
      <c r="E39" s="14"/>
      <c r="F39" s="14"/>
      <c r="G39" s="14"/>
      <c r="H39" s="14"/>
      <c r="I39" s="14"/>
      <c r="J39" s="14"/>
      <c r="K39" s="14"/>
      <c r="L39" s="298"/>
      <c r="M39" s="25"/>
      <c r="N39" s="25"/>
      <c r="O39" s="25"/>
      <c r="P39" s="25"/>
      <c r="Q39" s="25"/>
      <c r="R39" s="25"/>
      <c r="S39" s="25"/>
      <c r="T39" s="25"/>
      <c r="U39" s="25"/>
    </row>
    <row r="40" spans="1:25" x14ac:dyDescent="0.3">
      <c r="A40" s="419" t="s">
        <v>574</v>
      </c>
      <c r="B40" s="14"/>
      <c r="C40" s="14"/>
      <c r="D40" s="14"/>
      <c r="E40" s="14"/>
      <c r="F40" s="14"/>
      <c r="G40" s="14"/>
      <c r="H40" s="14"/>
      <c r="I40" s="14"/>
      <c r="J40" s="14"/>
      <c r="K40" s="14"/>
      <c r="L40" s="298"/>
      <c r="M40" s="25">
        <f t="shared" si="7"/>
        <v>0</v>
      </c>
      <c r="N40" s="25">
        <f t="shared" si="7"/>
        <v>0</v>
      </c>
      <c r="O40" s="25">
        <f t="shared" si="0"/>
        <v>0</v>
      </c>
      <c r="P40" s="25">
        <f t="shared" si="1"/>
        <v>0</v>
      </c>
      <c r="Q40" s="25">
        <f t="shared" si="2"/>
        <v>0</v>
      </c>
      <c r="R40" s="25">
        <f t="shared" si="3"/>
        <v>0</v>
      </c>
      <c r="S40" s="25">
        <f t="shared" si="4"/>
        <v>0</v>
      </c>
      <c r="T40" s="25">
        <f t="shared" si="5"/>
        <v>0</v>
      </c>
      <c r="U40" s="25">
        <f t="shared" si="6"/>
        <v>0</v>
      </c>
    </row>
    <row r="41" spans="1:25" x14ac:dyDescent="0.3">
      <c r="A41" s="419" t="s">
        <v>575</v>
      </c>
      <c r="B41" s="14"/>
      <c r="C41" s="14"/>
      <c r="D41" s="14"/>
      <c r="E41" s="14"/>
      <c r="F41" s="14"/>
      <c r="G41" s="14"/>
      <c r="H41" s="14"/>
      <c r="I41" s="14"/>
      <c r="J41" s="14"/>
      <c r="K41" s="14"/>
      <c r="L41" s="298"/>
      <c r="M41" s="25">
        <f t="shared" si="7"/>
        <v>0</v>
      </c>
      <c r="N41" s="25">
        <f t="shared" si="7"/>
        <v>0</v>
      </c>
      <c r="O41" s="25">
        <f t="shared" si="0"/>
        <v>0</v>
      </c>
      <c r="P41" s="25">
        <f t="shared" si="1"/>
        <v>0</v>
      </c>
      <c r="Q41" s="25">
        <f t="shared" si="2"/>
        <v>0</v>
      </c>
      <c r="R41" s="25">
        <f t="shared" si="3"/>
        <v>0</v>
      </c>
      <c r="S41" s="25">
        <f t="shared" si="4"/>
        <v>0</v>
      </c>
      <c r="T41" s="25">
        <f t="shared" si="5"/>
        <v>0</v>
      </c>
      <c r="U41" s="25">
        <f t="shared" si="6"/>
        <v>0</v>
      </c>
    </row>
    <row r="42" spans="1:25" x14ac:dyDescent="0.3">
      <c r="A42" s="419" t="s">
        <v>576</v>
      </c>
      <c r="B42" s="14"/>
      <c r="C42" s="14"/>
      <c r="D42" s="14"/>
      <c r="E42" s="14"/>
      <c r="F42" s="14"/>
      <c r="G42" s="14"/>
      <c r="H42" s="14"/>
      <c r="I42" s="14"/>
      <c r="J42" s="14"/>
      <c r="K42" s="14"/>
      <c r="L42" s="298"/>
      <c r="M42" s="25">
        <f t="shared" si="7"/>
        <v>0</v>
      </c>
      <c r="N42" s="25">
        <f t="shared" si="7"/>
        <v>0</v>
      </c>
      <c r="O42" s="25">
        <f t="shared" si="0"/>
        <v>0</v>
      </c>
      <c r="P42" s="25">
        <f t="shared" si="1"/>
        <v>0</v>
      </c>
      <c r="Q42" s="25">
        <f t="shared" si="2"/>
        <v>0</v>
      </c>
      <c r="R42" s="25">
        <f t="shared" si="3"/>
        <v>0</v>
      </c>
      <c r="S42" s="25">
        <f t="shared" si="4"/>
        <v>0</v>
      </c>
      <c r="T42" s="25">
        <f t="shared" si="5"/>
        <v>0</v>
      </c>
      <c r="U42" s="25">
        <f t="shared" si="6"/>
        <v>0</v>
      </c>
    </row>
    <row r="43" spans="1:25" x14ac:dyDescent="0.3">
      <c r="A43" s="419" t="s">
        <v>577</v>
      </c>
      <c r="B43" s="14"/>
      <c r="C43" s="14"/>
      <c r="D43" s="14"/>
      <c r="E43" s="14"/>
      <c r="F43" s="14"/>
      <c r="G43" s="14"/>
      <c r="H43" s="14"/>
      <c r="I43" s="14"/>
      <c r="J43" s="14"/>
      <c r="K43" s="14"/>
      <c r="L43" s="298"/>
      <c r="M43" s="25">
        <f t="shared" si="7"/>
        <v>0</v>
      </c>
      <c r="N43" s="25">
        <f t="shared" si="7"/>
        <v>0</v>
      </c>
      <c r="O43" s="25">
        <f t="shared" si="0"/>
        <v>0</v>
      </c>
      <c r="P43" s="25">
        <f t="shared" si="1"/>
        <v>0</v>
      </c>
      <c r="Q43" s="25">
        <f t="shared" si="2"/>
        <v>0</v>
      </c>
      <c r="R43" s="25">
        <f t="shared" si="3"/>
        <v>0</v>
      </c>
      <c r="S43" s="25">
        <f t="shared" si="4"/>
        <v>0</v>
      </c>
      <c r="T43" s="25">
        <f t="shared" si="5"/>
        <v>0</v>
      </c>
      <c r="U43" s="25">
        <f t="shared" si="6"/>
        <v>0</v>
      </c>
    </row>
    <row r="44" spans="1:25" x14ac:dyDescent="0.3">
      <c r="A44" s="419" t="s">
        <v>578</v>
      </c>
      <c r="B44" s="14"/>
      <c r="C44" s="14"/>
      <c r="D44" s="14"/>
      <c r="E44" s="14"/>
      <c r="F44" s="14"/>
      <c r="G44" s="14"/>
      <c r="H44" s="14"/>
      <c r="I44" s="14"/>
      <c r="J44" s="14"/>
      <c r="K44" s="14"/>
      <c r="L44" s="298"/>
      <c r="M44" s="25">
        <f t="shared" si="7"/>
        <v>0</v>
      </c>
      <c r="N44" s="25">
        <f t="shared" si="7"/>
        <v>0</v>
      </c>
      <c r="O44" s="25">
        <f t="shared" si="0"/>
        <v>0</v>
      </c>
      <c r="P44" s="25">
        <f t="shared" si="1"/>
        <v>0</v>
      </c>
      <c r="Q44" s="25">
        <f t="shared" si="2"/>
        <v>0</v>
      </c>
      <c r="R44" s="25">
        <f t="shared" si="3"/>
        <v>0</v>
      </c>
      <c r="S44" s="25">
        <f t="shared" si="4"/>
        <v>0</v>
      </c>
      <c r="T44" s="25">
        <f t="shared" si="5"/>
        <v>0</v>
      </c>
      <c r="U44" s="25">
        <f t="shared" si="6"/>
        <v>0</v>
      </c>
    </row>
    <row r="45" spans="1:25" x14ac:dyDescent="0.3">
      <c r="A45" s="419" t="s">
        <v>579</v>
      </c>
      <c r="B45" s="14"/>
      <c r="C45" s="14"/>
      <c r="D45" s="14"/>
      <c r="E45" s="14"/>
      <c r="F45" s="14"/>
      <c r="G45" s="14"/>
      <c r="H45" s="14"/>
      <c r="I45" s="14"/>
      <c r="J45" s="14"/>
      <c r="K45" s="14"/>
      <c r="L45" s="298"/>
      <c r="M45" s="25">
        <f t="shared" si="7"/>
        <v>0</v>
      </c>
      <c r="N45" s="25">
        <f t="shared" si="7"/>
        <v>0</v>
      </c>
      <c r="O45" s="25">
        <f t="shared" si="0"/>
        <v>0</v>
      </c>
      <c r="P45" s="25">
        <f t="shared" si="1"/>
        <v>0</v>
      </c>
      <c r="Q45" s="25">
        <f t="shared" si="2"/>
        <v>0</v>
      </c>
      <c r="R45" s="25">
        <f t="shared" si="3"/>
        <v>0</v>
      </c>
      <c r="S45" s="25">
        <f t="shared" si="4"/>
        <v>0</v>
      </c>
      <c r="T45" s="25">
        <f t="shared" si="5"/>
        <v>0</v>
      </c>
      <c r="U45" s="25">
        <f t="shared" si="6"/>
        <v>0</v>
      </c>
    </row>
    <row r="46" spans="1:25" s="53" customFormat="1" ht="25.15" customHeight="1" x14ac:dyDescent="0.3">
      <c r="A46" s="331" t="s">
        <v>294</v>
      </c>
      <c r="B46" s="332">
        <f t="shared" ref="B46" si="10">SUM(B27:B45)</f>
        <v>0</v>
      </c>
      <c r="C46" s="332">
        <f t="shared" ref="C46:K46" si="11">SUM(C27:C45)</f>
        <v>0</v>
      </c>
      <c r="D46" s="332">
        <f t="shared" si="11"/>
        <v>0</v>
      </c>
      <c r="E46" s="332">
        <f t="shared" si="11"/>
        <v>0</v>
      </c>
      <c r="F46" s="332">
        <f t="shared" si="11"/>
        <v>0</v>
      </c>
      <c r="G46" s="332">
        <f t="shared" si="11"/>
        <v>0</v>
      </c>
      <c r="H46" s="332">
        <f t="shared" si="11"/>
        <v>0</v>
      </c>
      <c r="I46" s="332">
        <f t="shared" si="11"/>
        <v>0</v>
      </c>
      <c r="J46" s="332">
        <f t="shared" si="11"/>
        <v>0</v>
      </c>
      <c r="K46" s="332">
        <f t="shared" si="11"/>
        <v>0</v>
      </c>
      <c r="L46" s="333"/>
      <c r="M46" s="28">
        <f t="shared" si="7"/>
        <v>0</v>
      </c>
      <c r="N46" s="28">
        <f t="shared" si="7"/>
        <v>0</v>
      </c>
      <c r="O46" s="28">
        <f t="shared" si="0"/>
        <v>0</v>
      </c>
      <c r="P46" s="28">
        <f t="shared" si="1"/>
        <v>0</v>
      </c>
      <c r="Q46" s="28">
        <f t="shared" si="2"/>
        <v>0</v>
      </c>
      <c r="R46" s="28">
        <f t="shared" si="3"/>
        <v>0</v>
      </c>
      <c r="S46" s="28">
        <f t="shared" si="4"/>
        <v>0</v>
      </c>
      <c r="T46" s="28">
        <f t="shared" si="5"/>
        <v>0</v>
      </c>
      <c r="U46" s="28">
        <f t="shared" si="6"/>
        <v>0</v>
      </c>
    </row>
    <row r="47" spans="1:25" x14ac:dyDescent="0.3">
      <c r="A47" s="29" t="s">
        <v>130</v>
      </c>
      <c r="B47" s="30">
        <f t="shared" ref="B47" si="12">SUM(B26,B46)</f>
        <v>0</v>
      </c>
      <c r="C47" s="30">
        <f t="shared" ref="C47:K47" si="13">SUM(C26,C46)</f>
        <v>0</v>
      </c>
      <c r="D47" s="30">
        <f t="shared" si="13"/>
        <v>0</v>
      </c>
      <c r="E47" s="30">
        <f t="shared" si="13"/>
        <v>0</v>
      </c>
      <c r="F47" s="30">
        <f t="shared" si="13"/>
        <v>0</v>
      </c>
      <c r="G47" s="30">
        <f t="shared" si="13"/>
        <v>0</v>
      </c>
      <c r="H47" s="30">
        <f t="shared" si="13"/>
        <v>0</v>
      </c>
      <c r="I47" s="30">
        <f t="shared" si="13"/>
        <v>0</v>
      </c>
      <c r="J47" s="30">
        <f t="shared" si="13"/>
        <v>0</v>
      </c>
      <c r="K47" s="30">
        <f t="shared" si="13"/>
        <v>0</v>
      </c>
      <c r="L47" s="298"/>
      <c r="M47" s="31">
        <f t="shared" si="7"/>
        <v>0</v>
      </c>
      <c r="N47" s="31">
        <f t="shared" si="7"/>
        <v>0</v>
      </c>
      <c r="O47" s="31">
        <f t="shared" si="0"/>
        <v>0</v>
      </c>
      <c r="P47" s="31">
        <f t="shared" si="1"/>
        <v>0</v>
      </c>
      <c r="Q47" s="31">
        <f t="shared" si="2"/>
        <v>0</v>
      </c>
      <c r="R47" s="31">
        <f t="shared" si="3"/>
        <v>0</v>
      </c>
      <c r="S47" s="31">
        <f t="shared" si="4"/>
        <v>0</v>
      </c>
      <c r="T47" s="31">
        <f t="shared" si="5"/>
        <v>0</v>
      </c>
      <c r="U47" s="234">
        <f t="shared" si="6"/>
        <v>0</v>
      </c>
      <c r="V47" s="10"/>
      <c r="W47" s="10"/>
      <c r="X47" s="10"/>
      <c r="Y47" s="10"/>
    </row>
    <row r="48" spans="1:25" x14ac:dyDescent="0.3">
      <c r="B48" s="32"/>
      <c r="C48" s="32"/>
      <c r="D48" s="32"/>
      <c r="E48" s="10"/>
      <c r="F48" s="10"/>
      <c r="G48" s="10"/>
      <c r="H48" s="10"/>
      <c r="I48" s="10"/>
      <c r="J48" s="10"/>
      <c r="K48" s="10"/>
      <c r="L48" s="298"/>
    </row>
    <row r="49" spans="1:25" ht="27" x14ac:dyDescent="0.3">
      <c r="A49" s="29" t="s">
        <v>580</v>
      </c>
      <c r="B49" s="30">
        <f>'TAB7'!C20</f>
        <v>0</v>
      </c>
      <c r="C49" s="30">
        <f>'TAB7'!D20</f>
        <v>0</v>
      </c>
      <c r="D49" s="30">
        <f>'TAB7'!E20</f>
        <v>0</v>
      </c>
      <c r="E49" s="30">
        <f>'TAB7'!F20</f>
        <v>0</v>
      </c>
      <c r="F49" s="30">
        <f>'TAB7'!G20</f>
        <v>0</v>
      </c>
      <c r="G49" s="30">
        <f>'TAB7'!H20</f>
        <v>0</v>
      </c>
      <c r="H49" s="30">
        <f>'TAB7'!I20</f>
        <v>0</v>
      </c>
      <c r="I49" s="30">
        <f>'TAB7'!J20</f>
        <v>0</v>
      </c>
      <c r="J49" s="30">
        <f>'TAB7'!K20</f>
        <v>0</v>
      </c>
      <c r="K49" s="30">
        <f>'TAB7'!L20</f>
        <v>0</v>
      </c>
      <c r="L49" s="298"/>
      <c r="V49" s="10"/>
      <c r="W49" s="10"/>
      <c r="X49" s="10"/>
      <c r="Y49" s="10"/>
    </row>
    <row r="50" spans="1:25" ht="40.5" x14ac:dyDescent="0.3">
      <c r="A50" s="29" t="s">
        <v>586</v>
      </c>
      <c r="B50" s="30">
        <f t="shared" ref="B50" si="14">B26-B49</f>
        <v>0</v>
      </c>
      <c r="C50" s="30">
        <f t="shared" ref="C50:K50" si="15">C26-C49</f>
        <v>0</v>
      </c>
      <c r="D50" s="30">
        <f t="shared" si="15"/>
        <v>0</v>
      </c>
      <c r="E50" s="30">
        <f t="shared" si="15"/>
        <v>0</v>
      </c>
      <c r="F50" s="30">
        <f t="shared" si="15"/>
        <v>0</v>
      </c>
      <c r="G50" s="30">
        <f t="shared" si="15"/>
        <v>0</v>
      </c>
      <c r="H50" s="30">
        <f t="shared" si="15"/>
        <v>0</v>
      </c>
      <c r="I50" s="30">
        <f t="shared" si="15"/>
        <v>0</v>
      </c>
      <c r="J50" s="30">
        <f t="shared" si="15"/>
        <v>0</v>
      </c>
      <c r="K50" s="30">
        <f t="shared" si="15"/>
        <v>0</v>
      </c>
      <c r="L50" s="298"/>
      <c r="V50" s="10"/>
      <c r="W50" s="10"/>
      <c r="X50" s="10"/>
      <c r="Y50" s="10"/>
    </row>
    <row r="51" spans="1:25" x14ac:dyDescent="0.3">
      <c r="B51" s="32"/>
      <c r="C51" s="32"/>
      <c r="D51" s="32"/>
      <c r="E51" s="10"/>
      <c r="F51" s="10"/>
      <c r="G51" s="10"/>
      <c r="H51" s="10"/>
      <c r="I51" s="10"/>
      <c r="J51" s="10"/>
      <c r="K51" s="10"/>
      <c r="L51" s="298"/>
    </row>
    <row r="52" spans="1:25" x14ac:dyDescent="0.3">
      <c r="B52" s="32"/>
      <c r="C52" s="32"/>
      <c r="D52" s="32"/>
      <c r="E52" s="10"/>
      <c r="F52" s="10"/>
      <c r="G52" s="10"/>
      <c r="H52" s="10"/>
      <c r="I52" s="10"/>
      <c r="J52" s="10"/>
      <c r="K52" s="10"/>
      <c r="L52" s="298"/>
    </row>
    <row r="53" spans="1:25" x14ac:dyDescent="0.3">
      <c r="B53" s="32"/>
      <c r="C53" s="32"/>
      <c r="D53" s="32"/>
      <c r="E53" s="10"/>
      <c r="F53" s="10"/>
      <c r="G53" s="10"/>
      <c r="H53" s="10"/>
      <c r="I53" s="10"/>
      <c r="J53" s="10"/>
      <c r="K53" s="10"/>
      <c r="L53" s="298"/>
    </row>
    <row r="54" spans="1:25" ht="27" x14ac:dyDescent="0.3">
      <c r="A54" s="29" t="s">
        <v>581</v>
      </c>
      <c r="B54" s="30">
        <f>'TAB7'!C47</f>
        <v>0</v>
      </c>
      <c r="C54" s="30">
        <f>'TAB7'!D47</f>
        <v>0</v>
      </c>
      <c r="D54" s="30">
        <f>'TAB7'!E47</f>
        <v>0</v>
      </c>
      <c r="E54" s="30">
        <f>'TAB7'!F47</f>
        <v>0</v>
      </c>
      <c r="F54" s="30">
        <f>'TAB7'!G47</f>
        <v>0</v>
      </c>
      <c r="G54" s="30">
        <f>'TAB7'!H47</f>
        <v>0</v>
      </c>
      <c r="H54" s="30">
        <f>'TAB7'!I47</f>
        <v>0</v>
      </c>
      <c r="I54" s="30">
        <f>'TAB7'!J47</f>
        <v>0</v>
      </c>
      <c r="J54" s="30">
        <f>'TAB7'!K47</f>
        <v>0</v>
      </c>
      <c r="K54" s="30">
        <f>'TAB7'!L47</f>
        <v>0</v>
      </c>
      <c r="L54" s="298"/>
      <c r="V54" s="10"/>
      <c r="W54" s="10"/>
      <c r="X54" s="10"/>
      <c r="Y54" s="10"/>
    </row>
    <row r="55" spans="1:25" ht="54" x14ac:dyDescent="0.3">
      <c r="A55" s="29" t="s">
        <v>587</v>
      </c>
      <c r="B55" s="30">
        <f t="shared" ref="B55" si="16">B46-B54</f>
        <v>0</v>
      </c>
      <c r="C55" s="30">
        <f t="shared" ref="C55:K55" si="17">C46-C54</f>
        <v>0</v>
      </c>
      <c r="D55" s="30">
        <f t="shared" si="17"/>
        <v>0</v>
      </c>
      <c r="E55" s="30">
        <f t="shared" si="17"/>
        <v>0</v>
      </c>
      <c r="F55" s="30">
        <f t="shared" si="17"/>
        <v>0</v>
      </c>
      <c r="G55" s="30">
        <f t="shared" si="17"/>
        <v>0</v>
      </c>
      <c r="H55" s="30">
        <f t="shared" si="17"/>
        <v>0</v>
      </c>
      <c r="I55" s="30">
        <f t="shared" si="17"/>
        <v>0</v>
      </c>
      <c r="J55" s="30">
        <f t="shared" si="17"/>
        <v>0</v>
      </c>
      <c r="K55" s="30">
        <f t="shared" si="17"/>
        <v>0</v>
      </c>
      <c r="L55" s="298"/>
    </row>
  </sheetData>
  <mergeCells count="1">
    <mergeCell ref="M5:U5"/>
  </mergeCells>
  <phoneticPr fontId="31" type="noConversion"/>
  <conditionalFormatting sqref="B22:D25">
    <cfRule type="containsText" dxfId="73" priority="71" operator="containsText" text="ntitulé">
      <formula>NOT(ISERROR(SEARCH("ntitulé",B22)))</formula>
    </cfRule>
    <cfRule type="containsBlanks" dxfId="72" priority="72">
      <formula>LEN(TRIM(B22))=0</formula>
    </cfRule>
  </conditionalFormatting>
  <conditionalFormatting sqref="C7:D21">
    <cfRule type="containsText" dxfId="71" priority="69" operator="containsText" text="ntitulé">
      <formula>NOT(ISERROR(SEARCH("ntitulé",C7)))</formula>
    </cfRule>
    <cfRule type="containsBlanks" dxfId="70" priority="70">
      <formula>LEN(TRIM(C7))=0</formula>
    </cfRule>
  </conditionalFormatting>
  <conditionalFormatting sqref="B42:D45">
    <cfRule type="containsText" dxfId="69" priority="67" operator="containsText" text="ntitulé">
      <formula>NOT(ISERROR(SEARCH("ntitulé",B42)))</formula>
    </cfRule>
    <cfRule type="containsBlanks" dxfId="68" priority="68">
      <formula>LEN(TRIM(B42))=0</formula>
    </cfRule>
  </conditionalFormatting>
  <conditionalFormatting sqref="C27:D41">
    <cfRule type="containsText" dxfId="67" priority="65" operator="containsText" text="ntitulé">
      <formula>NOT(ISERROR(SEARCH("ntitulé",C27)))</formula>
    </cfRule>
    <cfRule type="containsBlanks" dxfId="66" priority="66">
      <formula>LEN(TRIM(C27))=0</formula>
    </cfRule>
  </conditionalFormatting>
  <conditionalFormatting sqref="E22:E25">
    <cfRule type="containsText" dxfId="65" priority="63" operator="containsText" text="ntitulé">
      <formula>NOT(ISERROR(SEARCH("ntitulé",E22)))</formula>
    </cfRule>
    <cfRule type="containsBlanks" dxfId="64" priority="64">
      <formula>LEN(TRIM(E22))=0</formula>
    </cfRule>
  </conditionalFormatting>
  <conditionalFormatting sqref="E7:E21">
    <cfRule type="containsText" dxfId="63" priority="61" operator="containsText" text="ntitulé">
      <formula>NOT(ISERROR(SEARCH("ntitulé",E7)))</formula>
    </cfRule>
    <cfRule type="containsBlanks" dxfId="62" priority="62">
      <formula>LEN(TRIM(E7))=0</formula>
    </cfRule>
  </conditionalFormatting>
  <conditionalFormatting sqref="E42:E45">
    <cfRule type="containsText" dxfId="61" priority="59" operator="containsText" text="ntitulé">
      <formula>NOT(ISERROR(SEARCH("ntitulé",E42)))</formula>
    </cfRule>
    <cfRule type="containsBlanks" dxfId="60" priority="60">
      <formula>LEN(TRIM(E42))=0</formula>
    </cfRule>
  </conditionalFormatting>
  <conditionalFormatting sqref="E27:E41">
    <cfRule type="containsText" dxfId="59" priority="57" operator="containsText" text="ntitulé">
      <formula>NOT(ISERROR(SEARCH("ntitulé",E27)))</formula>
    </cfRule>
    <cfRule type="containsBlanks" dxfId="58" priority="58">
      <formula>LEN(TRIM(E27))=0</formula>
    </cfRule>
  </conditionalFormatting>
  <conditionalFormatting sqref="F22:F25">
    <cfRule type="containsText" dxfId="57" priority="55" operator="containsText" text="ntitulé">
      <formula>NOT(ISERROR(SEARCH("ntitulé",F22)))</formula>
    </cfRule>
    <cfRule type="containsBlanks" dxfId="56" priority="56">
      <formula>LEN(TRIM(F22))=0</formula>
    </cfRule>
  </conditionalFormatting>
  <conditionalFormatting sqref="F7:F21">
    <cfRule type="containsText" dxfId="55" priority="53" operator="containsText" text="ntitulé">
      <formula>NOT(ISERROR(SEARCH("ntitulé",F7)))</formula>
    </cfRule>
    <cfRule type="containsBlanks" dxfId="54" priority="54">
      <formula>LEN(TRIM(F7))=0</formula>
    </cfRule>
  </conditionalFormatting>
  <conditionalFormatting sqref="F42:F45">
    <cfRule type="containsText" dxfId="53" priority="51" operator="containsText" text="ntitulé">
      <formula>NOT(ISERROR(SEARCH("ntitulé",F42)))</formula>
    </cfRule>
    <cfRule type="containsBlanks" dxfId="52" priority="52">
      <formula>LEN(TRIM(F42))=0</formula>
    </cfRule>
  </conditionalFormatting>
  <conditionalFormatting sqref="F27:F41">
    <cfRule type="containsText" dxfId="51" priority="49" operator="containsText" text="ntitulé">
      <formula>NOT(ISERROR(SEARCH("ntitulé",F27)))</formula>
    </cfRule>
    <cfRule type="containsBlanks" dxfId="50" priority="50">
      <formula>LEN(TRIM(F27))=0</formula>
    </cfRule>
  </conditionalFormatting>
  <conditionalFormatting sqref="G22:G25">
    <cfRule type="containsText" dxfId="49" priority="47" operator="containsText" text="ntitulé">
      <formula>NOT(ISERROR(SEARCH("ntitulé",G22)))</formula>
    </cfRule>
    <cfRule type="containsBlanks" dxfId="48" priority="48">
      <formula>LEN(TRIM(G22))=0</formula>
    </cfRule>
  </conditionalFormatting>
  <conditionalFormatting sqref="G7:G21">
    <cfRule type="containsText" dxfId="47" priority="45" operator="containsText" text="ntitulé">
      <formula>NOT(ISERROR(SEARCH("ntitulé",G7)))</formula>
    </cfRule>
    <cfRule type="containsBlanks" dxfId="46" priority="46">
      <formula>LEN(TRIM(G7))=0</formula>
    </cfRule>
  </conditionalFormatting>
  <conditionalFormatting sqref="G42:G45">
    <cfRule type="containsText" dxfId="45" priority="43" operator="containsText" text="ntitulé">
      <formula>NOT(ISERROR(SEARCH("ntitulé",G42)))</formula>
    </cfRule>
    <cfRule type="containsBlanks" dxfId="44" priority="44">
      <formula>LEN(TRIM(G42))=0</formula>
    </cfRule>
  </conditionalFormatting>
  <conditionalFormatting sqref="G27:G41">
    <cfRule type="containsText" dxfId="43" priority="41" operator="containsText" text="ntitulé">
      <formula>NOT(ISERROR(SEARCH("ntitulé",G27)))</formula>
    </cfRule>
    <cfRule type="containsBlanks" dxfId="42" priority="42">
      <formula>LEN(TRIM(G27))=0</formula>
    </cfRule>
  </conditionalFormatting>
  <conditionalFormatting sqref="H22:H25">
    <cfRule type="containsText" dxfId="41" priority="39" operator="containsText" text="ntitulé">
      <formula>NOT(ISERROR(SEARCH("ntitulé",H22)))</formula>
    </cfRule>
    <cfRule type="containsBlanks" dxfId="40" priority="40">
      <formula>LEN(TRIM(H22))=0</formula>
    </cfRule>
  </conditionalFormatting>
  <conditionalFormatting sqref="H7:H21">
    <cfRule type="containsText" dxfId="39" priority="37" operator="containsText" text="ntitulé">
      <formula>NOT(ISERROR(SEARCH("ntitulé",H7)))</formula>
    </cfRule>
    <cfRule type="containsBlanks" dxfId="38" priority="38">
      <formula>LEN(TRIM(H7))=0</formula>
    </cfRule>
  </conditionalFormatting>
  <conditionalFormatting sqref="H42:H45">
    <cfRule type="containsText" dxfId="37" priority="35" operator="containsText" text="ntitulé">
      <formula>NOT(ISERROR(SEARCH("ntitulé",H42)))</formula>
    </cfRule>
    <cfRule type="containsBlanks" dxfId="36" priority="36">
      <formula>LEN(TRIM(H42))=0</formula>
    </cfRule>
  </conditionalFormatting>
  <conditionalFormatting sqref="H27:H41">
    <cfRule type="containsText" dxfId="35" priority="33" operator="containsText" text="ntitulé">
      <formula>NOT(ISERROR(SEARCH("ntitulé",H27)))</formula>
    </cfRule>
    <cfRule type="containsBlanks" dxfId="34" priority="34">
      <formula>LEN(TRIM(H27))=0</formula>
    </cfRule>
  </conditionalFormatting>
  <conditionalFormatting sqref="I22:I25">
    <cfRule type="containsText" dxfId="33" priority="31" operator="containsText" text="ntitulé">
      <formula>NOT(ISERROR(SEARCH("ntitulé",I22)))</formula>
    </cfRule>
    <cfRule type="containsBlanks" dxfId="32" priority="32">
      <formula>LEN(TRIM(I22))=0</formula>
    </cfRule>
  </conditionalFormatting>
  <conditionalFormatting sqref="I7:I21">
    <cfRule type="containsText" dxfId="31" priority="29" operator="containsText" text="ntitulé">
      <formula>NOT(ISERROR(SEARCH("ntitulé",I7)))</formula>
    </cfRule>
    <cfRule type="containsBlanks" dxfId="30" priority="30">
      <formula>LEN(TRIM(I7))=0</formula>
    </cfRule>
  </conditionalFormatting>
  <conditionalFormatting sqref="I42:I45">
    <cfRule type="containsText" dxfId="29" priority="27" operator="containsText" text="ntitulé">
      <formula>NOT(ISERROR(SEARCH("ntitulé",I42)))</formula>
    </cfRule>
    <cfRule type="containsBlanks" dxfId="28" priority="28">
      <formula>LEN(TRIM(I42))=0</formula>
    </cfRule>
  </conditionalFormatting>
  <conditionalFormatting sqref="I27:I41">
    <cfRule type="containsText" dxfId="27" priority="25" operator="containsText" text="ntitulé">
      <formula>NOT(ISERROR(SEARCH("ntitulé",I27)))</formula>
    </cfRule>
    <cfRule type="containsBlanks" dxfId="26" priority="26">
      <formula>LEN(TRIM(I27))=0</formula>
    </cfRule>
  </conditionalFormatting>
  <conditionalFormatting sqref="J22:J25">
    <cfRule type="containsText" dxfId="25" priority="23" operator="containsText" text="ntitulé">
      <formula>NOT(ISERROR(SEARCH("ntitulé",J22)))</formula>
    </cfRule>
    <cfRule type="containsBlanks" dxfId="24" priority="24">
      <formula>LEN(TRIM(J22))=0</formula>
    </cfRule>
  </conditionalFormatting>
  <conditionalFormatting sqref="J7:J21">
    <cfRule type="containsText" dxfId="23" priority="21" operator="containsText" text="ntitulé">
      <formula>NOT(ISERROR(SEARCH("ntitulé",J7)))</formula>
    </cfRule>
    <cfRule type="containsBlanks" dxfId="22" priority="22">
      <formula>LEN(TRIM(J7))=0</formula>
    </cfRule>
  </conditionalFormatting>
  <conditionalFormatting sqref="J42:J45">
    <cfRule type="containsText" dxfId="21" priority="19" operator="containsText" text="ntitulé">
      <formula>NOT(ISERROR(SEARCH("ntitulé",J42)))</formula>
    </cfRule>
    <cfRule type="containsBlanks" dxfId="20" priority="20">
      <formula>LEN(TRIM(J42))=0</formula>
    </cfRule>
  </conditionalFormatting>
  <conditionalFormatting sqref="J27:J41">
    <cfRule type="containsText" dxfId="19" priority="17" operator="containsText" text="ntitulé">
      <formula>NOT(ISERROR(SEARCH("ntitulé",J27)))</formula>
    </cfRule>
    <cfRule type="containsBlanks" dxfId="18" priority="18">
      <formula>LEN(TRIM(J27))=0</formula>
    </cfRule>
  </conditionalFormatting>
  <conditionalFormatting sqref="K22:K25">
    <cfRule type="containsText" dxfId="17" priority="15" operator="containsText" text="ntitulé">
      <formula>NOT(ISERROR(SEARCH("ntitulé",K22)))</formula>
    </cfRule>
    <cfRule type="containsBlanks" dxfId="16" priority="16">
      <formula>LEN(TRIM(K22))=0</formula>
    </cfRule>
  </conditionalFormatting>
  <conditionalFormatting sqref="K7:K21">
    <cfRule type="containsText" dxfId="15" priority="13" operator="containsText" text="ntitulé">
      <formula>NOT(ISERROR(SEARCH("ntitulé",K7)))</formula>
    </cfRule>
    <cfRule type="containsBlanks" dxfId="14" priority="14">
      <formula>LEN(TRIM(K7))=0</formula>
    </cfRule>
  </conditionalFormatting>
  <conditionalFormatting sqref="K42:K45">
    <cfRule type="containsText" dxfId="13" priority="11" operator="containsText" text="ntitulé">
      <formula>NOT(ISERROR(SEARCH("ntitulé",K42)))</formula>
    </cfRule>
    <cfRule type="containsBlanks" dxfId="12" priority="12">
      <formula>LEN(TRIM(K42))=0</formula>
    </cfRule>
  </conditionalFormatting>
  <conditionalFormatting sqref="K27:K41">
    <cfRule type="containsText" dxfId="11" priority="9" operator="containsText" text="ntitulé">
      <formula>NOT(ISERROR(SEARCH("ntitulé",K27)))</formula>
    </cfRule>
    <cfRule type="containsBlanks" dxfId="10" priority="10">
      <formula>LEN(TRIM(K27))=0</formula>
    </cfRule>
  </conditionalFormatting>
  <conditionalFormatting sqref="B7:B21">
    <cfRule type="containsText" dxfId="9" priority="7" operator="containsText" text="ntitulé">
      <formula>NOT(ISERROR(SEARCH("ntitulé",B7)))</formula>
    </cfRule>
    <cfRule type="containsBlanks" dxfId="8" priority="8">
      <formula>LEN(TRIM(B7))=0</formula>
    </cfRule>
  </conditionalFormatting>
  <conditionalFormatting sqref="B27:B41">
    <cfRule type="containsText" dxfId="7" priority="5" operator="containsText" text="ntitulé">
      <formula>NOT(ISERROR(SEARCH("ntitulé",B27)))</formula>
    </cfRule>
    <cfRule type="containsBlanks" dxfId="6" priority="6">
      <formula>LEN(TRIM(B27))=0</formula>
    </cfRule>
  </conditionalFormatting>
  <conditionalFormatting sqref="A7:A25">
    <cfRule type="containsText" dxfId="5" priority="3" operator="containsText" text="ntitulé">
      <formula>NOT(ISERROR(SEARCH("ntitulé",A7)))</formula>
    </cfRule>
    <cfRule type="containsBlanks" dxfId="4" priority="4">
      <formula>LEN(TRIM(A7))=0</formula>
    </cfRule>
  </conditionalFormatting>
  <conditionalFormatting sqref="A27:A45">
    <cfRule type="containsText" dxfId="3" priority="1" operator="containsText" text="ntitulé">
      <formula>NOT(ISERROR(SEARCH("ntitulé",A27)))</formula>
    </cfRule>
    <cfRule type="containsBlanks" dxfId="2" priority="2">
      <formula>LEN(TRIM(A27))=0</formula>
    </cfRule>
  </conditionalFormatting>
  <hyperlinks>
    <hyperlink ref="A1" location="TAB00!A1" display="Retour page de garde" xr:uid="{00000000-0004-0000-2400-000000000000}"/>
    <hyperlink ref="A2" location="'TAB7'!A1" display="Retour TAB7" xr:uid="{15DEF44F-22B3-41D9-AF8F-89CF8F06A3A7}"/>
  </hyperlinks>
  <pageMargins left="0.7" right="0.7" top="0.75" bottom="0.75" header="0.3" footer="0.3"/>
  <pageSetup paperSize="9" scale="65" orientation="landscape" verticalDpi="300" r:id="rId1"/>
  <colBreaks count="1" manualBreakCount="1">
    <brk id="22"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J29"/>
  <sheetViews>
    <sheetView zoomScaleNormal="100" workbookViewId="0">
      <selection activeCell="A4" sqref="A4"/>
    </sheetView>
  </sheetViews>
  <sheetFormatPr baseColWidth="10" defaultColWidth="9.1640625" defaultRowHeight="13.5" x14ac:dyDescent="0.3"/>
  <cols>
    <col min="1" max="1" width="116.5" style="5" customWidth="1"/>
    <col min="2" max="6" width="16.83203125" style="3" customWidth="1"/>
    <col min="7" max="7" width="3.5" style="3" customWidth="1"/>
    <col min="8" max="11" width="9.1640625" style="3" customWidth="1"/>
    <col min="12" max="12" width="2" style="3" customWidth="1"/>
    <col min="13" max="14" width="16.33203125" style="3" bestFit="1" customWidth="1"/>
    <col min="15" max="16384" width="9.1640625" style="3"/>
  </cols>
  <sheetData>
    <row r="1" spans="1:36" ht="15" x14ac:dyDescent="0.3">
      <c r="A1" s="9" t="s">
        <v>58</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4" spans="1:36" ht="21" x14ac:dyDescent="0.35">
      <c r="A4" s="131" t="str">
        <f>TAB00!B75&amp;" : "&amp;TAB00!C75</f>
        <v>TAB8 : Synthèse du revenu autorisé des années 2024 à 2028</v>
      </c>
      <c r="B4" s="131"/>
      <c r="C4" s="131"/>
      <c r="D4" s="131"/>
      <c r="E4" s="131"/>
      <c r="F4" s="131"/>
      <c r="G4" s="131"/>
      <c r="H4" s="131"/>
      <c r="I4" s="131"/>
      <c r="J4" s="131"/>
      <c r="K4" s="47"/>
    </row>
    <row r="5" spans="1:36" x14ac:dyDescent="0.3">
      <c r="C5" s="10"/>
      <c r="G5" s="6"/>
      <c r="H5" s="10"/>
    </row>
    <row r="6" spans="1:36" s="53" customFormat="1" ht="18" customHeight="1" x14ac:dyDescent="0.3">
      <c r="A6" s="48"/>
      <c r="B6" s="48"/>
      <c r="C6" s="48"/>
      <c r="D6" s="49"/>
      <c r="E6" s="50"/>
      <c r="F6" s="50"/>
      <c r="G6" s="51"/>
      <c r="H6" s="463" t="s">
        <v>401</v>
      </c>
      <c r="I6" s="464"/>
      <c r="J6" s="464"/>
      <c r="K6" s="465"/>
      <c r="N6" s="54"/>
      <c r="O6" s="54"/>
      <c r="P6" s="54"/>
      <c r="Q6" s="54"/>
      <c r="R6" s="54"/>
    </row>
    <row r="7" spans="1:36" s="6" customFormat="1" ht="27" x14ac:dyDescent="0.3">
      <c r="A7" s="240" t="s">
        <v>2</v>
      </c>
      <c r="B7" s="336" t="s">
        <v>426</v>
      </c>
      <c r="C7" s="336" t="s">
        <v>427</v>
      </c>
      <c r="D7" s="336" t="s">
        <v>428</v>
      </c>
      <c r="E7" s="336" t="s">
        <v>429</v>
      </c>
      <c r="F7" s="162" t="s">
        <v>421</v>
      </c>
      <c r="H7" s="308" t="s">
        <v>425</v>
      </c>
      <c r="I7" s="308" t="s">
        <v>424</v>
      </c>
      <c r="J7" s="308" t="s">
        <v>423</v>
      </c>
      <c r="K7" s="308" t="s">
        <v>422</v>
      </c>
    </row>
    <row r="8" spans="1:36" s="55" customFormat="1" x14ac:dyDescent="0.3">
      <c r="A8" s="299" t="s">
        <v>326</v>
      </c>
      <c r="B8" s="300">
        <f>SUM(B9,B10)</f>
        <v>0</v>
      </c>
      <c r="C8" s="300">
        <f>SUM(C9,C10)</f>
        <v>0</v>
      </c>
      <c r="D8" s="300">
        <f>SUM(D9,D10)</f>
        <v>0</v>
      </c>
      <c r="E8" s="300">
        <f>SUM(E9,E10)</f>
        <v>0</v>
      </c>
      <c r="F8" s="300">
        <f>SUM(F9,F10)</f>
        <v>0</v>
      </c>
      <c r="H8" s="289">
        <f t="shared" ref="H8:H29" si="0">IF(AND(ROUND(B8,0)=0,C8&gt;B8),"INF",IF(AND(ROUND(B8,0)=0,ROUND(C8,0)=0),0,(C8-B8)/B8))</f>
        <v>0</v>
      </c>
      <c r="I8" s="289">
        <f t="shared" ref="I8:I29" si="1">IF(AND(ROUND(C8,0)=0,D8&gt;C8),"INF",IF(AND(ROUND(C8,0)=0,ROUND(D8,0)=0),0,(D8-C8)/C8))</f>
        <v>0</v>
      </c>
      <c r="J8" s="289">
        <f t="shared" ref="J8:J29" si="2">IF(AND(ROUND(D8,0)=0,E8&gt;D8),"INF",IF(AND(ROUND(D8,0)=0,ROUND(E8,0)=0),0,(E8-D8)/D8))</f>
        <v>0</v>
      </c>
      <c r="K8" s="289">
        <f t="shared" ref="K8:K29" si="3">IF(AND(ROUND(E8,0)=0,F8&gt;E8),"INF",IF(AND(ROUND(E8,0)=0,ROUND(F8,0)=0),0,(F8-E8)/E8))</f>
        <v>0</v>
      </c>
    </row>
    <row r="9" spans="1:36" s="55" customFormat="1" x14ac:dyDescent="0.3">
      <c r="A9" s="301" t="s">
        <v>327</v>
      </c>
      <c r="B9" s="300">
        <f>'TAB2'!C72</f>
        <v>0</v>
      </c>
      <c r="C9" s="300">
        <f>'TAB2'!D72</f>
        <v>0</v>
      </c>
      <c r="D9" s="300">
        <f>'TAB2'!E72</f>
        <v>0</v>
      </c>
      <c r="E9" s="300">
        <f>'TAB2'!F72</f>
        <v>0</v>
      </c>
      <c r="F9" s="300">
        <f>'TAB2'!G72</f>
        <v>0</v>
      </c>
      <c r="H9" s="289">
        <f t="shared" si="0"/>
        <v>0</v>
      </c>
      <c r="I9" s="289">
        <f t="shared" si="1"/>
        <v>0</v>
      </c>
      <c r="J9" s="289">
        <f t="shared" si="2"/>
        <v>0</v>
      </c>
      <c r="K9" s="289">
        <f t="shared" si="3"/>
        <v>0</v>
      </c>
    </row>
    <row r="10" spans="1:36" s="55" customFormat="1" x14ac:dyDescent="0.3">
      <c r="A10" s="301" t="s">
        <v>328</v>
      </c>
      <c r="B10" s="300">
        <f>'TAB3'!C45</f>
        <v>0</v>
      </c>
      <c r="C10" s="300">
        <f>'TAB3'!D45</f>
        <v>0</v>
      </c>
      <c r="D10" s="300">
        <f>'TAB3'!E45</f>
        <v>0</v>
      </c>
      <c r="E10" s="300">
        <f>'TAB3'!F45</f>
        <v>0</v>
      </c>
      <c r="F10" s="300">
        <f>'TAB3'!G45</f>
        <v>0</v>
      </c>
      <c r="H10" s="289">
        <f t="shared" si="0"/>
        <v>0</v>
      </c>
      <c r="I10" s="289">
        <f t="shared" si="1"/>
        <v>0</v>
      </c>
      <c r="J10" s="289">
        <f t="shared" si="2"/>
        <v>0</v>
      </c>
      <c r="K10" s="289">
        <f t="shared" si="3"/>
        <v>0</v>
      </c>
    </row>
    <row r="11" spans="1:36" s="55" customFormat="1" x14ac:dyDescent="0.3">
      <c r="A11" s="299" t="s">
        <v>391</v>
      </c>
      <c r="B11" s="300">
        <f>SUM(B12,B19)</f>
        <v>0</v>
      </c>
      <c r="C11" s="300">
        <f t="shared" ref="C11" si="4">SUM(C12,C19)</f>
        <v>0</v>
      </c>
      <c r="D11" s="300">
        <f>SUM(D12,D19)</f>
        <v>0</v>
      </c>
      <c r="E11" s="300">
        <f>SUM(E12,E19)</f>
        <v>0</v>
      </c>
      <c r="F11" s="300">
        <f>SUM(F12,F19)</f>
        <v>0</v>
      </c>
      <c r="H11" s="289">
        <f t="shared" si="0"/>
        <v>0</v>
      </c>
      <c r="I11" s="289">
        <f t="shared" si="1"/>
        <v>0</v>
      </c>
      <c r="J11" s="289">
        <f t="shared" si="2"/>
        <v>0</v>
      </c>
      <c r="K11" s="289">
        <f t="shared" si="3"/>
        <v>0</v>
      </c>
      <c r="L11" s="300"/>
      <c r="M11" s="300"/>
      <c r="N11" s="300"/>
    </row>
    <row r="12" spans="1:36" s="55" customFormat="1" x14ac:dyDescent="0.3">
      <c r="A12" s="302" t="s">
        <v>56</v>
      </c>
      <c r="B12" s="300">
        <f>SUM(B13:B18)</f>
        <v>0</v>
      </c>
      <c r="C12" s="300">
        <f t="shared" ref="C12" si="5">SUM(C13:C18)</f>
        <v>0</v>
      </c>
      <c r="D12" s="300">
        <f>SUM(D13:D18)</f>
        <v>0</v>
      </c>
      <c r="E12" s="300">
        <f>SUM(E13:E18)</f>
        <v>0</v>
      </c>
      <c r="F12" s="300">
        <f>SUM(F13:F18)</f>
        <v>0</v>
      </c>
      <c r="H12" s="289">
        <f t="shared" si="0"/>
        <v>0</v>
      </c>
      <c r="I12" s="289">
        <f t="shared" si="1"/>
        <v>0</v>
      </c>
      <c r="J12" s="289">
        <f t="shared" si="2"/>
        <v>0</v>
      </c>
      <c r="K12" s="289">
        <f t="shared" si="3"/>
        <v>0</v>
      </c>
    </row>
    <row r="13" spans="1:36" s="6" customFormat="1" x14ac:dyDescent="0.3">
      <c r="A13" s="238" t="str">
        <f>'TAB4'!A8</f>
        <v xml:space="preserve">Charges émanant de factures émises par la société FeReSO dans le cadre du processus de réconciliation </v>
      </c>
      <c r="B13" s="10">
        <f>'TAB4'!B8</f>
        <v>0</v>
      </c>
      <c r="C13" s="10">
        <f>'TAB4'!C8</f>
        <v>0</v>
      </c>
      <c r="D13" s="10">
        <f>'TAB4'!D8</f>
        <v>0</v>
      </c>
      <c r="E13" s="10">
        <f>'TAB4'!E8</f>
        <v>0</v>
      </c>
      <c r="F13" s="10">
        <f>'TAB4'!F8</f>
        <v>0</v>
      </c>
      <c r="G13" s="3"/>
      <c r="H13" s="136">
        <f t="shared" si="0"/>
        <v>0</v>
      </c>
      <c r="I13" s="136">
        <f t="shared" si="1"/>
        <v>0</v>
      </c>
      <c r="J13" s="136">
        <f t="shared" si="2"/>
        <v>0</v>
      </c>
      <c r="K13" s="136">
        <f t="shared" si="3"/>
        <v>0</v>
      </c>
    </row>
    <row r="14" spans="1:36" s="6" customFormat="1" x14ac:dyDescent="0.3">
      <c r="A14" s="238" t="str">
        <f>'TAB4'!A9</f>
        <v xml:space="preserve">Redevance de voirie </v>
      </c>
      <c r="B14" s="10">
        <f>'TAB4'!B9</f>
        <v>0</v>
      </c>
      <c r="C14" s="10">
        <f>'TAB4'!C9</f>
        <v>0</v>
      </c>
      <c r="D14" s="10">
        <f>'TAB4'!D9</f>
        <v>0</v>
      </c>
      <c r="E14" s="10">
        <f>'TAB4'!E9</f>
        <v>0</v>
      </c>
      <c r="F14" s="10">
        <f>'TAB4'!F9</f>
        <v>0</v>
      </c>
      <c r="G14" s="3"/>
      <c r="H14" s="136">
        <f t="shared" si="0"/>
        <v>0</v>
      </c>
      <c r="I14" s="136">
        <f t="shared" si="1"/>
        <v>0</v>
      </c>
      <c r="J14" s="136">
        <f t="shared" si="2"/>
        <v>0</v>
      </c>
      <c r="K14" s="136">
        <f t="shared" si="3"/>
        <v>0</v>
      </c>
    </row>
    <row r="15" spans="1:36" s="6" customFormat="1" x14ac:dyDescent="0.3">
      <c r="A15" s="238" t="str">
        <f>'TAB4'!A10</f>
        <v>Charge fiscale résultant de l'application de l'impôt des sociétés sur la marge bénéficiaire équitable</v>
      </c>
      <c r="B15" s="10">
        <f>'TAB4'!B10</f>
        <v>0</v>
      </c>
      <c r="C15" s="10">
        <f>'TAB4'!C10</f>
        <v>0</v>
      </c>
      <c r="D15" s="10">
        <f>'TAB4'!D10</f>
        <v>0</v>
      </c>
      <c r="E15" s="10">
        <f>'TAB4'!E10</f>
        <v>0</v>
      </c>
      <c r="F15" s="10">
        <f>'TAB4'!F10</f>
        <v>0</v>
      </c>
      <c r="G15" s="3"/>
      <c r="H15" s="136">
        <f t="shared" si="0"/>
        <v>0</v>
      </c>
      <c r="I15" s="136">
        <f t="shared" si="1"/>
        <v>0</v>
      </c>
      <c r="J15" s="136">
        <f t="shared" si="2"/>
        <v>0</v>
      </c>
      <c r="K15" s="136">
        <f t="shared" si="3"/>
        <v>0</v>
      </c>
    </row>
    <row r="16" spans="1:36" s="6" customFormat="1" x14ac:dyDescent="0.3">
      <c r="A16" s="238" t="str">
        <f>'TAB4'!A11</f>
        <v>Autres impôts, taxes, redevances, surcharges, précomptes immobiliers et mobiliers</v>
      </c>
      <c r="B16" s="10">
        <f>'TAB4'!B11</f>
        <v>0</v>
      </c>
      <c r="C16" s="10">
        <f>'TAB4'!C11</f>
        <v>0</v>
      </c>
      <c r="D16" s="10">
        <f>'TAB4'!D11</f>
        <v>0</v>
      </c>
      <c r="E16" s="10">
        <f>'TAB4'!E11</f>
        <v>0</v>
      </c>
      <c r="F16" s="10">
        <f>'TAB4'!F11</f>
        <v>0</v>
      </c>
      <c r="G16" s="3"/>
      <c r="H16" s="136">
        <f t="shared" si="0"/>
        <v>0</v>
      </c>
      <c r="I16" s="136">
        <f t="shared" si="1"/>
        <v>0</v>
      </c>
      <c r="J16" s="136">
        <f t="shared" si="2"/>
        <v>0</v>
      </c>
      <c r="K16" s="136">
        <f t="shared" si="3"/>
        <v>0</v>
      </c>
    </row>
    <row r="17" spans="1:11" s="6" customFormat="1" x14ac:dyDescent="0.3">
      <c r="A17" s="238" t="str">
        <f>'TAB4'!A12</f>
        <v>Cotisations de responsabilisation de l’ONSSAPL</v>
      </c>
      <c r="B17" s="10">
        <f>'TAB4'!B12</f>
        <v>0</v>
      </c>
      <c r="C17" s="10">
        <f>'TAB4'!C12</f>
        <v>0</v>
      </c>
      <c r="D17" s="10">
        <f>'TAB4'!D12</f>
        <v>0</v>
      </c>
      <c r="E17" s="10">
        <f>'TAB4'!E12</f>
        <v>0</v>
      </c>
      <c r="F17" s="10">
        <f>'TAB4'!F12</f>
        <v>0</v>
      </c>
      <c r="G17" s="3"/>
      <c r="H17" s="136">
        <f t="shared" si="0"/>
        <v>0</v>
      </c>
      <c r="I17" s="136">
        <f t="shared" si="1"/>
        <v>0</v>
      </c>
      <c r="J17" s="136">
        <f t="shared" si="2"/>
        <v>0</v>
      </c>
      <c r="K17" s="136">
        <f t="shared" si="3"/>
        <v>0</v>
      </c>
    </row>
    <row r="18" spans="1:11" s="6" customFormat="1" x14ac:dyDescent="0.3">
      <c r="A18" s="238" t="str">
        <f>'TAB4'!A13</f>
        <v>Charges de pension non-capitalisées</v>
      </c>
      <c r="B18" s="10">
        <f>'TAB4'!B13</f>
        <v>0</v>
      </c>
      <c r="C18" s="10">
        <f>'TAB4'!C13</f>
        <v>0</v>
      </c>
      <c r="D18" s="10">
        <f>'TAB4'!D13</f>
        <v>0</v>
      </c>
      <c r="E18" s="10">
        <f>'TAB4'!E13</f>
        <v>0</v>
      </c>
      <c r="F18" s="10">
        <f>'TAB4'!F13</f>
        <v>0</v>
      </c>
      <c r="G18" s="3"/>
      <c r="H18" s="136">
        <f t="shared" si="0"/>
        <v>0</v>
      </c>
      <c r="I18" s="136">
        <f t="shared" si="1"/>
        <v>0</v>
      </c>
      <c r="J18" s="136">
        <f t="shared" si="2"/>
        <v>0</v>
      </c>
      <c r="K18" s="136">
        <f t="shared" si="3"/>
        <v>0</v>
      </c>
    </row>
    <row r="19" spans="1:11" s="55" customFormat="1" x14ac:dyDescent="0.3">
      <c r="A19" s="303" t="s">
        <v>57</v>
      </c>
      <c r="B19" s="300">
        <f>SUM(B20:B23)</f>
        <v>0</v>
      </c>
      <c r="C19" s="300">
        <f>SUM(C20:C23)</f>
        <v>0</v>
      </c>
      <c r="D19" s="300">
        <f>SUM(D20:D23)</f>
        <v>0</v>
      </c>
      <c r="E19" s="300">
        <f>SUM(E20:E23)</f>
        <v>0</v>
      </c>
      <c r="F19" s="300">
        <f>SUM(F20:F23)</f>
        <v>0</v>
      </c>
      <c r="H19" s="289">
        <f t="shared" si="0"/>
        <v>0</v>
      </c>
      <c r="I19" s="289">
        <f t="shared" si="1"/>
        <v>0</v>
      </c>
      <c r="J19" s="289">
        <f t="shared" si="2"/>
        <v>0</v>
      </c>
      <c r="K19" s="289">
        <f t="shared" si="3"/>
        <v>0</v>
      </c>
    </row>
    <row r="20" spans="1:11" s="6" customFormat="1" ht="27" x14ac:dyDescent="0.3">
      <c r="A20" s="238" t="str">
        <f>'TAB4'!A17</f>
        <v>Charges émanant de factures d’achat de gaz émises par un fournisseur commercial pour l'alimentation de la clientèle propre du GRD</v>
      </c>
      <c r="B20" s="10">
        <f>'TAB4'!B17</f>
        <v>0</v>
      </c>
      <c r="C20" s="10">
        <f>'TAB4'!C17</f>
        <v>0</v>
      </c>
      <c r="D20" s="10">
        <f>'TAB4'!D17</f>
        <v>0</v>
      </c>
      <c r="E20" s="10">
        <f>'TAB4'!E17</f>
        <v>0</v>
      </c>
      <c r="F20" s="10">
        <f>'TAB4'!F17</f>
        <v>0</v>
      </c>
      <c r="G20" s="3"/>
      <c r="H20" s="136">
        <f t="shared" si="0"/>
        <v>0</v>
      </c>
      <c r="I20" s="136">
        <f t="shared" si="1"/>
        <v>0</v>
      </c>
      <c r="J20" s="136">
        <f t="shared" si="2"/>
        <v>0</v>
      </c>
      <c r="K20" s="136">
        <f t="shared" si="3"/>
        <v>0</v>
      </c>
    </row>
    <row r="21" spans="1:11" s="6" customFormat="1" x14ac:dyDescent="0.3">
      <c r="A21" s="238" t="str">
        <f>'TAB4'!A18</f>
        <v>Charges de distribution supportées par le GRD pour l'alimentation de clientèle propre</v>
      </c>
      <c r="B21" s="10">
        <f>'TAB4'!B18</f>
        <v>0</v>
      </c>
      <c r="C21" s="10">
        <f>'TAB4'!C18</f>
        <v>0</v>
      </c>
      <c r="D21" s="10">
        <f>'TAB4'!D18</f>
        <v>0</v>
      </c>
      <c r="E21" s="10">
        <f>'TAB4'!E18</f>
        <v>0</v>
      </c>
      <c r="F21" s="10">
        <f>'TAB4'!F18</f>
        <v>0</v>
      </c>
      <c r="G21" s="3"/>
      <c r="H21" s="136">
        <f t="shared" si="0"/>
        <v>0</v>
      </c>
      <c r="I21" s="136">
        <f t="shared" si="1"/>
        <v>0</v>
      </c>
      <c r="J21" s="136">
        <f t="shared" si="2"/>
        <v>0</v>
      </c>
      <c r="K21" s="136">
        <f t="shared" si="3"/>
        <v>0</v>
      </c>
    </row>
    <row r="22" spans="1:11" s="55" customFormat="1" ht="27" x14ac:dyDescent="0.3">
      <c r="A22" s="238" t="str">
        <f>'TAB4'!A19</f>
        <v xml:space="preserve">Produits issus de la facturation de la fourniture de gaz à la clientèle propre du gestionnaire de réseau de distribution ainsi que le montant de la compensation versée par la CREG </v>
      </c>
      <c r="B22" s="10">
        <f>'TAB4'!B19</f>
        <v>0</v>
      </c>
      <c r="C22" s="10">
        <f>'TAB4'!C19</f>
        <v>0</v>
      </c>
      <c r="D22" s="10">
        <f>'TAB4'!D19</f>
        <v>0</v>
      </c>
      <c r="E22" s="10">
        <f>'TAB4'!E19</f>
        <v>0</v>
      </c>
      <c r="F22" s="10">
        <f>'TAB4'!F19</f>
        <v>0</v>
      </c>
      <c r="G22" s="3"/>
      <c r="H22" s="136">
        <f t="shared" si="0"/>
        <v>0</v>
      </c>
      <c r="I22" s="136">
        <f t="shared" si="1"/>
        <v>0</v>
      </c>
      <c r="J22" s="136">
        <f t="shared" si="2"/>
        <v>0</v>
      </c>
      <c r="K22" s="136">
        <f t="shared" si="3"/>
        <v>0</v>
      </c>
    </row>
    <row r="23" spans="1:11" x14ac:dyDescent="0.3">
      <c r="A23" s="238" t="str">
        <f>'TAB4'!A20</f>
        <v>Charges et produits liés à l’achat de gaz SER</v>
      </c>
      <c r="B23" s="10">
        <f>'TAB4'!B20</f>
        <v>0</v>
      </c>
      <c r="C23" s="10">
        <f>'TAB4'!C20</f>
        <v>0</v>
      </c>
      <c r="D23" s="10">
        <f>'TAB4'!D20</f>
        <v>0</v>
      </c>
      <c r="E23" s="10">
        <f>'TAB4'!E20</f>
        <v>0</v>
      </c>
      <c r="F23" s="10">
        <f>'TAB4'!F20</f>
        <v>0</v>
      </c>
      <c r="H23" s="136">
        <f t="shared" si="0"/>
        <v>0</v>
      </c>
      <c r="I23" s="136">
        <f t="shared" si="1"/>
        <v>0</v>
      </c>
      <c r="J23" s="136">
        <f t="shared" si="2"/>
        <v>0</v>
      </c>
      <c r="K23" s="136">
        <f t="shared" si="3"/>
        <v>0</v>
      </c>
    </row>
    <row r="24" spans="1:11" s="55" customFormat="1" x14ac:dyDescent="0.3">
      <c r="A24" s="304" t="s">
        <v>14</v>
      </c>
      <c r="B24" s="300">
        <f>SUM(B25:B26)</f>
        <v>0</v>
      </c>
      <c r="C24" s="300">
        <f t="shared" ref="C24" si="6">SUM(C25:C26)</f>
        <v>0</v>
      </c>
      <c r="D24" s="300">
        <f>SUM(D25:D26)</f>
        <v>0</v>
      </c>
      <c r="E24" s="300">
        <f>SUM(E25:E26)</f>
        <v>0</v>
      </c>
      <c r="F24" s="300">
        <f>SUM(F25:F26)</f>
        <v>0</v>
      </c>
      <c r="H24" s="289">
        <f t="shared" si="0"/>
        <v>0</v>
      </c>
      <c r="I24" s="289">
        <f t="shared" si="1"/>
        <v>0</v>
      </c>
      <c r="J24" s="289">
        <f t="shared" si="2"/>
        <v>0</v>
      </c>
      <c r="K24" s="289">
        <f t="shared" si="3"/>
        <v>0</v>
      </c>
    </row>
    <row r="25" spans="1:11" s="55" customFormat="1" x14ac:dyDescent="0.3">
      <c r="A25" s="426" t="s">
        <v>539</v>
      </c>
      <c r="B25" s="300">
        <f>'TAB5'!C9</f>
        <v>0</v>
      </c>
      <c r="C25" s="300">
        <f>'TAB5'!D9</f>
        <v>0</v>
      </c>
      <c r="D25" s="300">
        <f>'TAB5'!E9</f>
        <v>0</v>
      </c>
      <c r="E25" s="300">
        <f>'TAB5'!F9</f>
        <v>0</v>
      </c>
      <c r="F25" s="300">
        <f>'TAB5'!G9</f>
        <v>0</v>
      </c>
      <c r="H25" s="289">
        <f t="shared" si="0"/>
        <v>0</v>
      </c>
      <c r="I25" s="289">
        <f t="shared" si="1"/>
        <v>0</v>
      </c>
      <c r="J25" s="289">
        <f t="shared" si="2"/>
        <v>0</v>
      </c>
      <c r="K25" s="289">
        <f t="shared" si="3"/>
        <v>0</v>
      </c>
    </row>
    <row r="26" spans="1:11" s="55" customFormat="1" x14ac:dyDescent="0.3">
      <c r="A26" s="427" t="s">
        <v>540</v>
      </c>
      <c r="B26" s="300">
        <f>'TAB5'!C10</f>
        <v>0</v>
      </c>
      <c r="C26" s="300">
        <f>'TAB5'!D10</f>
        <v>0</v>
      </c>
      <c r="D26" s="300">
        <f>'TAB5'!E10</f>
        <v>0</v>
      </c>
      <c r="E26" s="300">
        <f>'TAB5'!F10</f>
        <v>0</v>
      </c>
      <c r="F26" s="300">
        <f>'TAB5'!G10</f>
        <v>0</v>
      </c>
      <c r="H26" s="289">
        <f t="shared" si="0"/>
        <v>0</v>
      </c>
      <c r="I26" s="289">
        <f t="shared" si="1"/>
        <v>0</v>
      </c>
      <c r="J26" s="289">
        <f t="shared" si="2"/>
        <v>0</v>
      </c>
      <c r="K26" s="289">
        <f t="shared" si="3"/>
        <v>0</v>
      </c>
    </row>
    <row r="27" spans="1:11" s="55" customFormat="1" x14ac:dyDescent="0.3">
      <c r="A27" s="304" t="s">
        <v>390</v>
      </c>
      <c r="B27" s="300">
        <f>B28</f>
        <v>0</v>
      </c>
      <c r="C27" s="300">
        <f t="shared" ref="C27:F27" si="7">C28</f>
        <v>0</v>
      </c>
      <c r="D27" s="300">
        <f t="shared" si="7"/>
        <v>0</v>
      </c>
      <c r="E27" s="300">
        <f t="shared" si="7"/>
        <v>0</v>
      </c>
      <c r="F27" s="300">
        <f t="shared" si="7"/>
        <v>0</v>
      </c>
      <c r="G27" s="300"/>
      <c r="H27" s="289">
        <f t="shared" si="0"/>
        <v>0</v>
      </c>
      <c r="I27" s="289">
        <f t="shared" si="1"/>
        <v>0</v>
      </c>
      <c r="J27" s="289">
        <f t="shared" si="2"/>
        <v>0</v>
      </c>
      <c r="K27" s="289">
        <f t="shared" si="3"/>
        <v>0</v>
      </c>
    </row>
    <row r="28" spans="1:11" s="55" customFormat="1" x14ac:dyDescent="0.3">
      <c r="A28" s="426" t="s">
        <v>541</v>
      </c>
      <c r="B28" s="300">
        <f>'TAB6'!L27</f>
        <v>0</v>
      </c>
      <c r="C28" s="300">
        <f>'TAB6'!L28</f>
        <v>0</v>
      </c>
      <c r="D28" s="300">
        <f>'TAB6'!L29</f>
        <v>0</v>
      </c>
      <c r="E28" s="300">
        <f>'TAB6'!L30</f>
        <v>0</v>
      </c>
      <c r="F28" s="300">
        <f>'TAB6'!L31</f>
        <v>0</v>
      </c>
      <c r="G28" s="300"/>
      <c r="H28" s="289"/>
      <c r="I28" s="289"/>
      <c r="J28" s="289"/>
      <c r="K28" s="289"/>
    </row>
    <row r="29" spans="1:11" s="55" customFormat="1" x14ac:dyDescent="0.3">
      <c r="A29" s="305" t="s">
        <v>12</v>
      </c>
      <c r="B29" s="300">
        <f>SUM(B8,B11,B24,B27)</f>
        <v>0</v>
      </c>
      <c r="C29" s="300">
        <f>SUM(C8,C11,C24,C27)</f>
        <v>0</v>
      </c>
      <c r="D29" s="300">
        <f>SUM(D8,D11,D24,D27)</f>
        <v>0</v>
      </c>
      <c r="E29" s="300">
        <f>SUM(E8,E11,E24,E27)</f>
        <v>0</v>
      </c>
      <c r="F29" s="300">
        <f>SUM(F8,F11,F24,F27)</f>
        <v>0</v>
      </c>
      <c r="H29" s="289">
        <f t="shared" si="0"/>
        <v>0</v>
      </c>
      <c r="I29" s="289">
        <f t="shared" si="1"/>
        <v>0</v>
      </c>
      <c r="J29" s="289">
        <f t="shared" si="2"/>
        <v>0</v>
      </c>
      <c r="K29" s="289">
        <f t="shared" si="3"/>
        <v>0</v>
      </c>
    </row>
  </sheetData>
  <mergeCells count="1">
    <mergeCell ref="H6:K6"/>
  </mergeCells>
  <phoneticPr fontId="31" type="noConversion"/>
  <conditionalFormatting sqref="D6">
    <cfRule type="cellIs" dxfId="1" priority="17" operator="equal">
      <formula>"O"</formula>
    </cfRule>
    <cfRule type="cellIs" dxfId="0" priority="18" operator="equal">
      <formula>"P"</formula>
    </cfRule>
  </conditionalFormatting>
  <hyperlinks>
    <hyperlink ref="A1" location="TAB00!A1" display="Retour page de garde" xr:uid="{00000000-0004-0000-2600-000000000000}"/>
  </hyperlinks>
  <pageMargins left="0.7" right="0.7" top="0.75" bottom="0.75" header="0.3" footer="0.3"/>
  <pageSetup paperSize="9" scale="70" orientation="landscape" verticalDpi="300" r:id="rId1"/>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zoomScaleNormal="100" workbookViewId="0">
      <selection activeCell="A3" sqref="A3"/>
    </sheetView>
  </sheetViews>
  <sheetFormatPr baseColWidth="10" defaultColWidth="9.1640625" defaultRowHeight="13.5" x14ac:dyDescent="0.3"/>
  <cols>
    <col min="1" max="1" width="26.83203125" style="279" customWidth="1"/>
    <col min="2" max="2" width="56.6640625" style="280" customWidth="1"/>
    <col min="3" max="3" width="123.6640625" style="260" customWidth="1"/>
    <col min="4" max="16384" width="9.1640625" style="260"/>
  </cols>
  <sheetData>
    <row r="1" spans="1:4" s="202" customFormat="1" ht="15" x14ac:dyDescent="0.3">
      <c r="A1" s="271" t="s">
        <v>58</v>
      </c>
      <c r="B1" s="272"/>
    </row>
    <row r="2" spans="1:4" s="202" customFormat="1" x14ac:dyDescent="0.3">
      <c r="A2" s="273"/>
      <c r="B2" s="274"/>
    </row>
    <row r="3" spans="1:4" s="202" customFormat="1" ht="22.15" customHeight="1" x14ac:dyDescent="0.35">
      <c r="A3" s="131" t="str">
        <f>TAB00!B47&amp;" : "&amp;TAB00!C47</f>
        <v>TAB B : Instructions pour compléter le modèle de rapport</v>
      </c>
      <c r="B3" s="306"/>
      <c r="C3" s="306"/>
    </row>
    <row r="4" spans="1:4" s="202" customFormat="1" ht="21.75" thickBot="1" x14ac:dyDescent="0.4">
      <c r="A4" s="275"/>
      <c r="B4" s="276"/>
      <c r="C4" s="276"/>
    </row>
    <row r="5" spans="1:4" s="202" customFormat="1" ht="54.75" customHeight="1" thickBot="1" x14ac:dyDescent="0.35">
      <c r="A5" s="455" t="s">
        <v>554</v>
      </c>
      <c r="B5" s="456"/>
      <c r="C5" s="457"/>
      <c r="D5" s="277"/>
    </row>
    <row r="6" spans="1:4" s="202" customFormat="1" ht="21.75" thickBot="1" x14ac:dyDescent="0.4">
      <c r="A6" s="275"/>
      <c r="B6" s="276"/>
      <c r="C6" s="278"/>
    </row>
    <row r="7" spans="1:4" s="202" customFormat="1" ht="40.5" customHeight="1" thickBot="1" x14ac:dyDescent="0.35">
      <c r="A7" s="458" t="s">
        <v>409</v>
      </c>
      <c r="B7" s="459"/>
      <c r="C7" s="460"/>
    </row>
    <row r="8" spans="1:4" x14ac:dyDescent="0.3">
      <c r="C8" s="281"/>
    </row>
    <row r="9" spans="1:4" x14ac:dyDescent="0.3">
      <c r="A9" s="123" t="s">
        <v>341</v>
      </c>
      <c r="B9" s="261"/>
      <c r="C9" s="261" t="s">
        <v>291</v>
      </c>
    </row>
    <row r="11" spans="1:4" ht="27" x14ac:dyDescent="0.3">
      <c r="A11" s="435" t="str">
        <f>[4]TAB00!B48</f>
        <v>TAB1</v>
      </c>
      <c r="B11" s="436" t="str">
        <f>[4]TAB00!C48</f>
        <v>Coûts contrôlables - réalité 2019 et 2020</v>
      </c>
      <c r="C11" s="436" t="s">
        <v>555</v>
      </c>
    </row>
    <row r="12" spans="1:4" ht="121.5" x14ac:dyDescent="0.3">
      <c r="A12" s="435" t="str">
        <f>[4]TAB00!B49</f>
        <v>TAB2</v>
      </c>
      <c r="B12" s="436" t="str">
        <f>[4]TAB00!C49</f>
        <v>Coûts contrôlables hors OSP - budget 2024-2028</v>
      </c>
      <c r="C12" s="436" t="s">
        <v>563</v>
      </c>
    </row>
    <row r="13" spans="1:4" ht="54" x14ac:dyDescent="0.3">
      <c r="A13" s="435" t="str">
        <f>[4]TAB00!B50</f>
        <v>TAB3</v>
      </c>
      <c r="B13" s="436" t="str">
        <f>[4]TAB00!C50</f>
        <v>Coûts contrôlables OSP - budget 2024-2028</v>
      </c>
      <c r="C13" s="436" t="s">
        <v>556</v>
      </c>
    </row>
    <row r="14" spans="1:4" ht="27" x14ac:dyDescent="0.3">
      <c r="A14" s="435" t="str">
        <f>[4]TAB00!B51</f>
        <v>TAB4</v>
      </c>
      <c r="B14" s="436" t="str">
        <f>[4]TAB00!C51</f>
        <v>Synthèse des charges et produits non-contrôlables</v>
      </c>
      <c r="C14" s="436" t="s">
        <v>557</v>
      </c>
    </row>
    <row r="15" spans="1:4" x14ac:dyDescent="0.3">
      <c r="A15" s="282" t="str">
        <f>TAB00!B52</f>
        <v>TAB4.1</v>
      </c>
      <c r="B15" s="283" t="s">
        <v>299</v>
      </c>
      <c r="C15" s="283"/>
    </row>
    <row r="16" spans="1:4" x14ac:dyDescent="0.3">
      <c r="A16" s="282" t="str">
        <f>TAB00!B53</f>
        <v>TAB4.2</v>
      </c>
      <c r="B16" s="283" t="s">
        <v>299</v>
      </c>
      <c r="C16" s="283"/>
    </row>
    <row r="17" spans="1:3" ht="40.5" x14ac:dyDescent="0.3">
      <c r="A17" s="441" t="str">
        <f>TAB00!B54</f>
        <v>TAB4.3</v>
      </c>
      <c r="B17" s="442" t="s">
        <v>363</v>
      </c>
      <c r="C17" s="442" t="s">
        <v>598</v>
      </c>
    </row>
    <row r="18" spans="1:3" ht="27" x14ac:dyDescent="0.3">
      <c r="A18" s="441" t="str">
        <f>TAB00!B55</f>
        <v>TAB4.4</v>
      </c>
      <c r="B18" s="442" t="s">
        <v>300</v>
      </c>
      <c r="C18" s="442" t="s">
        <v>599</v>
      </c>
    </row>
    <row r="19" spans="1:3" ht="40.5" x14ac:dyDescent="0.3">
      <c r="A19" s="441" t="str">
        <f>TAB00!B56</f>
        <v>TAB4.5</v>
      </c>
      <c r="B19" s="442" t="s">
        <v>364</v>
      </c>
      <c r="C19" s="442" t="s">
        <v>600</v>
      </c>
    </row>
    <row r="20" spans="1:3" ht="54" x14ac:dyDescent="0.3">
      <c r="A20" s="441" t="str">
        <f>TAB00!B57</f>
        <v>TAB4.6</v>
      </c>
      <c r="B20" s="442" t="s">
        <v>365</v>
      </c>
      <c r="C20" s="442" t="s">
        <v>601</v>
      </c>
    </row>
    <row r="21" spans="1:3" ht="67.5" x14ac:dyDescent="0.3">
      <c r="A21" s="441" t="str">
        <f>TAB00!B58</f>
        <v>TAB4.7</v>
      </c>
      <c r="B21" s="442" t="s">
        <v>373</v>
      </c>
      <c r="C21" s="438" t="s">
        <v>592</v>
      </c>
    </row>
    <row r="22" spans="1:3" ht="40.5" x14ac:dyDescent="0.3">
      <c r="A22" s="441" t="str">
        <f>TAB00!B59</f>
        <v>TAB4.8</v>
      </c>
      <c r="B22" s="442" t="s">
        <v>410</v>
      </c>
      <c r="C22" s="444" t="s">
        <v>595</v>
      </c>
    </row>
    <row r="23" spans="1:3" ht="54" x14ac:dyDescent="0.3">
      <c r="A23" s="441" t="str">
        <f>TAB00!B60</f>
        <v>TAB4.9</v>
      </c>
      <c r="B23" s="442" t="s">
        <v>366</v>
      </c>
      <c r="C23" s="442" t="s">
        <v>596</v>
      </c>
    </row>
    <row r="24" spans="1:3" ht="54" x14ac:dyDescent="0.3">
      <c r="A24" s="441" t="str">
        <f>TAB00!B61</f>
        <v>TAB4.10</v>
      </c>
      <c r="B24" s="442" t="s">
        <v>367</v>
      </c>
      <c r="C24" s="442" t="s">
        <v>597</v>
      </c>
    </row>
    <row r="25" spans="1:3" x14ac:dyDescent="0.3">
      <c r="A25" s="441" t="str">
        <f>TAB00!B62</f>
        <v>TAB4.11</v>
      </c>
      <c r="B25" s="442" t="s">
        <v>299</v>
      </c>
      <c r="C25" s="442"/>
    </row>
    <row r="26" spans="1:3" ht="81" x14ac:dyDescent="0.3">
      <c r="A26" s="441" t="str">
        <f>TAB00!B63</f>
        <v>TAB4.12</v>
      </c>
      <c r="B26" s="442" t="s">
        <v>329</v>
      </c>
      <c r="C26" s="442" t="s">
        <v>594</v>
      </c>
    </row>
    <row r="27" spans="1:3" x14ac:dyDescent="0.3">
      <c r="A27" s="441" t="str">
        <f>TAB00!B64</f>
        <v>TAB4.13</v>
      </c>
      <c r="B27" s="442" t="s">
        <v>299</v>
      </c>
      <c r="C27" s="442"/>
    </row>
    <row r="28" spans="1:3" ht="108" x14ac:dyDescent="0.3">
      <c r="A28" s="441" t="str">
        <f>TAB00!B65</f>
        <v>TAB4.14</v>
      </c>
      <c r="B28" s="442" t="s">
        <v>368</v>
      </c>
      <c r="C28" s="443" t="s">
        <v>593</v>
      </c>
    </row>
    <row r="29" spans="1:3" ht="54" x14ac:dyDescent="0.3">
      <c r="A29" s="435" t="str">
        <f>[4]TAB00!B67</f>
        <v>TAB5.1</v>
      </c>
      <c r="B29" s="436" t="str">
        <f>[4]TAB00!C67</f>
        <v>Evolution des actifs régulés sur la période 2020-2024</v>
      </c>
      <c r="C29" s="428" t="s">
        <v>558</v>
      </c>
    </row>
    <row r="30" spans="1:3" ht="67.5" x14ac:dyDescent="0.3">
      <c r="A30" s="435" t="str">
        <f>[4]TAB00!B68</f>
        <v>TAB5.2</v>
      </c>
      <c r="B30" s="436" t="str">
        <f>[4]TAB00!C68</f>
        <v>Evolution des actifs régulés sur la période 2024-2028</v>
      </c>
      <c r="C30" s="436" t="s">
        <v>559</v>
      </c>
    </row>
    <row r="31" spans="1:3" ht="81" x14ac:dyDescent="0.3">
      <c r="A31" s="435" t="str">
        <f>[4]TAB00!B69</f>
        <v>TAB5.3</v>
      </c>
      <c r="B31" s="436" t="str">
        <f>[4]TAB00!C69</f>
        <v>Interventions de tiers dans le financement des actifs régulés</v>
      </c>
      <c r="C31" s="436" t="s">
        <v>560</v>
      </c>
    </row>
    <row r="32" spans="1:3" ht="121.5" x14ac:dyDescent="0.3">
      <c r="A32" s="437" t="str">
        <f>[4]TAB00!B70</f>
        <v>TAB6</v>
      </c>
      <c r="B32" s="438" t="str">
        <f>[4]TAB00!C70</f>
        <v>Soldes régulatoires déjà affectés</v>
      </c>
      <c r="C32" s="438" t="s">
        <v>561</v>
      </c>
    </row>
    <row r="33" spans="1:3" ht="54" x14ac:dyDescent="0.3">
      <c r="A33" s="441" t="str">
        <f>TAB00!B71</f>
        <v>TAB7</v>
      </c>
      <c r="B33" s="442" t="s">
        <v>301</v>
      </c>
      <c r="C33" s="440" t="s">
        <v>589</v>
      </c>
    </row>
    <row r="34" spans="1:3" ht="27" x14ac:dyDescent="0.3">
      <c r="A34" s="441" t="str">
        <f>TAB00!B72</f>
        <v>TAB7.1</v>
      </c>
      <c r="B34" s="442" t="s">
        <v>114</v>
      </c>
      <c r="C34" s="440" t="s">
        <v>590</v>
      </c>
    </row>
    <row r="35" spans="1:3" ht="27" x14ac:dyDescent="0.3">
      <c r="A35" s="441" t="str">
        <f>TAB00!B73</f>
        <v>TAB7.2</v>
      </c>
      <c r="B35" s="442" t="s">
        <v>302</v>
      </c>
      <c r="C35" s="440" t="s">
        <v>591</v>
      </c>
    </row>
    <row r="36" spans="1:3" ht="40.5" x14ac:dyDescent="0.3">
      <c r="A36" s="437" t="str">
        <f>[4]TAB00!B74</f>
        <v>TAB8</v>
      </c>
      <c r="B36" s="438" t="str">
        <f>[4]TAB00!C74</f>
        <v>Synthèse du revenu autorisé des années 2024 à 2028</v>
      </c>
      <c r="C36" s="438" t="s">
        <v>562</v>
      </c>
    </row>
  </sheetData>
  <mergeCells count="2">
    <mergeCell ref="A5:C5"/>
    <mergeCell ref="A7:C7"/>
  </mergeCells>
  <hyperlinks>
    <hyperlink ref="A1" location="TAB00!A1" display="Retour page de garde" xr:uid="{00000000-0004-0000-0200-000000000000}"/>
  </hyperlinks>
  <pageMargins left="0.7" right="0.7" top="0.75" bottom="0.75" header="0.3" footer="0.3"/>
  <pageSetup paperSize="9" scale="81"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1D649-8DFC-4A86-886F-6677A24E1BE5}">
  <sheetPr>
    <pageSetUpPr fitToPage="1"/>
  </sheetPr>
  <dimension ref="A1:D88"/>
  <sheetViews>
    <sheetView zoomScale="85" zoomScaleNormal="85" workbookViewId="0">
      <selection activeCell="A3" sqref="A3:D3"/>
    </sheetView>
  </sheetViews>
  <sheetFormatPr baseColWidth="10" defaultColWidth="9.1640625" defaultRowHeight="13.5" x14ac:dyDescent="0.3"/>
  <cols>
    <col min="1" max="1" width="57.33203125" style="338" customWidth="1"/>
    <col min="2" max="2" width="23.5" style="338" bestFit="1" customWidth="1"/>
    <col min="3" max="3" width="9.1640625" style="355"/>
    <col min="4" max="4" width="26.1640625" style="355" customWidth="1"/>
    <col min="5" max="16384" width="9.1640625" style="355"/>
  </cols>
  <sheetData>
    <row r="1" spans="1:4" ht="15" x14ac:dyDescent="0.3">
      <c r="A1" s="11" t="s">
        <v>58</v>
      </c>
    </row>
    <row r="2" spans="1:4" ht="15" x14ac:dyDescent="0.3">
      <c r="A2" s="11"/>
    </row>
    <row r="3" spans="1:4" ht="22.15" customHeight="1" x14ac:dyDescent="0.35">
      <c r="A3" s="462" t="str">
        <f>TAB00!B48&amp;" : "&amp;TAB00!C48</f>
        <v>TAB1 : Coûts contrôlables - réalité 2019 et 2020</v>
      </c>
      <c r="B3" s="462"/>
      <c r="C3" s="462"/>
      <c r="D3" s="462"/>
    </row>
    <row r="5" spans="1:4" s="137" customFormat="1" ht="16.149999999999999" customHeight="1" x14ac:dyDescent="0.3">
      <c r="A5" s="359"/>
      <c r="B5" s="359"/>
    </row>
    <row r="6" spans="1:4" s="360" customFormat="1" ht="12" customHeight="1" x14ac:dyDescent="0.3">
      <c r="A6" s="461" t="s">
        <v>2</v>
      </c>
      <c r="B6" s="356" t="s">
        <v>457</v>
      </c>
      <c r="D6" s="356" t="s">
        <v>458</v>
      </c>
    </row>
    <row r="7" spans="1:4" s="361" customFormat="1" ht="43.15" customHeight="1" x14ac:dyDescent="0.3">
      <c r="A7" s="461"/>
      <c r="B7" s="357">
        <v>2019</v>
      </c>
      <c r="D7" s="357">
        <v>2020</v>
      </c>
    </row>
    <row r="8" spans="1:4" x14ac:dyDescent="0.3">
      <c r="A8" s="362" t="s">
        <v>16</v>
      </c>
      <c r="B8" s="363">
        <f>SUM(B9:B20)</f>
        <v>0</v>
      </c>
      <c r="D8" s="363">
        <f>SUM(D9:D20)</f>
        <v>0</v>
      </c>
    </row>
    <row r="9" spans="1:4" x14ac:dyDescent="0.3">
      <c r="A9" s="364" t="s">
        <v>459</v>
      </c>
      <c r="B9" s="365"/>
      <c r="D9" s="365"/>
    </row>
    <row r="10" spans="1:4" x14ac:dyDescent="0.3">
      <c r="A10" s="364" t="s">
        <v>459</v>
      </c>
      <c r="B10" s="365"/>
      <c r="D10" s="365"/>
    </row>
    <row r="11" spans="1:4" x14ac:dyDescent="0.3">
      <c r="A11" s="364" t="s">
        <v>459</v>
      </c>
      <c r="B11" s="365"/>
      <c r="D11" s="365"/>
    </row>
    <row r="12" spans="1:4" x14ac:dyDescent="0.3">
      <c r="A12" s="364" t="s">
        <v>459</v>
      </c>
      <c r="B12" s="365"/>
      <c r="D12" s="365"/>
    </row>
    <row r="13" spans="1:4" x14ac:dyDescent="0.3">
      <c r="A13" s="364" t="s">
        <v>459</v>
      </c>
      <c r="B13" s="365"/>
      <c r="D13" s="365"/>
    </row>
    <row r="14" spans="1:4" x14ac:dyDescent="0.3">
      <c r="A14" s="364" t="s">
        <v>459</v>
      </c>
      <c r="B14" s="365"/>
      <c r="D14" s="365"/>
    </row>
    <row r="15" spans="1:4" x14ac:dyDescent="0.3">
      <c r="A15" s="364" t="s">
        <v>459</v>
      </c>
      <c r="B15" s="365"/>
      <c r="D15" s="365"/>
    </row>
    <row r="16" spans="1:4" x14ac:dyDescent="0.3">
      <c r="A16" s="364" t="s">
        <v>459</v>
      </c>
      <c r="B16" s="365"/>
      <c r="D16" s="365"/>
    </row>
    <row r="17" spans="1:4" x14ac:dyDescent="0.3">
      <c r="A17" s="364" t="s">
        <v>459</v>
      </c>
      <c r="B17" s="365"/>
      <c r="D17" s="365"/>
    </row>
    <row r="18" spans="1:4" x14ac:dyDescent="0.3">
      <c r="A18" s="364" t="s">
        <v>459</v>
      </c>
      <c r="B18" s="365"/>
      <c r="D18" s="365"/>
    </row>
    <row r="19" spans="1:4" x14ac:dyDescent="0.3">
      <c r="A19" s="364" t="s">
        <v>459</v>
      </c>
      <c r="B19" s="365"/>
      <c r="D19" s="365"/>
    </row>
    <row r="20" spans="1:4" x14ac:dyDescent="0.3">
      <c r="A20" s="364" t="s">
        <v>459</v>
      </c>
      <c r="B20" s="365"/>
      <c r="D20" s="365"/>
    </row>
    <row r="21" spans="1:4" x14ac:dyDescent="0.3">
      <c r="A21" s="362" t="s">
        <v>18</v>
      </c>
      <c r="B21" s="363">
        <f>SUM(B22:B33)</f>
        <v>0</v>
      </c>
      <c r="D21" s="363">
        <f>SUM(D22:D33)</f>
        <v>0</v>
      </c>
    </row>
    <row r="22" spans="1:4" x14ac:dyDescent="0.3">
      <c r="A22" s="364" t="s">
        <v>459</v>
      </c>
      <c r="B22" s="365"/>
      <c r="D22" s="365"/>
    </row>
    <row r="23" spans="1:4" x14ac:dyDescent="0.3">
      <c r="A23" s="364" t="s">
        <v>459</v>
      </c>
      <c r="B23" s="365"/>
      <c r="D23" s="365"/>
    </row>
    <row r="24" spans="1:4" x14ac:dyDescent="0.3">
      <c r="A24" s="364" t="s">
        <v>459</v>
      </c>
      <c r="B24" s="365"/>
      <c r="D24" s="365"/>
    </row>
    <row r="25" spans="1:4" x14ac:dyDescent="0.3">
      <c r="A25" s="364" t="s">
        <v>459</v>
      </c>
      <c r="B25" s="365"/>
      <c r="D25" s="365"/>
    </row>
    <row r="26" spans="1:4" x14ac:dyDescent="0.3">
      <c r="A26" s="364" t="s">
        <v>459</v>
      </c>
      <c r="B26" s="365"/>
      <c r="D26" s="365"/>
    </row>
    <row r="27" spans="1:4" x14ac:dyDescent="0.3">
      <c r="A27" s="364" t="s">
        <v>459</v>
      </c>
      <c r="B27" s="365"/>
      <c r="D27" s="365"/>
    </row>
    <row r="28" spans="1:4" x14ac:dyDescent="0.3">
      <c r="A28" s="364" t="s">
        <v>459</v>
      </c>
      <c r="B28" s="365"/>
      <c r="D28" s="365"/>
    </row>
    <row r="29" spans="1:4" x14ac:dyDescent="0.3">
      <c r="A29" s="364" t="s">
        <v>459</v>
      </c>
      <c r="B29" s="365"/>
      <c r="D29" s="365"/>
    </row>
    <row r="30" spans="1:4" x14ac:dyDescent="0.3">
      <c r="A30" s="364" t="s">
        <v>459</v>
      </c>
      <c r="B30" s="365"/>
      <c r="D30" s="365"/>
    </row>
    <row r="31" spans="1:4" x14ac:dyDescent="0.3">
      <c r="A31" s="364" t="s">
        <v>459</v>
      </c>
      <c r="B31" s="365"/>
      <c r="D31" s="365"/>
    </row>
    <row r="32" spans="1:4" x14ac:dyDescent="0.3">
      <c r="A32" s="364" t="s">
        <v>459</v>
      </c>
      <c r="B32" s="365"/>
      <c r="D32" s="365"/>
    </row>
    <row r="33" spans="1:4" x14ac:dyDescent="0.3">
      <c r="A33" s="364" t="s">
        <v>459</v>
      </c>
      <c r="B33" s="365"/>
      <c r="D33" s="365"/>
    </row>
    <row r="34" spans="1:4" x14ac:dyDescent="0.3">
      <c r="A34" s="362" t="s">
        <v>17</v>
      </c>
      <c r="B34" s="366">
        <f>SUM(B35:B47)</f>
        <v>0</v>
      </c>
      <c r="D34" s="366">
        <f>SUM(D35:D47)</f>
        <v>0</v>
      </c>
    </row>
    <row r="35" spans="1:4" x14ac:dyDescent="0.3">
      <c r="A35" s="364" t="s">
        <v>459</v>
      </c>
      <c r="B35" s="365"/>
      <c r="D35" s="365"/>
    </row>
    <row r="36" spans="1:4" x14ac:dyDescent="0.3">
      <c r="A36" s="364" t="s">
        <v>459</v>
      </c>
      <c r="B36" s="365"/>
      <c r="D36" s="365"/>
    </row>
    <row r="37" spans="1:4" x14ac:dyDescent="0.3">
      <c r="A37" s="364" t="s">
        <v>459</v>
      </c>
      <c r="B37" s="365"/>
      <c r="D37" s="365"/>
    </row>
    <row r="38" spans="1:4" x14ac:dyDescent="0.3">
      <c r="A38" s="364" t="s">
        <v>459</v>
      </c>
      <c r="B38" s="365"/>
      <c r="D38" s="365"/>
    </row>
    <row r="39" spans="1:4" s="226" customFormat="1" x14ac:dyDescent="0.3">
      <c r="A39" s="364" t="s">
        <v>459</v>
      </c>
      <c r="B39" s="367"/>
      <c r="D39" s="367"/>
    </row>
    <row r="40" spans="1:4" s="226" customFormat="1" x14ac:dyDescent="0.3">
      <c r="A40" s="364" t="s">
        <v>459</v>
      </c>
      <c r="B40" s="367"/>
      <c r="D40" s="367"/>
    </row>
    <row r="41" spans="1:4" s="226" customFormat="1" x14ac:dyDescent="0.3">
      <c r="A41" s="364" t="s">
        <v>459</v>
      </c>
      <c r="B41" s="367"/>
      <c r="D41" s="367"/>
    </row>
    <row r="42" spans="1:4" s="226" customFormat="1" x14ac:dyDescent="0.3">
      <c r="A42" s="364" t="s">
        <v>459</v>
      </c>
      <c r="B42" s="367"/>
      <c r="D42" s="367"/>
    </row>
    <row r="43" spans="1:4" s="226" customFormat="1" x14ac:dyDescent="0.3">
      <c r="A43" s="364" t="s">
        <v>459</v>
      </c>
      <c r="B43" s="367"/>
      <c r="D43" s="367"/>
    </row>
    <row r="44" spans="1:4" s="226" customFormat="1" x14ac:dyDescent="0.3">
      <c r="A44" s="364" t="s">
        <v>459</v>
      </c>
      <c r="B44" s="367"/>
      <c r="D44" s="367"/>
    </row>
    <row r="45" spans="1:4" s="226" customFormat="1" x14ac:dyDescent="0.3">
      <c r="A45" s="364" t="s">
        <v>459</v>
      </c>
      <c r="B45" s="367"/>
      <c r="D45" s="367"/>
    </row>
    <row r="46" spans="1:4" x14ac:dyDescent="0.3">
      <c r="A46" s="364" t="s">
        <v>459</v>
      </c>
      <c r="B46" s="365"/>
      <c r="D46" s="365"/>
    </row>
    <row r="47" spans="1:4" x14ac:dyDescent="0.3">
      <c r="A47" s="364" t="s">
        <v>459</v>
      </c>
      <c r="B47" s="365"/>
      <c r="D47" s="365"/>
    </row>
    <row r="48" spans="1:4" x14ac:dyDescent="0.3">
      <c r="A48" s="362" t="s">
        <v>24</v>
      </c>
      <c r="B48" s="368">
        <f>SUM(B49:B56)</f>
        <v>0</v>
      </c>
      <c r="D48" s="368">
        <f>SUM(D49:D56)</f>
        <v>0</v>
      </c>
    </row>
    <row r="49" spans="1:4" x14ac:dyDescent="0.3">
      <c r="A49" s="364" t="s">
        <v>459</v>
      </c>
      <c r="B49" s="365"/>
      <c r="D49" s="365"/>
    </row>
    <row r="50" spans="1:4" x14ac:dyDescent="0.3">
      <c r="A50" s="364" t="s">
        <v>459</v>
      </c>
      <c r="B50" s="365"/>
      <c r="D50" s="365"/>
    </row>
    <row r="51" spans="1:4" x14ac:dyDescent="0.3">
      <c r="A51" s="364" t="s">
        <v>459</v>
      </c>
      <c r="B51" s="365"/>
      <c r="D51" s="365"/>
    </row>
    <row r="52" spans="1:4" x14ac:dyDescent="0.3">
      <c r="A52" s="364" t="s">
        <v>459</v>
      </c>
      <c r="B52" s="365"/>
      <c r="D52" s="365"/>
    </row>
    <row r="53" spans="1:4" x14ac:dyDescent="0.3">
      <c r="A53" s="364" t="s">
        <v>459</v>
      </c>
      <c r="B53" s="365"/>
      <c r="D53" s="365"/>
    </row>
    <row r="54" spans="1:4" x14ac:dyDescent="0.3">
      <c r="A54" s="364" t="s">
        <v>459</v>
      </c>
      <c r="B54" s="365"/>
      <c r="D54" s="365"/>
    </row>
    <row r="55" spans="1:4" x14ac:dyDescent="0.3">
      <c r="A55" s="364" t="s">
        <v>459</v>
      </c>
      <c r="B55" s="365"/>
      <c r="D55" s="365"/>
    </row>
    <row r="56" spans="1:4" x14ac:dyDescent="0.3">
      <c r="A56" s="364" t="s">
        <v>459</v>
      </c>
      <c r="B56" s="365"/>
      <c r="D56" s="365"/>
    </row>
    <row r="57" spans="1:4" x14ac:dyDescent="0.3">
      <c r="A57" s="362" t="s">
        <v>222</v>
      </c>
      <c r="B57" s="366">
        <f>SUM(B58:B61)</f>
        <v>0</v>
      </c>
      <c r="D57" s="366">
        <f>SUM(D58:D59)</f>
        <v>0</v>
      </c>
    </row>
    <row r="58" spans="1:4" ht="18.75" customHeight="1" x14ac:dyDescent="0.3">
      <c r="A58" s="364" t="s">
        <v>459</v>
      </c>
      <c r="B58" s="365"/>
      <c r="D58" s="365"/>
    </row>
    <row r="59" spans="1:4" x14ac:dyDescent="0.3">
      <c r="A59" s="364" t="s">
        <v>459</v>
      </c>
      <c r="B59" s="365"/>
      <c r="D59" s="365"/>
    </row>
    <row r="60" spans="1:4" x14ac:dyDescent="0.3">
      <c r="A60" s="364" t="s">
        <v>459</v>
      </c>
      <c r="B60" s="365"/>
      <c r="D60" s="365"/>
    </row>
    <row r="61" spans="1:4" x14ac:dyDescent="0.3">
      <c r="A61" s="364" t="s">
        <v>459</v>
      </c>
      <c r="B61" s="365"/>
      <c r="D61" s="365"/>
    </row>
    <row r="62" spans="1:4" x14ac:dyDescent="0.3">
      <c r="A62" s="362" t="s">
        <v>290</v>
      </c>
      <c r="B62" s="362"/>
      <c r="D62" s="362"/>
    </row>
    <row r="63" spans="1:4" x14ac:dyDescent="0.3">
      <c r="A63" s="118" t="s">
        <v>297</v>
      </c>
      <c r="B63" s="362"/>
      <c r="D63" s="362"/>
    </row>
    <row r="64" spans="1:4" x14ac:dyDescent="0.3">
      <c r="A64" s="362" t="s">
        <v>460</v>
      </c>
      <c r="B64" s="362"/>
      <c r="D64" s="362"/>
    </row>
    <row r="65" spans="1:4" x14ac:dyDescent="0.3">
      <c r="A65" s="118" t="s">
        <v>461</v>
      </c>
      <c r="B65" s="362"/>
      <c r="D65" s="362"/>
    </row>
    <row r="66" spans="1:4" s="361" customFormat="1" ht="30" customHeight="1" x14ac:dyDescent="0.3">
      <c r="A66" s="369" t="s">
        <v>388</v>
      </c>
      <c r="B66" s="370">
        <f>SUM(B8,B21,B34,B48,B57,B62:B65)</f>
        <v>0</v>
      </c>
      <c r="D66" s="370">
        <f>SUM(D8,D21,D34,D48,D57,D62:D65)</f>
        <v>0</v>
      </c>
    </row>
    <row r="67" spans="1:4" s="226" customFormat="1" x14ac:dyDescent="0.3">
      <c r="A67" s="362" t="s">
        <v>335</v>
      </c>
      <c r="B67" s="362"/>
      <c r="D67" s="362"/>
    </row>
    <row r="68" spans="1:4" s="226" customFormat="1" ht="27" x14ac:dyDescent="0.3">
      <c r="A68" s="362" t="s">
        <v>336</v>
      </c>
      <c r="B68" s="362"/>
      <c r="D68" s="362"/>
    </row>
    <row r="69" spans="1:4" s="226" customFormat="1" ht="28.15" customHeight="1" x14ac:dyDescent="0.3">
      <c r="A69" s="362" t="s">
        <v>411</v>
      </c>
      <c r="B69" s="362"/>
      <c r="D69" s="362"/>
    </row>
    <row r="70" spans="1:4" ht="27" x14ac:dyDescent="0.3">
      <c r="A70" s="362" t="s">
        <v>205</v>
      </c>
      <c r="B70" s="362"/>
      <c r="D70" s="362"/>
    </row>
    <row r="71" spans="1:4" x14ac:dyDescent="0.3">
      <c r="A71" s="362" t="s">
        <v>330</v>
      </c>
      <c r="B71" s="362"/>
      <c r="D71" s="362"/>
    </row>
    <row r="72" spans="1:4" x14ac:dyDescent="0.3">
      <c r="A72" s="362" t="s">
        <v>206</v>
      </c>
      <c r="B72" s="362"/>
      <c r="D72" s="362"/>
    </row>
    <row r="73" spans="1:4" s="226" customFormat="1" x14ac:dyDescent="0.3">
      <c r="A73" s="369" t="s">
        <v>389</v>
      </c>
      <c r="B73" s="370">
        <f>SUM(B67:B72)</f>
        <v>0</v>
      </c>
      <c r="D73" s="370">
        <f>SUM(D67:D72)</f>
        <v>0</v>
      </c>
    </row>
    <row r="74" spans="1:4" x14ac:dyDescent="0.3">
      <c r="D74" s="338"/>
    </row>
    <row r="75" spans="1:4" x14ac:dyDescent="0.3">
      <c r="A75" s="371" t="s">
        <v>361</v>
      </c>
      <c r="B75" s="372">
        <f t="shared" ref="B75:D75" si="0">SUM(B66,B73)</f>
        <v>0</v>
      </c>
      <c r="D75" s="372">
        <f t="shared" si="0"/>
        <v>0</v>
      </c>
    </row>
    <row r="78" spans="1:4" x14ac:dyDescent="0.3">
      <c r="A78" s="461" t="s">
        <v>2</v>
      </c>
      <c r="B78" s="356" t="s">
        <v>457</v>
      </c>
      <c r="C78" s="360"/>
      <c r="D78" s="356" t="s">
        <v>458</v>
      </c>
    </row>
    <row r="79" spans="1:4" x14ac:dyDescent="0.3">
      <c r="A79" s="461"/>
      <c r="B79" s="357">
        <v>2019</v>
      </c>
      <c r="C79" s="361"/>
      <c r="D79" s="357">
        <v>2020</v>
      </c>
    </row>
    <row r="80" spans="1:4" x14ac:dyDescent="0.3">
      <c r="A80" s="362" t="s">
        <v>462</v>
      </c>
      <c r="B80" s="362"/>
      <c r="D80" s="362"/>
    </row>
    <row r="81" spans="1:4" x14ac:dyDescent="0.3">
      <c r="A81" s="362" t="s">
        <v>463</v>
      </c>
      <c r="B81" s="362"/>
      <c r="D81" s="362"/>
    </row>
    <row r="82" spans="1:4" x14ac:dyDescent="0.3">
      <c r="A82" s="362" t="s">
        <v>464</v>
      </c>
      <c r="B82" s="362"/>
      <c r="D82" s="362"/>
    </row>
    <row r="83" spans="1:4" x14ac:dyDescent="0.3">
      <c r="A83" s="362" t="s">
        <v>465</v>
      </c>
      <c r="B83" s="362"/>
      <c r="D83" s="362"/>
    </row>
    <row r="84" spans="1:4" x14ac:dyDescent="0.3">
      <c r="A84" s="362" t="s">
        <v>466</v>
      </c>
      <c r="B84" s="362"/>
      <c r="D84" s="362"/>
    </row>
    <row r="85" spans="1:4" x14ac:dyDescent="0.3">
      <c r="A85" s="362" t="s">
        <v>467</v>
      </c>
      <c r="B85" s="362"/>
      <c r="D85" s="362"/>
    </row>
    <row r="86" spans="1:4" x14ac:dyDescent="0.3">
      <c r="A86" s="371" t="s">
        <v>468</v>
      </c>
      <c r="B86" s="372">
        <f>SUM(B80:B85)</f>
        <v>0</v>
      </c>
      <c r="D86" s="372">
        <f>SUM(D80:D85)</f>
        <v>0</v>
      </c>
    </row>
    <row r="88" spans="1:4" x14ac:dyDescent="0.3">
      <c r="A88" s="371" t="s">
        <v>469</v>
      </c>
      <c r="B88" s="372">
        <f>B75+B86</f>
        <v>0</v>
      </c>
      <c r="D88" s="372">
        <f>D75+D86</f>
        <v>0</v>
      </c>
    </row>
  </sheetData>
  <mergeCells count="3">
    <mergeCell ref="A6:A7"/>
    <mergeCell ref="A78:A79"/>
    <mergeCell ref="A3:D3"/>
  </mergeCells>
  <conditionalFormatting sqref="B36">
    <cfRule type="containsText" dxfId="1113" priority="23" operator="containsText" text="ntitulé">
      <formula>NOT(ISERROR(SEARCH("ntitulé",B36)))</formula>
    </cfRule>
    <cfRule type="containsBlanks" dxfId="1112" priority="24">
      <formula>LEN(TRIM(B36))=0</formula>
    </cfRule>
  </conditionalFormatting>
  <conditionalFormatting sqref="B22:B33 B9:B20 B35:B45 B58:B61 B47:B56">
    <cfRule type="containsText" dxfId="1111" priority="27" operator="containsText" text="ntitulé">
      <formula>NOT(ISERROR(SEARCH("ntitulé",B9)))</formula>
    </cfRule>
    <cfRule type="containsBlanks" dxfId="1110" priority="28">
      <formula>LEN(TRIM(B9))=0</formula>
    </cfRule>
  </conditionalFormatting>
  <conditionalFormatting sqref="B37">
    <cfRule type="containsText" dxfId="1109" priority="25" operator="containsText" text="ntitulé">
      <formula>NOT(ISERROR(SEARCH("ntitulé",B37)))</formula>
    </cfRule>
    <cfRule type="containsBlanks" dxfId="1108" priority="26">
      <formula>LEN(TRIM(B37))=0</formula>
    </cfRule>
  </conditionalFormatting>
  <conditionalFormatting sqref="B46">
    <cfRule type="containsText" dxfId="1107" priority="21" operator="containsText" text="ntitulé">
      <formula>NOT(ISERROR(SEARCH("ntitulé",B46)))</formula>
    </cfRule>
    <cfRule type="containsBlanks" dxfId="1106" priority="22">
      <formula>LEN(TRIM(B46))=0</formula>
    </cfRule>
  </conditionalFormatting>
  <conditionalFormatting sqref="A9:A20">
    <cfRule type="containsText" dxfId="1105" priority="19" operator="containsText" text="ntitulé">
      <formula>NOT(ISERROR(SEARCH("ntitulé",A9)))</formula>
    </cfRule>
    <cfRule type="containsBlanks" dxfId="1104" priority="20">
      <formula>LEN(TRIM(A9))=0</formula>
    </cfRule>
  </conditionalFormatting>
  <conditionalFormatting sqref="A22:A33">
    <cfRule type="containsText" dxfId="1103" priority="17" operator="containsText" text="ntitulé">
      <formula>NOT(ISERROR(SEARCH("ntitulé",A22)))</formula>
    </cfRule>
    <cfRule type="containsBlanks" dxfId="1102" priority="18">
      <formula>LEN(TRIM(A22))=0</formula>
    </cfRule>
  </conditionalFormatting>
  <conditionalFormatting sqref="A35:A47">
    <cfRule type="containsText" dxfId="1101" priority="15" operator="containsText" text="ntitulé">
      <formula>NOT(ISERROR(SEARCH("ntitulé",A35)))</formula>
    </cfRule>
    <cfRule type="containsBlanks" dxfId="1100" priority="16">
      <formula>LEN(TRIM(A35))=0</formula>
    </cfRule>
  </conditionalFormatting>
  <conditionalFormatting sqref="A49:A56">
    <cfRule type="containsText" dxfId="1099" priority="13" operator="containsText" text="ntitulé">
      <formula>NOT(ISERROR(SEARCH("ntitulé",A49)))</formula>
    </cfRule>
    <cfRule type="containsBlanks" dxfId="1098" priority="14">
      <formula>LEN(TRIM(A49))=0</formula>
    </cfRule>
  </conditionalFormatting>
  <conditionalFormatting sqref="D36">
    <cfRule type="containsText" dxfId="1097" priority="7" operator="containsText" text="ntitulé">
      <formula>NOT(ISERROR(SEARCH("ntitulé",D36)))</formula>
    </cfRule>
    <cfRule type="containsBlanks" dxfId="1096" priority="8">
      <formula>LEN(TRIM(D36))=0</formula>
    </cfRule>
  </conditionalFormatting>
  <conditionalFormatting sqref="D22:D33 D9:D20 D35:D45 D58:D61 D47 D49:D56">
    <cfRule type="containsText" dxfId="1095" priority="11" operator="containsText" text="ntitulé">
      <formula>NOT(ISERROR(SEARCH("ntitulé",D9)))</formula>
    </cfRule>
    <cfRule type="containsBlanks" dxfId="1094" priority="12">
      <formula>LEN(TRIM(D9))=0</formula>
    </cfRule>
  </conditionalFormatting>
  <conditionalFormatting sqref="D37">
    <cfRule type="containsText" dxfId="1093" priority="9" operator="containsText" text="ntitulé">
      <formula>NOT(ISERROR(SEARCH("ntitulé",D37)))</formula>
    </cfRule>
    <cfRule type="containsBlanks" dxfId="1092" priority="10">
      <formula>LEN(TRIM(D37))=0</formula>
    </cfRule>
  </conditionalFormatting>
  <conditionalFormatting sqref="D46">
    <cfRule type="containsText" dxfId="1091" priority="5" operator="containsText" text="ntitulé">
      <formula>NOT(ISERROR(SEARCH("ntitulé",D46)))</formula>
    </cfRule>
    <cfRule type="containsBlanks" dxfId="1090" priority="6">
      <formula>LEN(TRIM(D46))=0</formula>
    </cfRule>
  </conditionalFormatting>
  <conditionalFormatting sqref="A58:A61">
    <cfRule type="containsText" dxfId="1089" priority="3" operator="containsText" text="ntitulé">
      <formula>NOT(ISERROR(SEARCH("ntitulé",A58)))</formula>
    </cfRule>
    <cfRule type="containsBlanks" dxfId="1088" priority="4">
      <formula>LEN(TRIM(A58))=0</formula>
    </cfRule>
  </conditionalFormatting>
  <conditionalFormatting sqref="D48">
    <cfRule type="containsText" dxfId="1087" priority="1" operator="containsText" text="ntitulé">
      <formula>NOT(ISERROR(SEARCH("ntitulé",D48)))</formula>
    </cfRule>
    <cfRule type="containsBlanks" dxfId="1086" priority="2">
      <formula>LEN(TRIM(D48))=0</formula>
    </cfRule>
  </conditionalFormatting>
  <hyperlinks>
    <hyperlink ref="A1" location="TAB00!A1" display="Retour page de garde" xr:uid="{CB39114A-FD23-4BDA-A5C2-81561F03D1AA}"/>
  </hyperlinks>
  <pageMargins left="0.7" right="0.7" top="0.75" bottom="0.75" header="0.3" footer="0.3"/>
  <pageSetup paperSize="8" scale="72" fitToHeight="0"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55B0E-501D-462A-B552-770F84026428}">
  <dimension ref="A1:H74"/>
  <sheetViews>
    <sheetView zoomScaleNormal="100" workbookViewId="0">
      <selection activeCell="A3" sqref="A3"/>
    </sheetView>
  </sheetViews>
  <sheetFormatPr baseColWidth="10" defaultColWidth="9.1640625" defaultRowHeight="13.5" x14ac:dyDescent="0.3"/>
  <cols>
    <col min="1" max="1" width="11.6640625" style="338" customWidth="1"/>
    <col min="2" max="2" width="53.1640625" style="355" customWidth="1"/>
    <col min="3" max="7" width="29.33203125" style="355" customWidth="1"/>
    <col min="8" max="8" width="16.6640625" style="355" customWidth="1"/>
    <col min="9" max="16384" width="9.1640625" style="355"/>
  </cols>
  <sheetData>
    <row r="1" spans="1:8" ht="15" x14ac:dyDescent="0.3">
      <c r="A1" s="9" t="s">
        <v>58</v>
      </c>
    </row>
    <row r="2" spans="1:8" x14ac:dyDescent="0.3">
      <c r="A2" s="355"/>
    </row>
    <row r="3" spans="1:8" ht="22.15" customHeight="1" x14ac:dyDescent="0.35">
      <c r="A3" s="131" t="str">
        <f>TAB00!B49&amp;" : "&amp;TAB00!C49</f>
        <v>TAB2 : Coûts contrôlables hors OSP - budget 2024-2028</v>
      </c>
      <c r="B3" s="131"/>
      <c r="C3" s="131"/>
      <c r="D3" s="374"/>
      <c r="E3" s="374"/>
      <c r="F3" s="374"/>
      <c r="G3" s="374"/>
      <c r="H3" s="374"/>
    </row>
    <row r="4" spans="1:8" ht="16.5" x14ac:dyDescent="0.3">
      <c r="A4" s="373"/>
      <c r="B4" s="374"/>
      <c r="C4" s="374"/>
      <c r="D4" s="374"/>
      <c r="E4" s="374"/>
      <c r="F4" s="374"/>
      <c r="G4" s="374"/>
      <c r="H4" s="374"/>
    </row>
    <row r="5" spans="1:8" ht="16.5" x14ac:dyDescent="0.3">
      <c r="A5" s="373"/>
      <c r="B5" s="375" t="s">
        <v>470</v>
      </c>
      <c r="C5" s="107"/>
      <c r="D5" s="374"/>
      <c r="E5" s="374"/>
      <c r="F5" s="374"/>
      <c r="G5" s="374"/>
      <c r="H5" s="374"/>
    </row>
    <row r="6" spans="1:8" ht="16.5" x14ac:dyDescent="0.3">
      <c r="A6" s="373"/>
      <c r="B6" s="107"/>
      <c r="C6" s="107"/>
      <c r="D6" s="374"/>
      <c r="E6" s="374"/>
      <c r="F6" s="374"/>
      <c r="G6" s="374"/>
      <c r="H6" s="374"/>
    </row>
    <row r="7" spans="1:8" ht="27" x14ac:dyDescent="0.3">
      <c r="A7" s="373"/>
      <c r="B7" s="376" t="s">
        <v>471</v>
      </c>
      <c r="C7" s="377"/>
      <c r="D7" s="374"/>
      <c r="E7" s="374"/>
      <c r="F7" s="374"/>
      <c r="G7" s="374"/>
      <c r="H7" s="374"/>
    </row>
    <row r="8" spans="1:8" ht="16.5" x14ac:dyDescent="0.3">
      <c r="A8" s="373"/>
      <c r="B8" s="376" t="s">
        <v>472</v>
      </c>
      <c r="C8" s="377"/>
      <c r="D8" s="374"/>
      <c r="E8" s="374"/>
      <c r="F8" s="374"/>
      <c r="G8" s="374"/>
      <c r="H8" s="374"/>
    </row>
    <row r="9" spans="1:8" ht="16.5" x14ac:dyDescent="0.3">
      <c r="A9" s="373"/>
      <c r="B9" s="378" t="s">
        <v>473</v>
      </c>
      <c r="C9" s="379">
        <f>[4]TAB00!$C$32</f>
        <v>9.8499999999999994E-3</v>
      </c>
      <c r="D9" s="374"/>
      <c r="E9" s="374"/>
      <c r="F9" s="374"/>
      <c r="G9" s="374"/>
      <c r="H9" s="374"/>
    </row>
    <row r="10" spans="1:8" ht="27" x14ac:dyDescent="0.3">
      <c r="A10" s="373"/>
      <c r="B10" s="378" t="s">
        <v>474</v>
      </c>
      <c r="C10" s="380">
        <f>C8*(1+$C$9)</f>
        <v>0</v>
      </c>
      <c r="D10" s="374"/>
      <c r="E10" s="374"/>
      <c r="F10" s="374"/>
      <c r="G10" s="374"/>
      <c r="H10" s="374"/>
    </row>
    <row r="11" spans="1:8" ht="16.5" x14ac:dyDescent="0.3">
      <c r="A11" s="373"/>
      <c r="B11" s="376" t="s">
        <v>475</v>
      </c>
      <c r="C11" s="377"/>
      <c r="D11" s="374"/>
      <c r="E11" s="374"/>
      <c r="F11" s="374"/>
      <c r="G11" s="374"/>
      <c r="H11" s="374"/>
    </row>
    <row r="12" spans="1:8" ht="16.5" x14ac:dyDescent="0.3">
      <c r="A12" s="373"/>
      <c r="B12" s="381"/>
      <c r="C12" s="137"/>
      <c r="D12" s="374"/>
      <c r="E12" s="374"/>
      <c r="F12" s="374"/>
      <c r="G12" s="374"/>
      <c r="H12" s="374"/>
    </row>
    <row r="13" spans="1:8" ht="27" x14ac:dyDescent="0.3">
      <c r="A13" s="373"/>
      <c r="B13" s="378" t="s">
        <v>476</v>
      </c>
      <c r="C13" s="380">
        <f>AVERAGE(C10,C11)</f>
        <v>0</v>
      </c>
      <c r="D13" s="374"/>
      <c r="E13" s="374"/>
      <c r="F13" s="374"/>
      <c r="G13" s="374"/>
      <c r="H13" s="374"/>
    </row>
    <row r="14" spans="1:8" ht="16.5" x14ac:dyDescent="0.3">
      <c r="A14" s="373"/>
      <c r="B14" s="378" t="s">
        <v>477</v>
      </c>
      <c r="C14" s="382">
        <f>[4]TAB00!$D$32</f>
        <v>2.009E-2</v>
      </c>
      <c r="D14" s="374"/>
      <c r="E14" s="374"/>
      <c r="F14" s="374"/>
      <c r="G14" s="374"/>
      <c r="H14" s="374"/>
    </row>
    <row r="15" spans="1:8" ht="16.5" x14ac:dyDescent="0.3">
      <c r="A15" s="373"/>
      <c r="B15" s="378" t="s">
        <v>478</v>
      </c>
      <c r="C15" s="382">
        <f>[4]TAB00!$E$32</f>
        <v>0</v>
      </c>
      <c r="D15" s="374"/>
      <c r="E15" s="374"/>
      <c r="F15" s="374"/>
      <c r="G15" s="374"/>
      <c r="H15" s="374"/>
    </row>
    <row r="16" spans="1:8" ht="16.5" x14ac:dyDescent="0.3">
      <c r="A16" s="373"/>
      <c r="B16" s="378" t="s">
        <v>479</v>
      </c>
      <c r="C16" s="382">
        <f>[4]TAB00!$F$32</f>
        <v>0</v>
      </c>
      <c r="D16" s="374"/>
      <c r="E16" s="374"/>
      <c r="F16" s="374"/>
      <c r="G16" s="374"/>
      <c r="H16" s="374"/>
    </row>
    <row r="17" spans="1:8" ht="27" x14ac:dyDescent="0.3">
      <c r="A17" s="373"/>
      <c r="B17" s="378" t="s">
        <v>480</v>
      </c>
      <c r="C17" s="380">
        <f>C13*(1+$C$14)*(1+$C$15)*(1+$C$16)</f>
        <v>0</v>
      </c>
      <c r="D17" s="374"/>
      <c r="E17" s="374"/>
      <c r="F17" s="374"/>
      <c r="G17" s="374"/>
      <c r="H17" s="374"/>
    </row>
    <row r="18" spans="1:8" ht="40.5" x14ac:dyDescent="0.3">
      <c r="A18" s="373"/>
      <c r="B18" s="378" t="s">
        <v>481</v>
      </c>
      <c r="C18" s="380">
        <f>C7-C17</f>
        <v>0</v>
      </c>
      <c r="D18" s="374"/>
      <c r="E18" s="374"/>
      <c r="F18" s="374"/>
      <c r="G18" s="374"/>
      <c r="H18" s="374"/>
    </row>
    <row r="19" spans="1:8" ht="16.5" x14ac:dyDescent="0.3">
      <c r="A19" s="373"/>
      <c r="B19" s="378" t="s">
        <v>482</v>
      </c>
      <c r="C19" s="382">
        <f>[4]TAB00!$G$32</f>
        <v>0</v>
      </c>
      <c r="D19" s="374"/>
      <c r="E19" s="374"/>
      <c r="F19" s="374"/>
      <c r="G19" s="374"/>
      <c r="H19" s="374"/>
    </row>
    <row r="20" spans="1:8" ht="16.5" x14ac:dyDescent="0.3">
      <c r="A20" s="373"/>
      <c r="B20" s="383" t="s">
        <v>483</v>
      </c>
      <c r="C20" s="384">
        <f>C18*(1+$C$19)</f>
        <v>0</v>
      </c>
      <c r="D20" s="374"/>
      <c r="E20" s="374"/>
      <c r="F20" s="374"/>
      <c r="G20" s="374"/>
      <c r="H20" s="374"/>
    </row>
    <row r="21" spans="1:8" ht="16.5" x14ac:dyDescent="0.3">
      <c r="A21" s="373"/>
      <c r="B21" s="374"/>
      <c r="C21" s="374"/>
      <c r="D21" s="374"/>
      <c r="E21" s="374"/>
      <c r="F21" s="374"/>
      <c r="G21" s="374"/>
      <c r="H21" s="374"/>
    </row>
    <row r="22" spans="1:8" ht="16.5" x14ac:dyDescent="0.3">
      <c r="A22" s="373"/>
      <c r="B22" s="374"/>
      <c r="C22" s="374"/>
      <c r="D22" s="374"/>
      <c r="E22" s="374"/>
      <c r="F22" s="374"/>
      <c r="G22" s="374"/>
      <c r="H22" s="374"/>
    </row>
    <row r="23" spans="1:8" s="137" customFormat="1" x14ac:dyDescent="0.3">
      <c r="A23" s="385"/>
      <c r="B23" s="375" t="s">
        <v>484</v>
      </c>
      <c r="C23" s="375"/>
      <c r="D23" s="107"/>
      <c r="E23" s="107"/>
      <c r="F23" s="375"/>
      <c r="G23" s="107"/>
      <c r="H23" s="107"/>
    </row>
    <row r="24" spans="1:8" s="137" customFormat="1" x14ac:dyDescent="0.3">
      <c r="A24" s="385"/>
      <c r="B24" s="375"/>
      <c r="C24" s="375"/>
      <c r="D24" s="107"/>
      <c r="E24" s="107"/>
      <c r="F24" s="107"/>
      <c r="G24" s="107"/>
      <c r="H24" s="107"/>
    </row>
    <row r="25" spans="1:8" s="137" customFormat="1" x14ac:dyDescent="0.3">
      <c r="A25" s="385"/>
      <c r="B25" s="386" t="s">
        <v>485</v>
      </c>
      <c r="C25" s="365">
        <f>'TAB1 '!B75</f>
        <v>0</v>
      </c>
      <c r="D25" s="107"/>
      <c r="E25" s="107"/>
      <c r="F25" s="107"/>
      <c r="G25" s="107"/>
      <c r="H25" s="107"/>
    </row>
    <row r="26" spans="1:8" s="137" customFormat="1" x14ac:dyDescent="0.3">
      <c r="A26" s="385"/>
      <c r="B26" s="387" t="s">
        <v>486</v>
      </c>
      <c r="C26" s="380">
        <f>'TAB1 '!B63</f>
        <v>0</v>
      </c>
      <c r="D26" s="107"/>
      <c r="E26" s="107"/>
      <c r="F26" s="107"/>
      <c r="G26" s="107"/>
      <c r="H26" s="107"/>
    </row>
    <row r="27" spans="1:8" s="137" customFormat="1" ht="27" x14ac:dyDescent="0.3">
      <c r="A27" s="385"/>
      <c r="B27" s="387" t="s">
        <v>487</v>
      </c>
      <c r="C27" s="380">
        <f>C25-C26</f>
        <v>0</v>
      </c>
      <c r="D27" s="107"/>
      <c r="E27" s="107"/>
    </row>
    <row r="28" spans="1:8" s="137" customFormat="1" x14ac:dyDescent="0.3">
      <c r="A28" s="385"/>
      <c r="B28" s="387" t="s">
        <v>473</v>
      </c>
      <c r="C28" s="388">
        <f>[4]TAB00!C32</f>
        <v>9.8499999999999994E-3</v>
      </c>
      <c r="D28" s="107"/>
      <c r="E28" s="107"/>
    </row>
    <row r="29" spans="1:8" s="137" customFormat="1" ht="27" x14ac:dyDescent="0.3">
      <c r="A29" s="385"/>
      <c r="B29" s="387" t="s">
        <v>488</v>
      </c>
      <c r="C29" s="380">
        <f>C27*(1+$C$28)</f>
        <v>0</v>
      </c>
      <c r="D29" s="107"/>
      <c r="E29" s="107"/>
    </row>
    <row r="30" spans="1:8" s="137" customFormat="1" x14ac:dyDescent="0.3">
      <c r="A30" s="385"/>
      <c r="B30" s="387"/>
      <c r="C30" s="380"/>
      <c r="D30" s="107"/>
      <c r="E30" s="107"/>
    </row>
    <row r="31" spans="1:8" s="137" customFormat="1" x14ac:dyDescent="0.3">
      <c r="A31" s="385"/>
      <c r="B31" s="387" t="s">
        <v>489</v>
      </c>
      <c r="C31" s="380">
        <f>'TAB1 '!D75</f>
        <v>0</v>
      </c>
      <c r="D31" s="107"/>
      <c r="E31" s="107"/>
    </row>
    <row r="32" spans="1:8" s="137" customFormat="1" x14ac:dyDescent="0.3">
      <c r="A32" s="385"/>
      <c r="B32" s="387" t="s">
        <v>490</v>
      </c>
      <c r="C32" s="380">
        <f>'TAB1 '!D63</f>
        <v>0</v>
      </c>
      <c r="D32" s="107"/>
      <c r="E32" s="107"/>
    </row>
    <row r="33" spans="1:8" s="137" customFormat="1" ht="27" x14ac:dyDescent="0.3">
      <c r="A33" s="385"/>
      <c r="B33" s="387" t="s">
        <v>491</v>
      </c>
      <c r="C33" s="380">
        <f>C31-C32</f>
        <v>0</v>
      </c>
      <c r="D33" s="107"/>
      <c r="E33" s="107"/>
    </row>
    <row r="34" spans="1:8" s="137" customFormat="1" x14ac:dyDescent="0.3">
      <c r="A34" s="385"/>
      <c r="B34" s="107"/>
      <c r="C34" s="380"/>
      <c r="D34" s="107"/>
      <c r="E34" s="107"/>
    </row>
    <row r="35" spans="1:8" s="137" customFormat="1" ht="27" x14ac:dyDescent="0.3">
      <c r="A35" s="385"/>
      <c r="B35" s="387" t="s">
        <v>492</v>
      </c>
      <c r="C35" s="380">
        <f>AVERAGE(C29,C33)</f>
        <v>0</v>
      </c>
      <c r="D35" s="107"/>
      <c r="E35" s="107"/>
    </row>
    <row r="36" spans="1:8" s="137" customFormat="1" x14ac:dyDescent="0.3">
      <c r="A36" s="385"/>
      <c r="B36" s="387" t="s">
        <v>477</v>
      </c>
      <c r="C36" s="382">
        <f>[4]TAB00!D32</f>
        <v>2.009E-2</v>
      </c>
      <c r="D36" s="107"/>
      <c r="E36" s="107"/>
    </row>
    <row r="37" spans="1:8" s="137" customFormat="1" x14ac:dyDescent="0.3">
      <c r="A37" s="385"/>
      <c r="B37" s="387" t="s">
        <v>478</v>
      </c>
      <c r="C37" s="382">
        <f>[4]TAB00!E32</f>
        <v>0</v>
      </c>
      <c r="D37" s="107"/>
      <c r="E37" s="107"/>
    </row>
    <row r="38" spans="1:8" s="137" customFormat="1" x14ac:dyDescent="0.3">
      <c r="A38" s="385"/>
      <c r="B38" s="387" t="s">
        <v>479</v>
      </c>
      <c r="C38" s="382">
        <f>[4]TAB00!F32</f>
        <v>0</v>
      </c>
      <c r="D38" s="107"/>
      <c r="E38" s="107"/>
    </row>
    <row r="39" spans="1:8" s="137" customFormat="1" x14ac:dyDescent="0.3">
      <c r="A39" s="385"/>
      <c r="B39" s="387" t="s">
        <v>482</v>
      </c>
      <c r="C39" s="382">
        <f>[4]TAB00!G32</f>
        <v>0</v>
      </c>
      <c r="D39" s="107"/>
      <c r="E39" s="107"/>
    </row>
    <row r="40" spans="1:8" s="137" customFormat="1" ht="27" x14ac:dyDescent="0.3">
      <c r="A40" s="385"/>
      <c r="B40" s="383" t="s">
        <v>493</v>
      </c>
      <c r="C40" s="384">
        <f>C35*(1+$C$36)*(1+$C$37)*(1+$C$38)*(1+$C$39)</f>
        <v>0</v>
      </c>
      <c r="D40" s="107"/>
      <c r="E40" s="107"/>
    </row>
    <row r="41" spans="1:8" s="137" customFormat="1" x14ac:dyDescent="0.3">
      <c r="A41" s="385"/>
      <c r="B41" s="107"/>
      <c r="C41" s="107"/>
      <c r="D41" s="107"/>
      <c r="E41" s="107"/>
    </row>
    <row r="42" spans="1:8" s="137" customFormat="1" ht="27" x14ac:dyDescent="0.3">
      <c r="A42" s="385"/>
      <c r="B42" s="376" t="s">
        <v>494</v>
      </c>
      <c r="C42" s="377"/>
      <c r="D42" s="107"/>
      <c r="E42" s="107"/>
    </row>
    <row r="43" spans="1:8" s="137" customFormat="1" x14ac:dyDescent="0.3">
      <c r="A43" s="385"/>
      <c r="B43" s="387" t="s">
        <v>482</v>
      </c>
      <c r="C43" s="388">
        <f>[4]TAB00!$G$32</f>
        <v>0</v>
      </c>
      <c r="D43" s="107"/>
      <c r="E43" s="107"/>
      <c r="F43" s="107"/>
      <c r="G43" s="107"/>
      <c r="H43" s="107"/>
    </row>
    <row r="44" spans="1:8" s="137" customFormat="1" ht="30.75" customHeight="1" x14ac:dyDescent="0.3">
      <c r="A44" s="385"/>
      <c r="B44" s="383" t="s">
        <v>495</v>
      </c>
      <c r="C44" s="384">
        <f>C42*(1+$C$43)</f>
        <v>0</v>
      </c>
      <c r="D44" s="107"/>
      <c r="E44" s="107"/>
      <c r="F44" s="107"/>
      <c r="G44" s="107"/>
      <c r="H44" s="107"/>
    </row>
    <row r="45" spans="1:8" s="137" customFormat="1" ht="32.25" customHeight="1" x14ac:dyDescent="0.3">
      <c r="A45" s="385"/>
      <c r="B45" s="383" t="s">
        <v>496</v>
      </c>
      <c r="C45" s="384">
        <f>C20</f>
        <v>0</v>
      </c>
      <c r="D45" s="107"/>
      <c r="E45" s="107"/>
      <c r="F45" s="107"/>
      <c r="G45" s="107"/>
      <c r="H45" s="107"/>
    </row>
    <row r="46" spans="1:8" s="137" customFormat="1" ht="36" customHeight="1" x14ac:dyDescent="0.3">
      <c r="A46" s="385"/>
      <c r="B46" s="383" t="s">
        <v>497</v>
      </c>
      <c r="C46" s="384"/>
      <c r="D46" s="107"/>
      <c r="E46" s="107"/>
      <c r="F46" s="107"/>
      <c r="G46" s="107"/>
      <c r="H46" s="107"/>
    </row>
    <row r="47" spans="1:8" s="137" customFormat="1" ht="36" customHeight="1" x14ac:dyDescent="0.3">
      <c r="A47" s="385"/>
      <c r="B47" s="383" t="s">
        <v>12</v>
      </c>
      <c r="C47" s="384">
        <f>C40+C44+C46+C45</f>
        <v>0</v>
      </c>
      <c r="D47" s="107"/>
      <c r="E47" s="107"/>
      <c r="F47" s="389"/>
      <c r="G47" s="390"/>
      <c r="H47" s="107"/>
    </row>
    <row r="48" spans="1:8" s="137" customFormat="1" ht="36" customHeight="1" x14ac:dyDescent="0.3">
      <c r="A48" s="385"/>
      <c r="B48" s="387" t="s">
        <v>415</v>
      </c>
      <c r="C48" s="388">
        <f>[4]TAB00!G33</f>
        <v>0</v>
      </c>
      <c r="D48" s="107"/>
      <c r="E48" s="107"/>
      <c r="F48" s="389"/>
      <c r="G48" s="390"/>
      <c r="H48" s="107"/>
    </row>
    <row r="49" spans="1:8" s="137" customFormat="1" x14ac:dyDescent="0.3">
      <c r="A49" s="385"/>
      <c r="B49" s="107"/>
      <c r="C49" s="107"/>
      <c r="D49" s="107"/>
      <c r="E49" s="107"/>
      <c r="F49" s="107"/>
      <c r="G49" s="107"/>
      <c r="H49" s="107"/>
    </row>
    <row r="50" spans="1:8" s="137" customFormat="1" ht="27" x14ac:dyDescent="0.3">
      <c r="A50" s="385"/>
      <c r="B50" s="391" t="s">
        <v>498</v>
      </c>
      <c r="C50" s="392">
        <f>C47*(1+$C$48)</f>
        <v>0</v>
      </c>
      <c r="D50" s="107"/>
      <c r="E50" s="107"/>
      <c r="F50" s="107"/>
      <c r="G50" s="107"/>
      <c r="H50" s="107"/>
    </row>
    <row r="51" spans="1:8" s="137" customFormat="1" x14ac:dyDescent="0.3">
      <c r="A51" s="385"/>
      <c r="B51" s="107"/>
      <c r="C51" s="107"/>
      <c r="D51" s="107"/>
      <c r="E51" s="107"/>
      <c r="F51" s="107"/>
      <c r="G51" s="107"/>
      <c r="H51" s="107"/>
    </row>
    <row r="52" spans="1:8" s="137" customFormat="1" x14ac:dyDescent="0.3">
      <c r="A52" s="385"/>
      <c r="B52" s="387" t="s">
        <v>499</v>
      </c>
      <c r="C52" s="382">
        <f>[4]TAB00!H32</f>
        <v>0</v>
      </c>
      <c r="D52" s="107"/>
      <c r="E52" s="107"/>
      <c r="F52" s="107"/>
      <c r="G52" s="107"/>
      <c r="H52" s="107"/>
    </row>
    <row r="53" spans="1:8" x14ac:dyDescent="0.3">
      <c r="A53" s="385"/>
      <c r="B53" s="107"/>
      <c r="C53" s="107"/>
      <c r="D53" s="107"/>
      <c r="E53" s="107"/>
      <c r="F53" s="107"/>
      <c r="G53" s="107"/>
      <c r="H53" s="107"/>
    </row>
    <row r="54" spans="1:8" x14ac:dyDescent="0.3">
      <c r="A54" s="385"/>
      <c r="B54" s="387" t="s">
        <v>417</v>
      </c>
      <c r="C54" s="388">
        <f>[4]TAB00!H35</f>
        <v>0</v>
      </c>
      <c r="D54" s="107"/>
      <c r="E54" s="107"/>
      <c r="F54" s="107"/>
      <c r="G54" s="107"/>
      <c r="H54" s="107"/>
    </row>
    <row r="55" spans="1:8" ht="15.75" x14ac:dyDescent="0.3">
      <c r="A55" s="385"/>
      <c r="B55" s="107"/>
      <c r="C55" s="393"/>
      <c r="D55" s="107"/>
      <c r="E55" s="107"/>
      <c r="F55" s="107"/>
      <c r="G55" s="107"/>
      <c r="H55" s="107"/>
    </row>
    <row r="56" spans="1:8" x14ac:dyDescent="0.3">
      <c r="A56" s="385"/>
      <c r="B56" s="387" t="s">
        <v>415</v>
      </c>
      <c r="C56" s="388">
        <f>[4]TAB00!H33</f>
        <v>0</v>
      </c>
      <c r="D56" s="107"/>
      <c r="E56" s="107"/>
      <c r="F56" s="107"/>
      <c r="G56" s="107"/>
      <c r="H56" s="107"/>
    </row>
    <row r="57" spans="1:8" x14ac:dyDescent="0.3">
      <c r="A57" s="385"/>
      <c r="B57" s="107"/>
      <c r="C57" s="107"/>
      <c r="D57" s="107"/>
      <c r="E57" s="107"/>
      <c r="F57" s="107"/>
      <c r="G57" s="107"/>
      <c r="H57" s="107"/>
    </row>
    <row r="58" spans="1:8" ht="32.25" customHeight="1" x14ac:dyDescent="0.3">
      <c r="A58" s="385"/>
      <c r="B58" s="391" t="s">
        <v>500</v>
      </c>
      <c r="C58" s="392">
        <f>C50*(1+$C$52)*(1+$C$54)*(1+$C$56)</f>
        <v>0</v>
      </c>
      <c r="D58" s="107"/>
      <c r="E58" s="107"/>
      <c r="F58" s="107"/>
      <c r="G58" s="107"/>
      <c r="H58" s="107"/>
    </row>
    <row r="59" spans="1:8" x14ac:dyDescent="0.3">
      <c r="A59" s="385"/>
      <c r="B59" s="107"/>
      <c r="C59" s="107"/>
      <c r="D59" s="107"/>
      <c r="E59" s="107"/>
      <c r="F59" s="107"/>
      <c r="G59" s="107"/>
      <c r="H59" s="107"/>
    </row>
    <row r="60" spans="1:8" ht="27" x14ac:dyDescent="0.3">
      <c r="A60" s="385"/>
      <c r="B60" s="391" t="s">
        <v>501</v>
      </c>
      <c r="C60" s="392">
        <f>C58*(1+$C$52)*(1+$C$54)*(1+$C$56)</f>
        <v>0</v>
      </c>
      <c r="D60" s="107"/>
      <c r="E60" s="107"/>
      <c r="F60" s="107"/>
      <c r="G60" s="107"/>
      <c r="H60" s="107"/>
    </row>
    <row r="61" spans="1:8" x14ac:dyDescent="0.3">
      <c r="A61" s="385"/>
      <c r="B61" s="107"/>
      <c r="C61" s="107"/>
      <c r="D61" s="107"/>
      <c r="E61" s="107"/>
      <c r="F61" s="107"/>
      <c r="G61" s="107"/>
      <c r="H61" s="107"/>
    </row>
    <row r="62" spans="1:8" ht="33" customHeight="1" x14ac:dyDescent="0.3">
      <c r="A62" s="385"/>
      <c r="B62" s="391" t="s">
        <v>502</v>
      </c>
      <c r="C62" s="392">
        <f>C60*(1+$C$52)*(1+$C$54)*(1+$C$56)</f>
        <v>0</v>
      </c>
      <c r="D62" s="107"/>
      <c r="E62" s="107"/>
      <c r="F62" s="107"/>
      <c r="G62" s="107"/>
      <c r="H62" s="107"/>
    </row>
    <row r="63" spans="1:8" ht="12" customHeight="1" x14ac:dyDescent="0.3">
      <c r="A63" s="385"/>
      <c r="B63" s="107"/>
      <c r="C63" s="107"/>
      <c r="D63" s="107"/>
      <c r="E63" s="107"/>
      <c r="F63" s="107"/>
      <c r="G63" s="107"/>
      <c r="H63" s="107"/>
    </row>
    <row r="64" spans="1:8" ht="29.25" customHeight="1" x14ac:dyDescent="0.3">
      <c r="A64" s="385"/>
      <c r="B64" s="391" t="s">
        <v>503</v>
      </c>
      <c r="C64" s="392">
        <f>C62*(1+$C$52)*(1+$C$54)*(1+$C$56)</f>
        <v>0</v>
      </c>
      <c r="D64" s="107"/>
      <c r="E64" s="107"/>
      <c r="F64" s="107"/>
      <c r="G64" s="107"/>
      <c r="H64" s="107"/>
    </row>
    <row r="65" spans="1:8" ht="12" customHeight="1" x14ac:dyDescent="0.3">
      <c r="A65" s="385"/>
      <c r="B65" s="107"/>
      <c r="C65" s="107"/>
      <c r="D65" s="107"/>
      <c r="E65" s="107"/>
      <c r="F65" s="107"/>
      <c r="G65" s="107"/>
      <c r="H65" s="107"/>
    </row>
    <row r="66" spans="1:8" ht="12" customHeight="1" x14ac:dyDescent="0.3">
      <c r="A66" s="385"/>
      <c r="B66" s="107"/>
      <c r="C66" s="107"/>
      <c r="D66" s="107"/>
      <c r="E66" s="107"/>
      <c r="F66" s="107"/>
      <c r="G66" s="107"/>
      <c r="H66" s="107"/>
    </row>
    <row r="67" spans="1:8" ht="12" customHeight="1" x14ac:dyDescent="0.3">
      <c r="A67" s="385"/>
      <c r="B67" s="375" t="s">
        <v>504</v>
      </c>
      <c r="C67" s="107"/>
      <c r="D67" s="107"/>
      <c r="E67" s="107"/>
      <c r="F67" s="107"/>
      <c r="G67" s="107"/>
      <c r="H67" s="107"/>
    </row>
    <row r="68" spans="1:8" ht="12" customHeight="1" x14ac:dyDescent="0.3">
      <c r="A68" s="385"/>
      <c r="B68" s="107"/>
      <c r="C68" s="107"/>
      <c r="D68" s="107"/>
      <c r="E68" s="107"/>
      <c r="F68" s="107"/>
      <c r="G68" s="107"/>
      <c r="H68" s="107"/>
    </row>
    <row r="69" spans="1:8" ht="12" customHeight="1" x14ac:dyDescent="0.3">
      <c r="A69" s="385"/>
      <c r="B69" s="394"/>
      <c r="C69" s="394" t="s">
        <v>426</v>
      </c>
      <c r="D69" s="394" t="s">
        <v>427</v>
      </c>
      <c r="E69" s="394" t="s">
        <v>428</v>
      </c>
      <c r="F69" s="394" t="s">
        <v>429</v>
      </c>
      <c r="G69" s="395" t="s">
        <v>421</v>
      </c>
      <c r="H69" s="107"/>
    </row>
    <row r="70" spans="1:8" ht="32.25" customHeight="1" x14ac:dyDescent="0.3">
      <c r="A70" s="385"/>
      <c r="B70" s="430" t="s">
        <v>505</v>
      </c>
      <c r="C70" s="377"/>
      <c r="D70" s="377"/>
      <c r="E70" s="377"/>
      <c r="F70" s="377"/>
      <c r="G70" s="397"/>
      <c r="H70" s="107"/>
    </row>
    <row r="71" spans="1:8" ht="35.25" customHeight="1" x14ac:dyDescent="0.3">
      <c r="A71" s="385"/>
      <c r="B71" s="398" t="s">
        <v>506</v>
      </c>
      <c r="C71" s="119">
        <f>C50</f>
        <v>0</v>
      </c>
      <c r="D71" s="119">
        <f>C58</f>
        <v>0</v>
      </c>
      <c r="E71" s="119">
        <f>C60</f>
        <v>0</v>
      </c>
      <c r="F71" s="119">
        <f>C62</f>
        <v>0</v>
      </c>
      <c r="G71" s="399">
        <f>C64</f>
        <v>0</v>
      </c>
      <c r="H71" s="107"/>
    </row>
    <row r="72" spans="1:8" ht="33.75" customHeight="1" x14ac:dyDescent="0.3">
      <c r="A72" s="385"/>
      <c r="B72" s="400" t="s">
        <v>507</v>
      </c>
      <c r="C72" s="401">
        <f>MIN(C70,C71)</f>
        <v>0</v>
      </c>
      <c r="D72" s="401">
        <f>MIN(D70,D71)</f>
        <v>0</v>
      </c>
      <c r="E72" s="401">
        <f>MIN(E70,E71)</f>
        <v>0</v>
      </c>
      <c r="F72" s="401">
        <f>MIN(F70,F71)</f>
        <v>0</v>
      </c>
      <c r="G72" s="402">
        <f>MIN(G70,G71)</f>
        <v>0</v>
      </c>
      <c r="H72" s="107"/>
    </row>
    <row r="73" spans="1:8" x14ac:dyDescent="0.3">
      <c r="A73" s="385"/>
      <c r="B73" s="107"/>
      <c r="C73" s="107"/>
      <c r="D73" s="107"/>
      <c r="E73" s="107"/>
      <c r="F73" s="107"/>
      <c r="G73" s="107"/>
      <c r="H73" s="107"/>
    </row>
    <row r="74" spans="1:8" x14ac:dyDescent="0.3">
      <c r="A74" s="385"/>
      <c r="B74" s="107"/>
      <c r="C74" s="107"/>
      <c r="D74" s="107"/>
      <c r="E74" s="107"/>
      <c r="F74" s="107"/>
      <c r="G74" s="107"/>
      <c r="H74" s="107"/>
    </row>
  </sheetData>
  <conditionalFormatting sqref="C42 C7:C8 C11">
    <cfRule type="containsText" dxfId="1085" priority="21" operator="containsText" text="ntitulé">
      <formula>NOT(ISERROR(SEARCH("ntitulé",C7)))</formula>
    </cfRule>
    <cfRule type="containsBlanks" dxfId="1084" priority="22">
      <formula>LEN(TRIM(C7))=0</formula>
    </cfRule>
  </conditionalFormatting>
  <conditionalFormatting sqref="C25">
    <cfRule type="containsText" dxfId="1083" priority="19" operator="containsText" text="ntitulé">
      <formula>NOT(ISERROR(SEARCH("ntitulé",C25)))</formula>
    </cfRule>
    <cfRule type="containsBlanks" dxfId="1082" priority="20">
      <formula>LEN(TRIM(C25))=0</formula>
    </cfRule>
  </conditionalFormatting>
  <conditionalFormatting sqref="B25">
    <cfRule type="containsText" dxfId="1081" priority="17" operator="containsText" text="ntitulé">
      <formula>NOT(ISERROR(SEARCH("ntitulé",B25)))</formula>
    </cfRule>
    <cfRule type="containsBlanks" dxfId="1080" priority="18">
      <formula>LEN(TRIM(B25))=0</formula>
    </cfRule>
  </conditionalFormatting>
  <conditionalFormatting sqref="C70">
    <cfRule type="containsText" dxfId="1079" priority="15" operator="containsText" text="ntitulé">
      <formula>NOT(ISERROR(SEARCH("ntitulé",C70)))</formula>
    </cfRule>
    <cfRule type="containsBlanks" dxfId="1078" priority="16">
      <formula>LEN(TRIM(C70))=0</formula>
    </cfRule>
  </conditionalFormatting>
  <conditionalFormatting sqref="D70">
    <cfRule type="containsText" dxfId="1077" priority="13" operator="containsText" text="ntitulé">
      <formula>NOT(ISERROR(SEARCH("ntitulé",D70)))</formula>
    </cfRule>
    <cfRule type="containsBlanks" dxfId="1076" priority="14">
      <formula>LEN(TRIM(D70))=0</formula>
    </cfRule>
  </conditionalFormatting>
  <conditionalFormatting sqref="E70">
    <cfRule type="containsText" dxfId="1075" priority="11" operator="containsText" text="ntitulé">
      <formula>NOT(ISERROR(SEARCH("ntitulé",E70)))</formula>
    </cfRule>
    <cfRule type="containsBlanks" dxfId="1074" priority="12">
      <formula>LEN(TRIM(E70))=0</formula>
    </cfRule>
  </conditionalFormatting>
  <conditionalFormatting sqref="F70">
    <cfRule type="containsText" dxfId="1073" priority="9" operator="containsText" text="ntitulé">
      <formula>NOT(ISERROR(SEARCH("ntitulé",F70)))</formula>
    </cfRule>
    <cfRule type="containsBlanks" dxfId="1072" priority="10">
      <formula>LEN(TRIM(F70))=0</formula>
    </cfRule>
  </conditionalFormatting>
  <conditionalFormatting sqref="G70">
    <cfRule type="containsText" dxfId="1071" priority="7" operator="containsText" text="ntitulé">
      <formula>NOT(ISERROR(SEARCH("ntitulé",G70)))</formula>
    </cfRule>
    <cfRule type="containsBlanks" dxfId="1070" priority="8">
      <formula>LEN(TRIM(G70))=0</formula>
    </cfRule>
  </conditionalFormatting>
  <conditionalFormatting sqref="B70">
    <cfRule type="containsText" dxfId="1069" priority="1" operator="containsText" text="ntitulé">
      <formula>NOT(ISERROR(SEARCH("ntitulé",B70)))</formula>
    </cfRule>
    <cfRule type="containsBlanks" dxfId="1068" priority="2">
      <formula>LEN(TRIM(B70))=0</formula>
    </cfRule>
  </conditionalFormatting>
  <hyperlinks>
    <hyperlink ref="A1" location="TAB00!A1" display="TAB00!A1" xr:uid="{90B9BAE1-4C34-4488-80D3-2870BF0D4737}"/>
  </hyperlinks>
  <pageMargins left="0.7" right="0.7" top="0.75" bottom="0.75" header="0.3" footer="0.3"/>
  <pageSetup paperSize="9" scale="74" orientation="landscape" r:id="rId1"/>
  <rowBreaks count="1" manualBreakCount="1">
    <brk id="58"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A0864-3FCF-4E05-B637-0D800CF14193}">
  <dimension ref="A1:H47"/>
  <sheetViews>
    <sheetView zoomScaleNormal="100" workbookViewId="0">
      <selection activeCell="A3" sqref="A3"/>
    </sheetView>
  </sheetViews>
  <sheetFormatPr baseColWidth="10" defaultColWidth="9.1640625" defaultRowHeight="13.5" x14ac:dyDescent="0.3"/>
  <cols>
    <col min="1" max="1" width="11.6640625" style="338" customWidth="1"/>
    <col min="2" max="2" width="53.1640625" style="355" customWidth="1"/>
    <col min="3" max="7" width="29.33203125" style="355" customWidth="1"/>
    <col min="8" max="8" width="16.6640625" style="355" customWidth="1"/>
    <col min="9" max="16384" width="9.1640625" style="355"/>
  </cols>
  <sheetData>
    <row r="1" spans="1:8" ht="15" x14ac:dyDescent="0.3">
      <c r="A1" s="9" t="s">
        <v>58</v>
      </c>
    </row>
    <row r="2" spans="1:8" x14ac:dyDescent="0.3">
      <c r="A2" s="355"/>
    </row>
    <row r="3" spans="1:8" ht="22.15" customHeight="1" x14ac:dyDescent="0.35">
      <c r="A3" s="131" t="str">
        <f>TAB00!B50&amp;" : "&amp;TAB00!C50</f>
        <v>TAB3 : Coûts contrôlables OSP - budget 2024-2028</v>
      </c>
      <c r="B3" s="131"/>
      <c r="C3" s="131"/>
      <c r="D3" s="374"/>
      <c r="E3" s="374"/>
      <c r="F3" s="374"/>
      <c r="G3" s="374"/>
      <c r="H3" s="374"/>
    </row>
    <row r="4" spans="1:8" ht="16.5" x14ac:dyDescent="0.3">
      <c r="A4" s="373"/>
      <c r="B4" s="374"/>
      <c r="C4" s="374"/>
      <c r="D4" s="374"/>
      <c r="E4" s="374"/>
      <c r="F4" s="374"/>
      <c r="G4" s="374"/>
      <c r="H4" s="374"/>
    </row>
    <row r="5" spans="1:8" ht="16.5" x14ac:dyDescent="0.3">
      <c r="A5" s="373"/>
      <c r="B5" s="374"/>
      <c r="C5" s="374"/>
      <c r="D5" s="374"/>
      <c r="E5" s="374"/>
      <c r="F5" s="374"/>
      <c r="G5" s="374"/>
      <c r="H5" s="374"/>
    </row>
    <row r="6" spans="1:8" s="137" customFormat="1" x14ac:dyDescent="0.3">
      <c r="A6" s="385"/>
      <c r="B6" s="375" t="s">
        <v>484</v>
      </c>
      <c r="C6" s="375"/>
      <c r="D6" s="107"/>
      <c r="E6" s="107"/>
      <c r="F6" s="375"/>
      <c r="G6" s="107"/>
      <c r="H6" s="107"/>
    </row>
    <row r="7" spans="1:8" s="137" customFormat="1" x14ac:dyDescent="0.3">
      <c r="A7" s="385"/>
      <c r="B7" s="375"/>
      <c r="C7" s="375"/>
      <c r="D7" s="107"/>
      <c r="E7" s="107"/>
      <c r="F7" s="107"/>
      <c r="G7" s="107"/>
      <c r="H7" s="107"/>
    </row>
    <row r="8" spans="1:8" s="137" customFormat="1" x14ac:dyDescent="0.3">
      <c r="A8" s="385"/>
      <c r="B8" s="386" t="s">
        <v>508</v>
      </c>
      <c r="C8" s="365">
        <f>[4]TAB1!B86</f>
        <v>0</v>
      </c>
      <c r="D8" s="107"/>
      <c r="E8" s="107"/>
      <c r="F8" s="107"/>
      <c r="G8" s="107"/>
      <c r="H8" s="107"/>
    </row>
    <row r="9" spans="1:8" s="137" customFormat="1" x14ac:dyDescent="0.3">
      <c r="A9" s="385"/>
      <c r="B9" s="387" t="s">
        <v>473</v>
      </c>
      <c r="C9" s="388">
        <f>[4]TAB00!C32</f>
        <v>9.8499999999999994E-3</v>
      </c>
      <c r="D9" s="107"/>
      <c r="E9" s="107"/>
    </row>
    <row r="10" spans="1:8" s="137" customFormat="1" ht="27" x14ac:dyDescent="0.3">
      <c r="A10" s="385"/>
      <c r="B10" s="387" t="s">
        <v>509</v>
      </c>
      <c r="C10" s="380">
        <f>C8*(1+$C$9)</f>
        <v>0</v>
      </c>
      <c r="D10" s="107"/>
      <c r="E10" s="107"/>
    </row>
    <row r="11" spans="1:8" s="137" customFormat="1" x14ac:dyDescent="0.3">
      <c r="A11" s="385"/>
      <c r="B11" s="387"/>
      <c r="C11" s="380"/>
      <c r="D11" s="107"/>
      <c r="E11" s="107"/>
    </row>
    <row r="12" spans="1:8" s="137" customFormat="1" x14ac:dyDescent="0.3">
      <c r="A12" s="385"/>
      <c r="B12" s="387" t="s">
        <v>510</v>
      </c>
      <c r="C12" s="380">
        <f>[4]TAB1!D86</f>
        <v>0</v>
      </c>
      <c r="D12" s="107"/>
      <c r="E12" s="107"/>
    </row>
    <row r="13" spans="1:8" s="137" customFormat="1" x14ac:dyDescent="0.3">
      <c r="A13" s="385"/>
      <c r="B13" s="107"/>
      <c r="C13" s="380"/>
      <c r="D13" s="107"/>
      <c r="E13" s="107"/>
    </row>
    <row r="14" spans="1:8" s="137" customFormat="1" ht="27" x14ac:dyDescent="0.3">
      <c r="A14" s="385"/>
      <c r="B14" s="387" t="s">
        <v>492</v>
      </c>
      <c r="C14" s="380">
        <f>AVERAGE(C10,C12)</f>
        <v>0</v>
      </c>
      <c r="D14" s="107"/>
      <c r="E14" s="107"/>
    </row>
    <row r="15" spans="1:8" s="137" customFormat="1" x14ac:dyDescent="0.3">
      <c r="A15" s="385"/>
      <c r="B15" s="387" t="s">
        <v>477</v>
      </c>
      <c r="C15" s="382">
        <f>[4]TAB00!D32</f>
        <v>2.009E-2</v>
      </c>
      <c r="D15" s="107"/>
      <c r="E15" s="107"/>
    </row>
    <row r="16" spans="1:8" s="137" customFormat="1" x14ac:dyDescent="0.3">
      <c r="A16" s="385"/>
      <c r="B16" s="387" t="s">
        <v>478</v>
      </c>
      <c r="C16" s="382">
        <f>[4]TAB00!E32</f>
        <v>0</v>
      </c>
      <c r="D16" s="107"/>
      <c r="E16" s="107"/>
    </row>
    <row r="17" spans="1:8" s="137" customFormat="1" x14ac:dyDescent="0.3">
      <c r="A17" s="385"/>
      <c r="B17" s="387" t="s">
        <v>479</v>
      </c>
      <c r="C17" s="382">
        <f>[4]TAB00!F32</f>
        <v>0</v>
      </c>
      <c r="D17" s="107"/>
      <c r="E17" s="107"/>
    </row>
    <row r="18" spans="1:8" s="137" customFormat="1" x14ac:dyDescent="0.3">
      <c r="A18" s="385"/>
      <c r="B18" s="387" t="s">
        <v>482</v>
      </c>
      <c r="C18" s="382">
        <f>[4]TAB00!G32</f>
        <v>0</v>
      </c>
      <c r="D18" s="107"/>
      <c r="E18" s="107"/>
    </row>
    <row r="19" spans="1:8" s="137" customFormat="1" ht="27" x14ac:dyDescent="0.3">
      <c r="A19" s="385"/>
      <c r="B19" s="383" t="s">
        <v>511</v>
      </c>
      <c r="C19" s="384">
        <f>C14*(1+$C$15)*(1+$C$16)*(1+$C$17)*(1+$C$18)</f>
        <v>0</v>
      </c>
      <c r="D19" s="107"/>
      <c r="E19" s="107"/>
    </row>
    <row r="20" spans="1:8" s="137" customFormat="1" x14ac:dyDescent="0.3">
      <c r="A20" s="385"/>
      <c r="B20" s="107"/>
      <c r="C20" s="107"/>
      <c r="D20" s="107"/>
      <c r="E20" s="107"/>
    </row>
    <row r="21" spans="1:8" s="137" customFormat="1" ht="36" customHeight="1" x14ac:dyDescent="0.3">
      <c r="A21" s="385"/>
      <c r="B21" s="387" t="s">
        <v>416</v>
      </c>
      <c r="C21" s="388">
        <f>[4]TAB00!G34</f>
        <v>0</v>
      </c>
      <c r="D21" s="107"/>
      <c r="E21" s="107"/>
      <c r="F21" s="389"/>
      <c r="G21" s="390"/>
      <c r="H21" s="107"/>
    </row>
    <row r="22" spans="1:8" s="137" customFormat="1" x14ac:dyDescent="0.3">
      <c r="A22" s="385"/>
      <c r="B22" s="107"/>
      <c r="C22" s="107"/>
      <c r="D22" s="107"/>
      <c r="E22" s="107"/>
      <c r="F22" s="107"/>
      <c r="G22" s="107"/>
      <c r="H22" s="107"/>
    </row>
    <row r="23" spans="1:8" s="137" customFormat="1" ht="27" x14ac:dyDescent="0.3">
      <c r="A23" s="385"/>
      <c r="B23" s="391" t="s">
        <v>498</v>
      </c>
      <c r="C23" s="392">
        <f>C19*(1+C21)</f>
        <v>0</v>
      </c>
      <c r="D23" s="107"/>
      <c r="E23" s="107"/>
      <c r="F23" s="107"/>
      <c r="G23" s="107"/>
      <c r="H23" s="107"/>
    </row>
    <row r="24" spans="1:8" s="137" customFormat="1" x14ac:dyDescent="0.3">
      <c r="A24" s="385"/>
      <c r="B24" s="107"/>
      <c r="C24" s="107"/>
      <c r="D24" s="107"/>
      <c r="E24" s="107"/>
      <c r="F24" s="107"/>
      <c r="G24" s="107"/>
      <c r="H24" s="107"/>
    </row>
    <row r="25" spans="1:8" s="137" customFormat="1" x14ac:dyDescent="0.3">
      <c r="A25" s="385"/>
      <c r="B25" s="387" t="s">
        <v>499</v>
      </c>
      <c r="C25" s="388">
        <f>[4]TAB00!H32</f>
        <v>0</v>
      </c>
      <c r="D25" s="107"/>
      <c r="E25" s="107"/>
      <c r="F25" s="107"/>
      <c r="G25" s="107"/>
      <c r="H25" s="107"/>
    </row>
    <row r="26" spans="1:8" x14ac:dyDescent="0.3">
      <c r="A26" s="385"/>
      <c r="B26" s="107"/>
      <c r="C26" s="107"/>
      <c r="D26" s="107"/>
      <c r="E26" s="107"/>
      <c r="F26" s="107"/>
      <c r="G26" s="107"/>
      <c r="H26" s="107"/>
    </row>
    <row r="27" spans="1:8" x14ac:dyDescent="0.3">
      <c r="A27" s="385"/>
      <c r="B27" s="387" t="s">
        <v>417</v>
      </c>
      <c r="C27" s="388">
        <f>[4]TAB00!H35</f>
        <v>0</v>
      </c>
      <c r="D27" s="107"/>
      <c r="E27" s="107"/>
      <c r="F27" s="107"/>
      <c r="G27" s="107"/>
      <c r="H27" s="107"/>
    </row>
    <row r="28" spans="1:8" ht="15.75" x14ac:dyDescent="0.3">
      <c r="A28" s="385"/>
      <c r="B28" s="107"/>
      <c r="C28" s="393"/>
      <c r="D28" s="107"/>
      <c r="E28" s="107"/>
      <c r="F28" s="107"/>
      <c r="G28" s="107"/>
      <c r="H28" s="107"/>
    </row>
    <row r="29" spans="1:8" x14ac:dyDescent="0.3">
      <c r="A29" s="385"/>
      <c r="B29" s="387" t="s">
        <v>416</v>
      </c>
      <c r="C29" s="388">
        <f>[4]TAB00!H34</f>
        <v>0</v>
      </c>
      <c r="D29" s="107"/>
      <c r="E29" s="107"/>
      <c r="F29" s="107"/>
      <c r="G29" s="107"/>
      <c r="H29" s="107"/>
    </row>
    <row r="30" spans="1:8" x14ac:dyDescent="0.3">
      <c r="A30" s="385"/>
      <c r="B30" s="107"/>
      <c r="C30" s="107"/>
      <c r="D30" s="107"/>
      <c r="E30" s="107"/>
      <c r="F30" s="107"/>
      <c r="G30" s="107"/>
      <c r="H30" s="107"/>
    </row>
    <row r="31" spans="1:8" ht="32.25" customHeight="1" x14ac:dyDescent="0.3">
      <c r="A31" s="385"/>
      <c r="B31" s="391" t="s">
        <v>500</v>
      </c>
      <c r="C31" s="392">
        <f>C23*(1+$C$25)*(1+$C$27)*(1+$C$29)</f>
        <v>0</v>
      </c>
      <c r="D31" s="107"/>
      <c r="E31" s="107"/>
      <c r="F31" s="107"/>
      <c r="G31" s="107"/>
      <c r="H31" s="107"/>
    </row>
    <row r="32" spans="1:8" x14ac:dyDescent="0.3">
      <c r="A32" s="385"/>
      <c r="B32" s="107"/>
      <c r="C32" s="107"/>
      <c r="D32" s="107"/>
      <c r="E32" s="107"/>
      <c r="F32" s="107"/>
      <c r="G32" s="107"/>
      <c r="H32" s="107"/>
    </row>
    <row r="33" spans="1:8" ht="27" x14ac:dyDescent="0.3">
      <c r="A33" s="385"/>
      <c r="B33" s="391" t="s">
        <v>501</v>
      </c>
      <c r="C33" s="392">
        <f>C31*(1+$C$25)*(1+$C$27)*(1+$C$29)</f>
        <v>0</v>
      </c>
      <c r="D33" s="107"/>
      <c r="E33" s="107"/>
      <c r="F33" s="107"/>
      <c r="G33" s="107"/>
      <c r="H33" s="107"/>
    </row>
    <row r="34" spans="1:8" x14ac:dyDescent="0.3">
      <c r="A34" s="385"/>
      <c r="B34" s="107"/>
      <c r="C34" s="107"/>
      <c r="D34" s="107"/>
      <c r="E34" s="107"/>
      <c r="F34" s="107"/>
      <c r="G34" s="107"/>
      <c r="H34" s="107"/>
    </row>
    <row r="35" spans="1:8" ht="33" customHeight="1" x14ac:dyDescent="0.3">
      <c r="A35" s="385"/>
      <c r="B35" s="391" t="s">
        <v>502</v>
      </c>
      <c r="C35" s="392">
        <f>C33*(1+$C$25)*(1+$C$27)*(1+$C$29)</f>
        <v>0</v>
      </c>
      <c r="D35" s="107"/>
      <c r="E35" s="107"/>
      <c r="F35" s="107"/>
      <c r="G35" s="107"/>
      <c r="H35" s="107"/>
    </row>
    <row r="36" spans="1:8" ht="12" customHeight="1" x14ac:dyDescent="0.3">
      <c r="A36" s="385"/>
      <c r="B36" s="107"/>
      <c r="C36" s="107"/>
      <c r="D36" s="107"/>
      <c r="E36" s="107"/>
      <c r="F36" s="107"/>
      <c r="G36" s="107"/>
      <c r="H36" s="107"/>
    </row>
    <row r="37" spans="1:8" ht="29.25" customHeight="1" x14ac:dyDescent="0.3">
      <c r="A37" s="385"/>
      <c r="B37" s="391" t="s">
        <v>503</v>
      </c>
      <c r="C37" s="392">
        <f>C35*(1+$C$25)*(1+$C$27)*(1+$C$29)</f>
        <v>0</v>
      </c>
      <c r="D37" s="107"/>
      <c r="E37" s="107"/>
      <c r="F37" s="107"/>
      <c r="G37" s="107"/>
      <c r="H37" s="107"/>
    </row>
    <row r="38" spans="1:8" ht="12" customHeight="1" x14ac:dyDescent="0.3">
      <c r="A38" s="385"/>
      <c r="B38" s="107"/>
      <c r="C38" s="107"/>
      <c r="D38" s="107"/>
      <c r="E38" s="107"/>
      <c r="F38" s="107"/>
      <c r="G38" s="107"/>
      <c r="H38" s="107"/>
    </row>
    <row r="39" spans="1:8" ht="12" customHeight="1" x14ac:dyDescent="0.3">
      <c r="A39" s="385"/>
      <c r="B39" s="107"/>
      <c r="C39" s="107"/>
      <c r="D39" s="107"/>
      <c r="E39" s="107"/>
      <c r="F39" s="107"/>
      <c r="G39" s="107"/>
      <c r="H39" s="107"/>
    </row>
    <row r="40" spans="1:8" ht="12" customHeight="1" x14ac:dyDescent="0.3">
      <c r="A40" s="385"/>
      <c r="B40" s="375" t="s">
        <v>512</v>
      </c>
      <c r="C40" s="107"/>
      <c r="D40" s="107"/>
      <c r="E40" s="107"/>
      <c r="F40" s="107"/>
      <c r="G40" s="107"/>
      <c r="H40" s="107"/>
    </row>
    <row r="41" spans="1:8" ht="12" customHeight="1" x14ac:dyDescent="0.3">
      <c r="A41" s="385"/>
      <c r="B41" s="107"/>
      <c r="C41" s="107"/>
      <c r="D41" s="107"/>
      <c r="E41" s="107"/>
      <c r="F41" s="107"/>
      <c r="G41" s="107"/>
      <c r="H41" s="107"/>
    </row>
    <row r="42" spans="1:8" ht="12" customHeight="1" x14ac:dyDescent="0.3">
      <c r="A42" s="385"/>
      <c r="B42" s="394"/>
      <c r="C42" s="394" t="s">
        <v>426</v>
      </c>
      <c r="D42" s="394" t="s">
        <v>427</v>
      </c>
      <c r="E42" s="394" t="s">
        <v>513</v>
      </c>
      <c r="F42" s="394" t="s">
        <v>429</v>
      </c>
      <c r="G42" s="395" t="s">
        <v>421</v>
      </c>
      <c r="H42" s="107"/>
    </row>
    <row r="43" spans="1:8" ht="32.25" customHeight="1" x14ac:dyDescent="0.3">
      <c r="A43" s="385"/>
      <c r="B43" s="396" t="s">
        <v>505</v>
      </c>
      <c r="C43" s="377"/>
      <c r="D43" s="377"/>
      <c r="E43" s="377"/>
      <c r="F43" s="377"/>
      <c r="G43" s="397"/>
      <c r="H43" s="107"/>
    </row>
    <row r="44" spans="1:8" ht="35.25" customHeight="1" x14ac:dyDescent="0.3">
      <c r="A44" s="385"/>
      <c r="B44" s="398" t="s">
        <v>514</v>
      </c>
      <c r="C44" s="119">
        <f>C23</f>
        <v>0</v>
      </c>
      <c r="D44" s="119">
        <f>C31</f>
        <v>0</v>
      </c>
      <c r="E44" s="119">
        <f>C33</f>
        <v>0</v>
      </c>
      <c r="F44" s="119">
        <f>C35</f>
        <v>0</v>
      </c>
      <c r="G44" s="399">
        <f>C37</f>
        <v>0</v>
      </c>
      <c r="H44" s="107"/>
    </row>
    <row r="45" spans="1:8" ht="33.75" customHeight="1" x14ac:dyDescent="0.3">
      <c r="A45" s="385"/>
      <c r="B45" s="400" t="s">
        <v>507</v>
      </c>
      <c r="C45" s="401">
        <f>MIN(C43,C44)</f>
        <v>0</v>
      </c>
      <c r="D45" s="401">
        <f>MIN(D43,D44)</f>
        <v>0</v>
      </c>
      <c r="E45" s="401">
        <f>MIN(E43,E44)</f>
        <v>0</v>
      </c>
      <c r="F45" s="401">
        <f>MIN(F43,F44)</f>
        <v>0</v>
      </c>
      <c r="G45" s="402">
        <f>MIN(G43,G44)</f>
        <v>0</v>
      </c>
      <c r="H45" s="107"/>
    </row>
    <row r="46" spans="1:8" x14ac:dyDescent="0.3">
      <c r="A46" s="385"/>
      <c r="B46" s="107"/>
      <c r="C46" s="107"/>
      <c r="D46" s="107"/>
      <c r="E46" s="107"/>
      <c r="F46" s="107"/>
      <c r="G46" s="107"/>
      <c r="H46" s="107"/>
    </row>
    <row r="47" spans="1:8" x14ac:dyDescent="0.3">
      <c r="A47" s="385"/>
      <c r="B47" s="107"/>
      <c r="C47" s="107"/>
      <c r="D47" s="107"/>
      <c r="E47" s="107"/>
      <c r="F47" s="107"/>
      <c r="G47" s="107"/>
      <c r="H47" s="107"/>
    </row>
  </sheetData>
  <conditionalFormatting sqref="C8">
    <cfRule type="containsText" dxfId="1067" priority="13" operator="containsText" text="ntitulé">
      <formula>NOT(ISERROR(SEARCH("ntitulé",C8)))</formula>
    </cfRule>
    <cfRule type="containsBlanks" dxfId="1066" priority="14">
      <formula>LEN(TRIM(C8))=0</formula>
    </cfRule>
  </conditionalFormatting>
  <conditionalFormatting sqref="B8">
    <cfRule type="containsText" dxfId="1065" priority="11" operator="containsText" text="ntitulé">
      <formula>NOT(ISERROR(SEARCH("ntitulé",B8)))</formula>
    </cfRule>
    <cfRule type="containsBlanks" dxfId="1064" priority="12">
      <formula>LEN(TRIM(B8))=0</formula>
    </cfRule>
  </conditionalFormatting>
  <conditionalFormatting sqref="C43">
    <cfRule type="containsText" dxfId="1063" priority="9" operator="containsText" text="ntitulé">
      <formula>NOT(ISERROR(SEARCH("ntitulé",C43)))</formula>
    </cfRule>
    <cfRule type="containsBlanks" dxfId="1062" priority="10">
      <formula>LEN(TRIM(C43))=0</formula>
    </cfRule>
  </conditionalFormatting>
  <conditionalFormatting sqref="D43">
    <cfRule type="containsText" dxfId="1061" priority="7" operator="containsText" text="ntitulé">
      <formula>NOT(ISERROR(SEARCH("ntitulé",D43)))</formula>
    </cfRule>
    <cfRule type="containsBlanks" dxfId="1060" priority="8">
      <formula>LEN(TRIM(D43))=0</formula>
    </cfRule>
  </conditionalFormatting>
  <conditionalFormatting sqref="E43">
    <cfRule type="containsText" dxfId="1059" priority="5" operator="containsText" text="ntitulé">
      <formula>NOT(ISERROR(SEARCH("ntitulé",E43)))</formula>
    </cfRule>
    <cfRule type="containsBlanks" dxfId="1058" priority="6">
      <formula>LEN(TRIM(E43))=0</formula>
    </cfRule>
  </conditionalFormatting>
  <conditionalFormatting sqref="F43">
    <cfRule type="containsText" dxfId="1057" priority="3" operator="containsText" text="ntitulé">
      <formula>NOT(ISERROR(SEARCH("ntitulé",F43)))</formula>
    </cfRule>
    <cfRule type="containsBlanks" dxfId="1056" priority="4">
      <formula>LEN(TRIM(F43))=0</formula>
    </cfRule>
  </conditionalFormatting>
  <conditionalFormatting sqref="G43">
    <cfRule type="containsText" dxfId="1055" priority="1" operator="containsText" text="ntitulé">
      <formula>NOT(ISERROR(SEARCH("ntitulé",G43)))</formula>
    </cfRule>
    <cfRule type="containsBlanks" dxfId="1054" priority="2">
      <formula>LEN(TRIM(G43))=0</formula>
    </cfRule>
  </conditionalFormatting>
  <hyperlinks>
    <hyperlink ref="A1" location="TAB00!A1" display="TAB00!A1" xr:uid="{9901AA60-8988-4703-B2F9-BA80B4E9A05F}"/>
  </hyperlinks>
  <pageMargins left="0.7" right="0.7" top="0.75" bottom="0.75" header="0.3" footer="0.3"/>
  <pageSetup paperSize="9" scale="74" orientation="landscape" verticalDpi="300" r:id="rId1"/>
  <rowBreaks count="1" manualBreakCount="1">
    <brk id="3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F27"/>
  <sheetViews>
    <sheetView zoomScaleNormal="100" workbookViewId="0">
      <selection activeCell="A3" sqref="A3"/>
    </sheetView>
  </sheetViews>
  <sheetFormatPr baseColWidth="10" defaultColWidth="9.1640625" defaultRowHeight="13.5" x14ac:dyDescent="0.3"/>
  <cols>
    <col min="1" max="1" width="97.5" style="5" bestFit="1" customWidth="1"/>
    <col min="2" max="2" width="16.6640625" style="3" customWidth="1"/>
    <col min="3" max="3" width="16.6640625" style="5" customWidth="1"/>
    <col min="4" max="6" width="16.6640625" style="3" customWidth="1"/>
    <col min="7" max="7" width="1.33203125" style="3" customWidth="1"/>
    <col min="8" max="8" width="25" style="3" customWidth="1"/>
    <col min="9" max="9" width="1.33203125" style="3" customWidth="1"/>
    <col min="10" max="10" width="16.6640625" style="3" customWidth="1"/>
    <col min="11" max="11" width="9.5" style="3" customWidth="1"/>
    <col min="12" max="12" width="7.5" style="5" customWidth="1"/>
    <col min="13" max="15" width="7.5" style="3" customWidth="1"/>
    <col min="16" max="20" width="9.5" style="3" customWidth="1"/>
    <col min="21" max="21" width="17.6640625" style="114" customWidth="1"/>
    <col min="22" max="26" width="9.1640625" style="115"/>
    <col min="27" max="16384" width="9.1640625" style="3"/>
  </cols>
  <sheetData>
    <row r="1" spans="1:32" ht="15" x14ac:dyDescent="0.3">
      <c r="A1" s="9" t="s">
        <v>58</v>
      </c>
    </row>
    <row r="3" spans="1:32" ht="22.15" customHeight="1" x14ac:dyDescent="0.35">
      <c r="A3" s="131" t="str">
        <f>TAB00!B51&amp;" : "&amp;TAB00!C51</f>
        <v>TAB4 : Synthèse des charges et produits non-contrôlables</v>
      </c>
      <c r="B3" s="131"/>
      <c r="C3" s="131"/>
      <c r="D3" s="131"/>
      <c r="E3" s="131"/>
      <c r="F3" s="131"/>
      <c r="G3" s="131"/>
      <c r="H3" s="131"/>
      <c r="I3" s="47"/>
      <c r="J3" s="47"/>
      <c r="K3" s="47"/>
      <c r="L3" s="131"/>
      <c r="M3" s="131"/>
      <c r="N3" s="131"/>
      <c r="O3" s="131"/>
      <c r="P3" s="6"/>
      <c r="Q3" s="6"/>
      <c r="R3" s="6"/>
      <c r="S3" s="6"/>
      <c r="T3" s="6"/>
    </row>
    <row r="4" spans="1:32" x14ac:dyDescent="0.3">
      <c r="G4" s="6"/>
      <c r="H4" s="6"/>
      <c r="I4" s="6"/>
      <c r="K4" s="6"/>
      <c r="P4" s="6"/>
      <c r="Q4" s="6"/>
      <c r="R4" s="6"/>
      <c r="S4" s="6"/>
      <c r="T4" s="6"/>
    </row>
    <row r="5" spans="1:32" s="312" customFormat="1" x14ac:dyDescent="0.3">
      <c r="A5" s="311"/>
      <c r="B5" s="311"/>
      <c r="C5" s="311"/>
      <c r="D5" s="311"/>
      <c r="L5" s="463" t="s">
        <v>401</v>
      </c>
      <c r="M5" s="464"/>
      <c r="N5" s="464"/>
      <c r="O5" s="465"/>
      <c r="AA5" s="313"/>
      <c r="AB5" s="314"/>
      <c r="AC5" s="314"/>
      <c r="AD5" s="314"/>
      <c r="AE5" s="314"/>
      <c r="AF5" s="314"/>
    </row>
    <row r="6" spans="1:32" s="312" customFormat="1" ht="24" customHeight="1" x14ac:dyDescent="0.3">
      <c r="A6" s="315" t="s">
        <v>2</v>
      </c>
      <c r="B6" s="316" t="s">
        <v>426</v>
      </c>
      <c r="C6" s="316" t="s">
        <v>427</v>
      </c>
      <c r="D6" s="316" t="s">
        <v>428</v>
      </c>
      <c r="E6" s="316" t="s">
        <v>429</v>
      </c>
      <c r="F6" s="316" t="s">
        <v>421</v>
      </c>
      <c r="H6" s="317" t="s">
        <v>59</v>
      </c>
      <c r="J6" s="317" t="s">
        <v>369</v>
      </c>
      <c r="L6" s="340" t="s">
        <v>425</v>
      </c>
      <c r="M6" s="340" t="s">
        <v>424</v>
      </c>
      <c r="N6" s="340" t="s">
        <v>423</v>
      </c>
      <c r="O6" s="340" t="s">
        <v>422</v>
      </c>
      <c r="S6" s="318" t="s">
        <v>113</v>
      </c>
      <c r="T6" s="314"/>
      <c r="U6" s="314"/>
      <c r="V6" s="314"/>
      <c r="W6" s="314"/>
      <c r="X6" s="314"/>
    </row>
    <row r="7" spans="1:32" s="152" customFormat="1" ht="6" customHeight="1" x14ac:dyDescent="0.3">
      <c r="A7" s="190"/>
      <c r="B7" s="191"/>
      <c r="C7" s="191"/>
      <c r="D7" s="191"/>
      <c r="E7" s="191"/>
      <c r="F7" s="191"/>
      <c r="G7" s="156"/>
      <c r="H7" s="192"/>
      <c r="I7" s="158"/>
      <c r="J7" s="197"/>
      <c r="L7" s="192"/>
      <c r="M7" s="192"/>
      <c r="N7" s="192"/>
      <c r="O7" s="192"/>
      <c r="U7" s="166"/>
      <c r="V7" s="153"/>
      <c r="W7" s="153"/>
      <c r="X7" s="153"/>
      <c r="Y7" s="153"/>
      <c r="Z7" s="154"/>
    </row>
    <row r="8" spans="1:32" s="152" customFormat="1" ht="39" customHeight="1" x14ac:dyDescent="0.3">
      <c r="A8" s="141" t="str">
        <f>TAB00!C54</f>
        <v xml:space="preserve">Charges émanant de factures émises par la société FeReSO dans le cadre du processus de réconciliation </v>
      </c>
      <c r="B8" s="151">
        <f>'TAB4.3'!G7</f>
        <v>0</v>
      </c>
      <c r="C8" s="151">
        <f>'TAB4.3'!H7</f>
        <v>0</v>
      </c>
      <c r="D8" s="151">
        <f>'TAB4.3'!I7</f>
        <v>0</v>
      </c>
      <c r="E8" s="151">
        <f>'TAB4.3'!J7</f>
        <v>0</v>
      </c>
      <c r="F8" s="151">
        <f>'TAB4.3'!K7</f>
        <v>0</v>
      </c>
      <c r="G8" s="156"/>
      <c r="H8" s="88"/>
      <c r="I8" s="196"/>
      <c r="J8" s="439" t="s">
        <v>191</v>
      </c>
      <c r="K8" s="158"/>
      <c r="L8" s="142">
        <f t="shared" ref="L8:L13" si="0">IFERROR(IF(AND(ROUND(SUM(B8:B8),0)=0,ROUND(SUM(C8:C8),0)&gt;ROUND(SUM(B8:B8),0)),"INF",(ROUND(SUM(C8:C8),0)-ROUND(SUM(B8:B8),0))/ROUND(SUM(B8:B8),0)),0)</f>
        <v>0</v>
      </c>
      <c r="M8" s="142">
        <f t="shared" ref="M8:O13" si="1">IFERROR(IF(AND(ROUND(SUM(C8),0)=0,ROUND(SUM(D8:D8),0)&gt;ROUND(SUM(C8),0)),"INF",(ROUND(SUM(D8:D8),0)-ROUND(SUM(C8),0))/ROUND(SUM(C8),0)),0)</f>
        <v>0</v>
      </c>
      <c r="N8" s="142">
        <f t="shared" si="1"/>
        <v>0</v>
      </c>
      <c r="O8" s="144">
        <f t="shared" si="1"/>
        <v>0</v>
      </c>
      <c r="P8" s="158"/>
      <c r="Q8" s="158"/>
      <c r="R8" s="158"/>
      <c r="S8" s="158"/>
      <c r="T8" s="158"/>
      <c r="U8" s="153">
        <f t="shared" ref="U8:X13" si="2">B8</f>
        <v>0</v>
      </c>
      <c r="V8" s="153">
        <f t="shared" si="2"/>
        <v>0</v>
      </c>
      <c r="W8" s="153">
        <f t="shared" si="2"/>
        <v>0</v>
      </c>
      <c r="X8" s="153">
        <f t="shared" si="2"/>
        <v>0</v>
      </c>
      <c r="Y8" s="153">
        <f t="shared" ref="Y8:Y12" si="3">F8</f>
        <v>0</v>
      </c>
      <c r="Z8" s="154"/>
    </row>
    <row r="9" spans="1:32" s="152" customFormat="1" ht="39" customHeight="1" x14ac:dyDescent="0.3">
      <c r="A9" s="170" t="str">
        <f>TAB00!C55</f>
        <v xml:space="preserve">Redevance de voirie </v>
      </c>
      <c r="B9" s="151">
        <f>'TAB4.4'!G7</f>
        <v>0</v>
      </c>
      <c r="C9" s="151">
        <f>'TAB4.4'!H7</f>
        <v>0</v>
      </c>
      <c r="D9" s="151">
        <f>'TAB4.4'!I7</f>
        <v>0</v>
      </c>
      <c r="E9" s="151">
        <f>'TAB4.4'!J7</f>
        <v>0</v>
      </c>
      <c r="F9" s="151">
        <f>'TAB4.4'!K7</f>
        <v>0</v>
      </c>
      <c r="G9" s="156"/>
      <c r="H9" s="88"/>
      <c r="I9" s="158"/>
      <c r="J9" s="439" t="s">
        <v>192</v>
      </c>
      <c r="L9" s="142">
        <f t="shared" si="0"/>
        <v>0</v>
      </c>
      <c r="M9" s="142">
        <f t="shared" si="1"/>
        <v>0</v>
      </c>
      <c r="N9" s="142">
        <f t="shared" si="1"/>
        <v>0</v>
      </c>
      <c r="O9" s="144">
        <f t="shared" si="1"/>
        <v>0</v>
      </c>
      <c r="U9" s="153">
        <f t="shared" si="2"/>
        <v>0</v>
      </c>
      <c r="V9" s="153">
        <f t="shared" si="2"/>
        <v>0</v>
      </c>
      <c r="W9" s="153">
        <f t="shared" si="2"/>
        <v>0</v>
      </c>
      <c r="X9" s="153">
        <f t="shared" si="2"/>
        <v>0</v>
      </c>
      <c r="Y9" s="153">
        <f t="shared" si="3"/>
        <v>0</v>
      </c>
      <c r="Z9" s="154"/>
    </row>
    <row r="10" spans="1:32" s="152" customFormat="1" ht="39" customHeight="1" x14ac:dyDescent="0.3">
      <c r="A10" s="141" t="str">
        <f>TAB00!C56</f>
        <v>Charge fiscale résultant de l'application de l'impôt des sociétés sur la marge bénéficiaire équitable</v>
      </c>
      <c r="B10" s="151">
        <f>'TAB4.5'!C39</f>
        <v>0</v>
      </c>
      <c r="C10" s="151">
        <f>'TAB4.5'!D39</f>
        <v>0</v>
      </c>
      <c r="D10" s="151">
        <f>'TAB4.5'!E39</f>
        <v>0</v>
      </c>
      <c r="E10" s="151">
        <f>'TAB4.5'!F39</f>
        <v>0</v>
      </c>
      <c r="F10" s="151">
        <f>'TAB4.5'!G39</f>
        <v>0</v>
      </c>
      <c r="G10" s="156"/>
      <c r="H10" s="88"/>
      <c r="I10" s="158"/>
      <c r="J10" s="439" t="s">
        <v>193</v>
      </c>
      <c r="L10" s="142">
        <f t="shared" si="0"/>
        <v>0</v>
      </c>
      <c r="M10" s="142">
        <f t="shared" si="1"/>
        <v>0</v>
      </c>
      <c r="N10" s="142">
        <f t="shared" si="1"/>
        <v>0</v>
      </c>
      <c r="O10" s="144">
        <f t="shared" si="1"/>
        <v>0</v>
      </c>
      <c r="U10" s="153">
        <f t="shared" si="2"/>
        <v>0</v>
      </c>
      <c r="V10" s="153">
        <f t="shared" si="2"/>
        <v>0</v>
      </c>
      <c r="W10" s="153">
        <f t="shared" si="2"/>
        <v>0</v>
      </c>
      <c r="X10" s="153">
        <f t="shared" si="2"/>
        <v>0</v>
      </c>
      <c r="Y10" s="153">
        <f t="shared" si="3"/>
        <v>0</v>
      </c>
      <c r="Z10" s="154"/>
    </row>
    <row r="11" spans="1:32" s="152" customFormat="1" ht="39" customHeight="1" x14ac:dyDescent="0.3">
      <c r="A11" s="170" t="str">
        <f>TAB00!C57</f>
        <v>Autres impôts, taxes, redevances, surcharges, précomptes immobiliers et mobiliers</v>
      </c>
      <c r="B11" s="151">
        <f>'TAB4.6'!G20</f>
        <v>0</v>
      </c>
      <c r="C11" s="151">
        <f>'TAB4.6'!H20</f>
        <v>0</v>
      </c>
      <c r="D11" s="151">
        <f>'TAB4.6'!I20</f>
        <v>0</v>
      </c>
      <c r="E11" s="151">
        <f>'TAB4.6'!J20</f>
        <v>0</v>
      </c>
      <c r="F11" s="151">
        <f>'TAB4.6'!K20</f>
        <v>0</v>
      </c>
      <c r="G11" s="156"/>
      <c r="H11" s="88"/>
      <c r="I11" s="158"/>
      <c r="J11" s="439" t="s">
        <v>194</v>
      </c>
      <c r="L11" s="142">
        <f t="shared" si="0"/>
        <v>0</v>
      </c>
      <c r="M11" s="142">
        <f t="shared" si="1"/>
        <v>0</v>
      </c>
      <c r="N11" s="142">
        <f t="shared" si="1"/>
        <v>0</v>
      </c>
      <c r="O11" s="144">
        <f t="shared" si="1"/>
        <v>0</v>
      </c>
      <c r="U11" s="153">
        <f t="shared" si="2"/>
        <v>0</v>
      </c>
      <c r="V11" s="153">
        <f t="shared" si="2"/>
        <v>0</v>
      </c>
      <c r="W11" s="153">
        <f t="shared" si="2"/>
        <v>0</v>
      </c>
      <c r="X11" s="153">
        <f t="shared" si="2"/>
        <v>0</v>
      </c>
      <c r="Y11" s="153">
        <f t="shared" si="3"/>
        <v>0</v>
      </c>
      <c r="Z11" s="154"/>
    </row>
    <row r="12" spans="1:32" s="152" customFormat="1" ht="39" customHeight="1" x14ac:dyDescent="0.3">
      <c r="A12" s="170" t="str">
        <f>TAB00!C58</f>
        <v>Cotisations de responsabilisation de l’ONSSAPL</v>
      </c>
      <c r="B12" s="151">
        <f>'TAB4.7'!G43</f>
        <v>0</v>
      </c>
      <c r="C12" s="151">
        <f>'TAB4.7'!H43</f>
        <v>0</v>
      </c>
      <c r="D12" s="151">
        <f>'TAB4.7'!I43</f>
        <v>0</v>
      </c>
      <c r="E12" s="151">
        <f>'TAB4.7'!J43</f>
        <v>0</v>
      </c>
      <c r="F12" s="151">
        <f>'TAB4.7'!K43</f>
        <v>0</v>
      </c>
      <c r="G12" s="156"/>
      <c r="H12" s="88"/>
      <c r="I12" s="158"/>
      <c r="J12" s="439" t="s">
        <v>195</v>
      </c>
      <c r="L12" s="142">
        <f t="shared" si="0"/>
        <v>0</v>
      </c>
      <c r="M12" s="142">
        <f t="shared" si="1"/>
        <v>0</v>
      </c>
      <c r="N12" s="142">
        <f t="shared" si="1"/>
        <v>0</v>
      </c>
      <c r="O12" s="144">
        <f t="shared" si="1"/>
        <v>0</v>
      </c>
      <c r="U12" s="153">
        <f t="shared" si="2"/>
        <v>0</v>
      </c>
      <c r="V12" s="153">
        <f t="shared" si="2"/>
        <v>0</v>
      </c>
      <c r="W12" s="153">
        <f t="shared" si="2"/>
        <v>0</v>
      </c>
      <c r="X12" s="153">
        <f t="shared" si="2"/>
        <v>0</v>
      </c>
      <c r="Y12" s="153">
        <f t="shared" si="3"/>
        <v>0</v>
      </c>
      <c r="Z12" s="154"/>
    </row>
    <row r="13" spans="1:32" s="152" customFormat="1" ht="39" customHeight="1" x14ac:dyDescent="0.3">
      <c r="A13" s="170" t="str">
        <f>TAB00!C59</f>
        <v>Charges de pension non-capitalisées</v>
      </c>
      <c r="B13" s="151">
        <f>'TAB4.8'!G37</f>
        <v>0</v>
      </c>
      <c r="C13" s="151">
        <f>'TAB4.8'!H37</f>
        <v>0</v>
      </c>
      <c r="D13" s="151">
        <f>'TAB4.8'!I37</f>
        <v>0</v>
      </c>
      <c r="E13" s="151">
        <f>'TAB4.8'!J37</f>
        <v>0</v>
      </c>
      <c r="F13" s="151">
        <f>'TAB4.8'!K37</f>
        <v>0</v>
      </c>
      <c r="G13" s="156"/>
      <c r="H13" s="88"/>
      <c r="I13" s="158"/>
      <c r="J13" s="439" t="s">
        <v>518</v>
      </c>
      <c r="L13" s="142">
        <f t="shared" si="0"/>
        <v>0</v>
      </c>
      <c r="M13" s="142">
        <f t="shared" si="1"/>
        <v>0</v>
      </c>
      <c r="N13" s="142">
        <f t="shared" si="1"/>
        <v>0</v>
      </c>
      <c r="O13" s="144">
        <f t="shared" si="1"/>
        <v>0</v>
      </c>
      <c r="U13" s="153">
        <f t="shared" si="2"/>
        <v>0</v>
      </c>
      <c r="V13" s="153">
        <f t="shared" si="2"/>
        <v>0</v>
      </c>
      <c r="W13" s="153">
        <f t="shared" si="2"/>
        <v>0</v>
      </c>
      <c r="X13" s="153">
        <f t="shared" si="2"/>
        <v>0</v>
      </c>
      <c r="Y13" s="153">
        <f t="shared" ref="Y13" si="4">F13</f>
        <v>0</v>
      </c>
      <c r="Z13" s="154"/>
    </row>
    <row r="14" spans="1:32" s="152" customFormat="1" ht="6" customHeight="1" x14ac:dyDescent="0.3">
      <c r="A14" s="171"/>
      <c r="B14" s="172"/>
      <c r="C14" s="172"/>
      <c r="D14" s="172"/>
      <c r="E14" s="172"/>
      <c r="F14" s="172"/>
      <c r="H14" s="173"/>
      <c r="J14" s="174"/>
      <c r="L14" s="172"/>
      <c r="M14" s="172"/>
      <c r="N14" s="172"/>
      <c r="O14" s="172"/>
      <c r="U14" s="154"/>
      <c r="V14" s="154"/>
      <c r="W14" s="154"/>
      <c r="X14" s="154"/>
      <c r="Y14" s="154"/>
      <c r="Z14" s="154"/>
    </row>
    <row r="15" spans="1:32" s="152" customFormat="1" ht="27.6" customHeight="1" x14ac:dyDescent="0.3">
      <c r="A15" s="175" t="s">
        <v>39</v>
      </c>
      <c r="B15" s="176">
        <f>SUM(B8:B13)</f>
        <v>0</v>
      </c>
      <c r="C15" s="176">
        <f>SUM(C8:C13)</f>
        <v>0</v>
      </c>
      <c r="D15" s="176">
        <f>SUM(D8:D13)</f>
        <v>0</v>
      </c>
      <c r="E15" s="176">
        <f>SUM(E8:E13)</f>
        <v>0</v>
      </c>
      <c r="F15" s="176">
        <f>SUM(F8:F13)</f>
        <v>0</v>
      </c>
      <c r="G15" s="156"/>
      <c r="H15" s="178"/>
      <c r="I15" s="158"/>
      <c r="J15" s="163">
        <f>J5</f>
        <v>0</v>
      </c>
      <c r="L15" s="177">
        <f>IFERROR(IF(AND(ROUND(SUM(B15:B15),0)=0,ROUND(SUM(C15:C15),0)&gt;ROUND(SUM(B15:B15),0)),"INF",(ROUND(SUM(C15:C15),0)-ROUND(SUM(B15:B15),0))/ROUND(SUM(B15:B15),0)),0)</f>
        <v>0</v>
      </c>
      <c r="M15" s="177">
        <f>IFERROR(IF(AND(ROUND(SUM(C15),0)=0,ROUND(SUM(D15:D15),0)&gt;ROUND(SUM(C15),0)),"INF",(ROUND(SUM(D15:D15),0)-ROUND(SUM(C15),0))/ROUND(SUM(C15),0)),0)</f>
        <v>0</v>
      </c>
      <c r="N15" s="177">
        <f>IFERROR(IF(AND(ROUND(SUM(D15),0)=0,ROUND(SUM(E15:E15),0)&gt;ROUND(SUM(D15),0)),"INF",(ROUND(SUM(E15:E15),0)-ROUND(SUM(D15),0))/ROUND(SUM(D15),0)),0)</f>
        <v>0</v>
      </c>
      <c r="O15" s="177">
        <f>IFERROR(IF(AND(ROUND(SUM(E15),0)=0,ROUND(SUM(F15:F15),0)&gt;ROUND(SUM(E15),0)),"INF",(ROUND(SUM(F15:F15),0)-ROUND(SUM(E15),0))/ROUND(SUM(E15),0)),0)</f>
        <v>0</v>
      </c>
      <c r="U15" s="166" t="s">
        <v>113</v>
      </c>
      <c r="V15" s="153">
        <f>C15</f>
        <v>0</v>
      </c>
      <c r="W15" s="153">
        <f>D15</f>
        <v>0</v>
      </c>
      <c r="X15" s="153">
        <f>E15</f>
        <v>0</v>
      </c>
      <c r="Y15" s="153">
        <f t="shared" ref="Y15:Y19" si="5">F15</f>
        <v>0</v>
      </c>
      <c r="Z15" s="154"/>
    </row>
    <row r="16" spans="1:32" s="152" customFormat="1" x14ac:dyDescent="0.3">
      <c r="A16" s="190"/>
      <c r="B16" s="191"/>
      <c r="C16" s="191"/>
      <c r="D16" s="191"/>
      <c r="E16" s="191"/>
      <c r="F16" s="191"/>
      <c r="G16" s="156"/>
      <c r="H16" s="192"/>
      <c r="I16" s="158"/>
      <c r="J16" s="193"/>
      <c r="L16" s="192"/>
      <c r="M16" s="192"/>
      <c r="N16" s="192"/>
      <c r="O16" s="192"/>
      <c r="U16" s="166"/>
      <c r="V16" s="153"/>
      <c r="W16" s="153"/>
      <c r="X16" s="153"/>
      <c r="Y16" s="153"/>
      <c r="Z16" s="154"/>
    </row>
    <row r="17" spans="1:26" s="152" customFormat="1" ht="39" customHeight="1" x14ac:dyDescent="0.3">
      <c r="A17" s="179" t="str">
        <f>TAB00!C60</f>
        <v>Charges émanant de factures d’achat de gaz émises par un fournisseur commercial pour l'alimentation de la clientèle propre du GRD</v>
      </c>
      <c r="B17" s="143">
        <f>'TAB4.9'!G21</f>
        <v>0</v>
      </c>
      <c r="C17" s="143">
        <f>'TAB4.9'!H21</f>
        <v>0</v>
      </c>
      <c r="D17" s="143">
        <f>'TAB4.9'!I21</f>
        <v>0</v>
      </c>
      <c r="E17" s="143">
        <f>'TAB4.9'!J21</f>
        <v>0</v>
      </c>
      <c r="F17" s="143">
        <f>'TAB4.9'!K21</f>
        <v>0</v>
      </c>
      <c r="G17" s="156"/>
      <c r="H17" s="88"/>
      <c r="I17" s="158"/>
      <c r="J17" s="439" t="s">
        <v>519</v>
      </c>
      <c r="L17" s="142">
        <f t="shared" ref="L17:L20" si="6">IFERROR(IF(AND(ROUND(SUM(B17:B17),0)=0,ROUND(SUM(C17:C17),0)&gt;ROUND(SUM(B17:B17),0)),"INF",(ROUND(SUM(C17:C17),0)-ROUND(SUM(B17:B17),0))/ROUND(SUM(B17:B17),0)),0)</f>
        <v>0</v>
      </c>
      <c r="M17" s="142">
        <f t="shared" ref="M17:O20" si="7">IFERROR(IF(AND(ROUND(SUM(C17),0)=0,ROUND(SUM(D17:D17),0)&gt;ROUND(SUM(C17),0)),"INF",(ROUND(SUM(D17:D17),0)-ROUND(SUM(C17),0))/ROUND(SUM(C17),0)),0)</f>
        <v>0</v>
      </c>
      <c r="N17" s="142">
        <f t="shared" si="7"/>
        <v>0</v>
      </c>
      <c r="O17" s="144">
        <f t="shared" si="7"/>
        <v>0</v>
      </c>
      <c r="U17" s="153">
        <f t="shared" ref="U17:X20" si="8">B17</f>
        <v>0</v>
      </c>
      <c r="V17" s="153">
        <f t="shared" si="8"/>
        <v>0</v>
      </c>
      <c r="W17" s="153">
        <f t="shared" si="8"/>
        <v>0</v>
      </c>
      <c r="X17" s="153">
        <f t="shared" si="8"/>
        <v>0</v>
      </c>
      <c r="Y17" s="153">
        <f t="shared" si="5"/>
        <v>0</v>
      </c>
      <c r="Z17" s="154"/>
    </row>
    <row r="18" spans="1:26" s="152" customFormat="1" ht="39" customHeight="1" x14ac:dyDescent="0.3">
      <c r="A18" s="179" t="str">
        <f>TAB00!C61</f>
        <v>Charges de distribution supportées par le GRD pour l'alimentation de clientèle propre</v>
      </c>
      <c r="B18" s="143">
        <f>'TAB4.10'!G21</f>
        <v>0</v>
      </c>
      <c r="C18" s="143">
        <f>'TAB4.10'!H21</f>
        <v>0</v>
      </c>
      <c r="D18" s="143">
        <f>'TAB4.10'!I21</f>
        <v>0</v>
      </c>
      <c r="E18" s="143">
        <f>'TAB4.10'!J21</f>
        <v>0</v>
      </c>
      <c r="F18" s="143">
        <f>'TAB4.10'!K21</f>
        <v>0</v>
      </c>
      <c r="G18" s="156"/>
      <c r="H18" s="88"/>
      <c r="I18" s="158"/>
      <c r="J18" s="439" t="s">
        <v>520</v>
      </c>
      <c r="L18" s="142">
        <f t="shared" si="6"/>
        <v>0</v>
      </c>
      <c r="M18" s="142">
        <f t="shared" si="7"/>
        <v>0</v>
      </c>
      <c r="N18" s="142">
        <f t="shared" si="7"/>
        <v>0</v>
      </c>
      <c r="O18" s="144">
        <f t="shared" si="7"/>
        <v>0</v>
      </c>
      <c r="U18" s="153">
        <f t="shared" si="8"/>
        <v>0</v>
      </c>
      <c r="V18" s="153">
        <f t="shared" si="8"/>
        <v>0</v>
      </c>
      <c r="W18" s="153">
        <f t="shared" si="8"/>
        <v>0</v>
      </c>
      <c r="X18" s="153">
        <f t="shared" si="8"/>
        <v>0</v>
      </c>
      <c r="Y18" s="153">
        <f t="shared" ref="Y18" si="9">F18</f>
        <v>0</v>
      </c>
      <c r="Z18" s="154"/>
    </row>
    <row r="19" spans="1:26" s="152" customFormat="1" ht="39" customHeight="1" x14ac:dyDescent="0.3">
      <c r="A19" s="179" t="str">
        <f>TAB00!C63</f>
        <v xml:space="preserve">Produits issus de la facturation de la fourniture de gaz à la clientèle propre du gestionnaire de réseau de distribution ainsi que le montant de la compensation versée par la CREG </v>
      </c>
      <c r="B19" s="143">
        <f>'TAB4.12'!G24</f>
        <v>0</v>
      </c>
      <c r="C19" s="143">
        <f>'TAB4.12'!H24</f>
        <v>0</v>
      </c>
      <c r="D19" s="143">
        <f>'TAB4.12'!I24</f>
        <v>0</v>
      </c>
      <c r="E19" s="143">
        <f>'TAB4.12'!J24</f>
        <v>0</v>
      </c>
      <c r="F19" s="143">
        <f>'TAB4.12'!K24</f>
        <v>0</v>
      </c>
      <c r="G19" s="156"/>
      <c r="H19" s="88"/>
      <c r="I19" s="158"/>
      <c r="J19" s="439" t="s">
        <v>522</v>
      </c>
      <c r="L19" s="142">
        <f t="shared" si="6"/>
        <v>0</v>
      </c>
      <c r="M19" s="142">
        <f t="shared" si="7"/>
        <v>0</v>
      </c>
      <c r="N19" s="142">
        <f t="shared" si="7"/>
        <v>0</v>
      </c>
      <c r="O19" s="144">
        <f t="shared" si="7"/>
        <v>0</v>
      </c>
      <c r="U19" s="153">
        <f t="shared" si="8"/>
        <v>0</v>
      </c>
      <c r="V19" s="153">
        <f t="shared" si="8"/>
        <v>0</v>
      </c>
      <c r="W19" s="153">
        <f t="shared" si="8"/>
        <v>0</v>
      </c>
      <c r="X19" s="153">
        <f t="shared" si="8"/>
        <v>0</v>
      </c>
      <c r="Y19" s="153">
        <f t="shared" si="5"/>
        <v>0</v>
      </c>
      <c r="Z19" s="154"/>
    </row>
    <row r="20" spans="1:26" s="152" customFormat="1" ht="39" customHeight="1" x14ac:dyDescent="0.3">
      <c r="A20" s="179" t="str">
        <f>TAB00!C65</f>
        <v>Charges et produits liés à l’achat de gaz SER</v>
      </c>
      <c r="B20" s="151">
        <f>'TAB4.3'!G13</f>
        <v>0</v>
      </c>
      <c r="C20" s="151">
        <f>'TAB4.3'!H13</f>
        <v>0</v>
      </c>
      <c r="D20" s="151">
        <f>'TAB4.3'!I13</f>
        <v>0</v>
      </c>
      <c r="E20" s="151">
        <f>'TAB4.3'!J13</f>
        <v>0</v>
      </c>
      <c r="F20" s="151">
        <f>'TAB4.3'!K13</f>
        <v>0</v>
      </c>
      <c r="G20" s="156"/>
      <c r="H20" s="88"/>
      <c r="I20" s="196"/>
      <c r="J20" s="439" t="s">
        <v>524</v>
      </c>
      <c r="K20" s="158"/>
      <c r="L20" s="142">
        <f t="shared" si="6"/>
        <v>0</v>
      </c>
      <c r="M20" s="142">
        <f t="shared" si="7"/>
        <v>0</v>
      </c>
      <c r="N20" s="142">
        <f t="shared" si="7"/>
        <v>0</v>
      </c>
      <c r="O20" s="144">
        <f t="shared" si="7"/>
        <v>0</v>
      </c>
      <c r="P20" s="158"/>
      <c r="Q20" s="158"/>
      <c r="R20" s="158"/>
      <c r="S20" s="158"/>
      <c r="T20" s="158"/>
      <c r="U20" s="153">
        <f t="shared" si="8"/>
        <v>0</v>
      </c>
      <c r="V20" s="153">
        <f t="shared" si="8"/>
        <v>0</v>
      </c>
      <c r="W20" s="153">
        <f t="shared" si="8"/>
        <v>0</v>
      </c>
      <c r="X20" s="153">
        <f t="shared" si="8"/>
        <v>0</v>
      </c>
      <c r="Y20" s="153">
        <f>F20</f>
        <v>0</v>
      </c>
      <c r="Z20" s="154"/>
    </row>
    <row r="21" spans="1:26" s="152" customFormat="1" ht="6" customHeight="1" x14ac:dyDescent="0.3">
      <c r="A21" s="171"/>
      <c r="B21" s="172"/>
      <c r="C21" s="180"/>
      <c r="D21" s="182"/>
      <c r="E21" s="182"/>
      <c r="F21" s="182"/>
      <c r="G21" s="183"/>
      <c r="H21" s="184"/>
      <c r="I21" s="183"/>
      <c r="J21" s="185"/>
      <c r="K21" s="183"/>
      <c r="L21" s="181"/>
      <c r="M21" s="183"/>
      <c r="N21" s="183"/>
      <c r="O21" s="183"/>
      <c r="P21" s="183"/>
      <c r="Q21" s="183"/>
      <c r="R21" s="183"/>
      <c r="S21" s="183"/>
      <c r="T21" s="183"/>
      <c r="U21" s="154"/>
      <c r="V21" s="154"/>
      <c r="W21" s="154"/>
      <c r="X21" s="154"/>
      <c r="Y21" s="154"/>
      <c r="Z21" s="154"/>
    </row>
    <row r="22" spans="1:26" s="152" customFormat="1" ht="27.6" customHeight="1" x14ac:dyDescent="0.3">
      <c r="A22" s="175" t="s">
        <v>207</v>
      </c>
      <c r="B22" s="176">
        <f>SUM(B17:B20)</f>
        <v>0</v>
      </c>
      <c r="C22" s="176">
        <f>SUM(C17:C20)</f>
        <v>0</v>
      </c>
      <c r="D22" s="176">
        <f>SUM(D17:D20)</f>
        <v>0</v>
      </c>
      <c r="E22" s="176">
        <f>SUM(E17:E20)</f>
        <v>0</v>
      </c>
      <c r="F22" s="176">
        <f>SUM(F17:F20)</f>
        <v>0</v>
      </c>
      <c r="G22" s="186"/>
      <c r="H22" s="178"/>
      <c r="I22" s="187"/>
      <c r="J22" s="163"/>
      <c r="K22" s="183"/>
      <c r="L22" s="177">
        <f>IFERROR(IF(AND(ROUND(SUM(B22:B22),0)=0,ROUND(SUM(C22:C22),0)&gt;ROUND(SUM(B22:B22),0)),"INF",(ROUND(SUM(C22:C22),0)-ROUND(SUM(B22:B22),0))/ROUND(SUM(B22:B22),0)),0)</f>
        <v>0</v>
      </c>
      <c r="M22" s="177">
        <f>IFERROR(IF(AND(ROUND(SUM(C22),0)=0,ROUND(SUM(D22:D22),0)&gt;ROUND(SUM(C22),0)),"INF",(ROUND(SUM(D22:D22),0)-ROUND(SUM(C22),0))/ROUND(SUM(C22),0)),0)</f>
        <v>0</v>
      </c>
      <c r="N22" s="177">
        <f>IFERROR(IF(AND(ROUND(SUM(D22),0)=0,ROUND(SUM(E22:E22),0)&gt;ROUND(SUM(D22),0)),"INF",(ROUND(SUM(E22:E22),0)-ROUND(SUM(D22),0))/ROUND(SUM(D22),0)),0)</f>
        <v>0</v>
      </c>
      <c r="O22" s="177">
        <f>IFERROR(IF(AND(ROUND(SUM(E22),0)=0,ROUND(SUM(F22:F22),0)&gt;ROUND(SUM(E22),0)),"INF",(ROUND(SUM(F22:F22),0)-ROUND(SUM(E22),0))/ROUND(SUM(E22),0)),0)</f>
        <v>0</v>
      </c>
      <c r="P22" s="183"/>
      <c r="Q22" s="183"/>
      <c r="R22" s="183"/>
      <c r="S22" s="183"/>
      <c r="T22" s="183"/>
      <c r="U22" s="153">
        <f>B22</f>
        <v>0</v>
      </c>
      <c r="V22" s="153">
        <f>C22</f>
        <v>0</v>
      </c>
      <c r="W22" s="153">
        <f>D22</f>
        <v>0</v>
      </c>
      <c r="X22" s="153">
        <f>E22</f>
        <v>0</v>
      </c>
      <c r="Y22" s="153">
        <f>F22</f>
        <v>0</v>
      </c>
      <c r="Z22" s="154"/>
    </row>
    <row r="23" spans="1:26" s="152" customFormat="1" ht="27.6" customHeight="1" x14ac:dyDescent="0.3">
      <c r="A23" s="181"/>
      <c r="B23" s="182"/>
      <c r="C23" s="180"/>
      <c r="D23" s="182"/>
      <c r="E23" s="182"/>
      <c r="F23" s="182"/>
      <c r="G23" s="183"/>
      <c r="H23" s="184"/>
      <c r="I23" s="183"/>
      <c r="J23" s="183"/>
      <c r="K23" s="183"/>
      <c r="L23" s="181"/>
      <c r="M23" s="183"/>
      <c r="N23" s="183"/>
      <c r="O23" s="183"/>
      <c r="P23" s="183"/>
      <c r="Q23" s="183"/>
      <c r="R23" s="183"/>
      <c r="S23" s="183"/>
      <c r="T23" s="183"/>
      <c r="U23" s="154"/>
      <c r="V23" s="154"/>
      <c r="W23" s="154"/>
      <c r="X23" s="154"/>
      <c r="Y23" s="154"/>
      <c r="Z23" s="154"/>
    </row>
    <row r="24" spans="1:26" s="152" customFormat="1" ht="27.6" customHeight="1" x14ac:dyDescent="0.3">
      <c r="A24" s="175" t="s">
        <v>370</v>
      </c>
      <c r="B24" s="176">
        <f>SUM(B15,B22)</f>
        <v>0</v>
      </c>
      <c r="C24" s="176">
        <f>SUM(C15,C22)</f>
        <v>0</v>
      </c>
      <c r="D24" s="176">
        <f>SUM(D15,D22)</f>
        <v>0</v>
      </c>
      <c r="E24" s="176">
        <f>SUM(E15,E22)</f>
        <v>0</v>
      </c>
      <c r="F24" s="176">
        <f>SUM(F15,F22)</f>
        <v>0</v>
      </c>
      <c r="G24" s="186"/>
      <c r="H24" s="178"/>
      <c r="I24" s="187"/>
      <c r="J24" s="163"/>
      <c r="K24" s="183"/>
      <c r="L24" s="177">
        <f>IFERROR(IF(AND(ROUND(SUM(B24:B24),0)=0,ROUND(SUM(C24:C24),0)&gt;ROUND(SUM(B24:B24),0)),"INF",(ROUND(SUM(C24:C24),0)-ROUND(SUM(B24:B24),0))/ROUND(SUM(B24:B24),0)),0)</f>
        <v>0</v>
      </c>
      <c r="M24" s="177">
        <f>IFERROR(IF(AND(ROUND(SUM(C24),0)=0,ROUND(SUM(D24:D24),0)&gt;ROUND(SUM(C24),0)),"INF",(ROUND(SUM(D24:D24),0)-ROUND(SUM(C24),0))/ROUND(SUM(C24),0)),0)</f>
        <v>0</v>
      </c>
      <c r="N24" s="177">
        <f>IFERROR(IF(AND(ROUND(SUM(D24),0)=0,ROUND(SUM(E24:E24),0)&gt;ROUND(SUM(D24),0)),"INF",(ROUND(SUM(E24:E24),0)-ROUND(SUM(D24),0))/ROUND(SUM(D24),0)),0)</f>
        <v>0</v>
      </c>
      <c r="O24" s="177">
        <f>IFERROR(IF(AND(ROUND(SUM(E24),0)=0,ROUND(SUM(F24:F24),0)&gt;ROUND(SUM(E24),0)),"INF",(ROUND(SUM(F24:F24),0)-ROUND(SUM(E24),0))/ROUND(SUM(E24),0)),0)</f>
        <v>0</v>
      </c>
      <c r="P24" s="183"/>
      <c r="Q24" s="183"/>
      <c r="R24" s="183"/>
      <c r="S24" s="183"/>
      <c r="T24" s="183"/>
      <c r="U24" s="153">
        <f>B24</f>
        <v>0</v>
      </c>
      <c r="V24" s="153">
        <f>C24</f>
        <v>0</v>
      </c>
      <c r="W24" s="153">
        <f>D24</f>
        <v>0</v>
      </c>
      <c r="X24" s="153">
        <f>E24</f>
        <v>0</v>
      </c>
      <c r="Y24" s="153">
        <f>F24</f>
        <v>0</v>
      </c>
      <c r="Z24" s="154"/>
    </row>
    <row r="25" spans="1:26" s="53" customFormat="1" ht="27.6" customHeight="1" x14ac:dyDescent="0.3">
      <c r="A25" s="100"/>
      <c r="C25" s="100"/>
      <c r="L25" s="100"/>
      <c r="U25" s="188"/>
      <c r="V25" s="189"/>
      <c r="W25" s="189"/>
      <c r="X25" s="189"/>
      <c r="Y25" s="189"/>
      <c r="Z25" s="189"/>
    </row>
    <row r="26" spans="1:26" s="53" customFormat="1" x14ac:dyDescent="0.3">
      <c r="A26" s="100"/>
      <c r="C26" s="100"/>
      <c r="L26" s="100"/>
      <c r="U26" s="188"/>
      <c r="V26" s="189"/>
      <c r="W26" s="189"/>
      <c r="X26" s="189"/>
      <c r="Y26" s="189"/>
      <c r="Z26" s="189"/>
    </row>
    <row r="27" spans="1:26" x14ac:dyDescent="0.3">
      <c r="B27" s="117"/>
    </row>
  </sheetData>
  <mergeCells count="1">
    <mergeCell ref="L5:O5"/>
  </mergeCells>
  <phoneticPr fontId="31" type="noConversion"/>
  <hyperlinks>
    <hyperlink ref="A1" location="TAB00!A1" display="Retour page de garde" xr:uid="{00000000-0004-0000-1000-000000000000}"/>
    <hyperlink ref="J8" location="TAB4.3!A1" display="TAB5.3" xr:uid="{00000000-0004-0000-1000-000001000000}"/>
    <hyperlink ref="J9" location="TAB4.4!A1" display="TAB4.4" xr:uid="{00000000-0004-0000-1000-000002000000}"/>
    <hyperlink ref="J10" location="TAB4.5!A1" display="TAB4.5" xr:uid="{00000000-0004-0000-1000-000003000000}"/>
    <hyperlink ref="J11" location="'TAB4'!A1" display="TAB4.6" xr:uid="{00000000-0004-0000-1000-000004000000}"/>
    <hyperlink ref="J12" location="TAB4.7!A1" display="TAB4.7" xr:uid="{00000000-0004-0000-1000-000005000000}"/>
    <hyperlink ref="J13" location="TAB4.8!A1" display="TAB4.8" xr:uid="{00000000-0004-0000-1000-000006000000}"/>
    <hyperlink ref="J17" location="TAB4.9!A1" display="TAB4.9" xr:uid="{00000000-0004-0000-1000-000007000000}"/>
    <hyperlink ref="J18" location="TAB4.10!A1" display="TAB4.10" xr:uid="{00000000-0004-0000-1000-000008000000}"/>
    <hyperlink ref="J19" location="TAB4.12!A1" display="TAB4.12" xr:uid="{00000000-0004-0000-1000-000009000000}"/>
    <hyperlink ref="J20" location="TAB4.14!A1" display="TAB4.14" xr:uid="{00000000-0004-0000-1000-00000C000000}"/>
  </hyperlinks>
  <pageMargins left="0.7" right="0.7" top="0.75" bottom="0.75" header="0.3" footer="0.3"/>
  <pageSetup paperSize="9" scale="75" orientation="landscape" verticalDpi="300" r:id="rId1"/>
  <colBreaks count="1" manualBreakCount="1">
    <brk id="16" max="28" man="1"/>
  </colBreaks>
  <ignoredErrors>
    <ignoredError sqref="B17:F19" unlockedFormula="1"/>
  </ignoredErrors>
  <extLst>
    <ext xmlns:x14="http://schemas.microsoft.com/office/spreadsheetml/2009/9/main" uri="{05C60535-1F16-4fd2-B633-F4F36F0B64E0}">
      <x14:sparklineGroups xmlns:xm="http://schemas.microsoft.com/office/excel/2006/main">
        <x14:sparklineGroup manualMax="0" manualMin="0" displayEmptyCellsAs="gap" markers="1" xr2:uid="{00000000-0003-0000-1000-000001000000}">
          <x14:colorSeries theme="6"/>
          <x14:colorNegative rgb="FFD00000"/>
          <x14:colorAxis rgb="FF000000"/>
          <x14:colorMarkers theme="6"/>
          <x14:colorFirst rgb="FFD00000"/>
          <x14:colorLast rgb="FFD00000"/>
          <x14:colorHigh rgb="FFD00000"/>
          <x14:colorLow rgb="FFD00000"/>
          <x14:sparklines>
            <x14:sparkline>
              <xm:f>'TAB4'!U20:Y20</xm:f>
              <xm:sqref>H20</xm:sqref>
            </x14:sparkline>
          </x14:sparklines>
        </x14:sparklineGroup>
        <x14:sparklineGroup manualMax="0" manualMin="0" displayEmptyCellsAs="gap" markers="1" xr2:uid="{00000000-0003-0000-1000-000002000000}">
          <x14:colorSeries theme="6"/>
          <x14:colorNegative rgb="FFD00000"/>
          <x14:colorAxis rgb="FF000000"/>
          <x14:colorMarkers theme="6"/>
          <x14:colorFirst rgb="FFD00000"/>
          <x14:colorLast rgb="FFD00000"/>
          <x14:colorHigh rgb="FFD00000"/>
          <x14:colorLow rgb="FFD00000"/>
          <x14:sparklines>
            <x14:sparkline>
              <xm:f>'TAB4'!U17:Y17</xm:f>
              <xm:sqref>H17</xm:sqref>
            </x14:sparkline>
            <x14:sparkline>
              <xm:f>'TAB4'!U19:Y19</xm:f>
              <xm:sqref>H19</xm:sqref>
            </x14:sparkline>
          </x14:sparklines>
        </x14:sparklineGroup>
        <x14:sparklineGroup manualMax="0" manualMin="0" displayEmptyCellsAs="gap" markers="1" xr2:uid="{00000000-0003-0000-1000-000003000000}">
          <x14:colorSeries theme="6"/>
          <x14:colorNegative rgb="FFD00000"/>
          <x14:colorAxis rgb="FF000000"/>
          <x14:colorMarkers theme="6"/>
          <x14:colorFirst rgb="FFD00000"/>
          <x14:colorLast rgb="FFD00000"/>
          <x14:colorHigh rgb="FFD00000"/>
          <x14:colorLow rgb="FFD00000"/>
          <x14:sparklines>
            <x14:sparkline>
              <xm:f>'TAB4'!U15:Y15</xm:f>
              <xm:sqref>H15</xm:sqref>
            </x14:sparkline>
          </x14:sparklines>
        </x14:sparklineGroup>
        <x14:sparklineGroup manualMax="0" manualMin="0" displayEmptyCellsAs="gap" markers="1" xr2:uid="{00000000-0003-0000-1000-000004000000}">
          <x14:colorSeries theme="6"/>
          <x14:colorNegative rgb="FFD00000"/>
          <x14:colorAxis rgb="FF000000"/>
          <x14:colorMarkers theme="6"/>
          <x14:colorFirst rgb="FFD00000"/>
          <x14:colorLast rgb="FFD00000"/>
          <x14:colorHigh rgb="FFD00000"/>
          <x14:colorLow rgb="FFD00000"/>
          <x14:sparklines>
            <x14:sparkline>
              <xm:f>'TAB4'!U24:Y24</xm:f>
              <xm:sqref>H24</xm:sqref>
            </x14:sparkline>
          </x14:sparklines>
        </x14:sparklineGroup>
        <x14:sparklineGroup manualMax="0" manualMin="0" displayEmptyCellsAs="gap" markers="1" xr2:uid="{00000000-0003-0000-1000-000005000000}">
          <x14:colorSeries theme="6"/>
          <x14:colorNegative rgb="FFD00000"/>
          <x14:colorAxis rgb="FF000000"/>
          <x14:colorMarkers theme="6"/>
          <x14:colorFirst rgb="FFD00000"/>
          <x14:colorLast rgb="FFD00000"/>
          <x14:colorHigh rgb="FFD00000"/>
          <x14:colorLow rgb="FFD00000"/>
          <x14:sparklines>
            <x14:sparkline>
              <xm:f>'TAB4'!U8:Y8</xm:f>
              <xm:sqref>H8</xm:sqref>
            </x14:sparkline>
            <x14:sparkline>
              <xm:f>'TAB4'!U9:Y9</xm:f>
              <xm:sqref>H9</xm:sqref>
            </x14:sparkline>
            <x14:sparkline>
              <xm:f>'TAB4'!U10:Y10</xm:f>
              <xm:sqref>H10</xm:sqref>
            </x14:sparkline>
            <x14:sparkline>
              <xm:f>'TAB4'!U11:Y11</xm:f>
              <xm:sqref>H11</xm:sqref>
            </x14:sparkline>
            <x14:sparkline>
              <xm:f>'TAB4'!U12:Y12</xm:f>
              <xm:sqref>H12</xm:sqref>
            </x14:sparkline>
          </x14:sparklines>
        </x14:sparklineGroup>
        <x14:sparklineGroup manualMax="0" manualMin="0" displayEmptyCellsAs="gap" markers="1" xr2:uid="{00000000-0003-0000-1000-000007000000}">
          <x14:colorSeries theme="6"/>
          <x14:colorNegative rgb="FFD00000"/>
          <x14:colorAxis rgb="FF000000"/>
          <x14:colorMarkers theme="6"/>
          <x14:colorFirst rgb="FFD00000"/>
          <x14:colorLast rgb="FFD00000"/>
          <x14:colorHigh rgb="FFD00000"/>
          <x14:colorLow rgb="FFD00000"/>
          <x14:sparklines>
            <x14:sparkline>
              <xm:f>'TAB4'!U22:Y22</xm:f>
              <xm:sqref>H22</xm:sqref>
            </x14:sparkline>
          </x14:sparklines>
        </x14:sparklineGroup>
        <x14:sparklineGroup manualMax="0" manualMin="0" displayEmptyCellsAs="gap" markers="1" xr2:uid="{00000000-0003-0000-1000-000008000000}">
          <x14:colorSeries theme="6"/>
          <x14:colorNegative rgb="FFD00000"/>
          <x14:colorAxis rgb="FF000000"/>
          <x14:colorMarkers theme="6"/>
          <x14:colorFirst rgb="FFD00000"/>
          <x14:colorLast rgb="FFD00000"/>
          <x14:colorHigh rgb="FFD00000"/>
          <x14:colorLow rgb="FFD00000"/>
          <x14:sparklines>
            <x14:sparkline>
              <xm:f>'TAB4'!U18:Y18</xm:f>
              <xm:sqref>H18</xm:sqref>
            </x14:sparkline>
          </x14:sparklines>
        </x14:sparklineGroup>
        <x14:sparklineGroup manualMax="0" manualMin="0" displayEmptyCellsAs="gap" markers="1" xr2:uid="{00000000-0003-0000-1000-000009000000}">
          <x14:colorSeries theme="6"/>
          <x14:colorNegative rgb="FFD00000"/>
          <x14:colorAxis rgb="FF000000"/>
          <x14:colorMarkers theme="6"/>
          <x14:colorFirst rgb="FFD00000"/>
          <x14:colorLast rgb="FFD00000"/>
          <x14:colorHigh rgb="FFD00000"/>
          <x14:colorLow rgb="FFD00000"/>
          <x14:sparklines>
            <x14:sparkline>
              <xm:f>'TAB4'!U13:Y13</xm:f>
              <xm:sqref>H13</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U35"/>
  <sheetViews>
    <sheetView zoomScale="85" zoomScaleNormal="85" workbookViewId="0">
      <selection activeCell="A3" sqref="A3:U3"/>
    </sheetView>
  </sheetViews>
  <sheetFormatPr baseColWidth="10" defaultColWidth="9.1640625" defaultRowHeight="13.5" x14ac:dyDescent="0.3"/>
  <cols>
    <col min="1" max="1" width="55" style="5" customWidth="1"/>
    <col min="2" max="3" width="17.33203125" style="3" customWidth="1"/>
    <col min="4" max="6" width="17.33203125" style="5" customWidth="1"/>
    <col min="7" max="11" width="17.33203125" style="3" customWidth="1"/>
    <col min="12" max="12" width="1.83203125" style="3" customWidth="1"/>
    <col min="13" max="20" width="7.83203125" style="3" customWidth="1"/>
    <col min="21" max="16384" width="9.1640625" style="3"/>
  </cols>
  <sheetData>
    <row r="1" spans="1:21" ht="15" x14ac:dyDescent="0.3">
      <c r="A1" s="9" t="s">
        <v>58</v>
      </c>
      <c r="B1" s="10"/>
      <c r="C1" s="10"/>
      <c r="D1" s="32"/>
      <c r="G1" s="10"/>
      <c r="I1" s="10"/>
      <c r="K1" s="10"/>
      <c r="O1" s="10"/>
      <c r="Q1" s="10"/>
      <c r="S1" s="10"/>
    </row>
    <row r="2" spans="1:21" ht="15" x14ac:dyDescent="0.3">
      <c r="A2" s="85" t="s">
        <v>564</v>
      </c>
      <c r="B2" s="10"/>
      <c r="C2" s="10"/>
      <c r="D2" s="32"/>
      <c r="G2" s="10"/>
      <c r="I2" s="10"/>
      <c r="K2" s="10"/>
      <c r="O2" s="10"/>
      <c r="Q2" s="10"/>
      <c r="S2" s="10"/>
    </row>
    <row r="3" spans="1:21" ht="21" x14ac:dyDescent="0.35">
      <c r="A3" s="472" t="str">
        <f>TAB00!B54&amp;" : "&amp;TAB00!C54</f>
        <v xml:space="preserve">TAB4.3 : Charges émanant de factures émises par la société FeReSO dans le cadre du processus de réconciliation </v>
      </c>
      <c r="B3" s="472"/>
      <c r="C3" s="472"/>
      <c r="D3" s="472"/>
      <c r="E3" s="472"/>
      <c r="F3" s="472"/>
      <c r="G3" s="472"/>
      <c r="H3" s="472"/>
      <c r="I3" s="472"/>
      <c r="J3" s="472"/>
      <c r="K3" s="472"/>
      <c r="L3" s="472"/>
      <c r="M3" s="472"/>
      <c r="N3" s="472"/>
      <c r="O3" s="472"/>
      <c r="P3" s="472"/>
      <c r="Q3" s="472"/>
      <c r="R3" s="472"/>
      <c r="S3" s="472"/>
      <c r="T3" s="472"/>
      <c r="U3" s="472"/>
    </row>
    <row r="4" spans="1:21" x14ac:dyDescent="0.3">
      <c r="L4" s="6"/>
      <c r="M4" s="6"/>
      <c r="N4" s="6"/>
      <c r="O4" s="6"/>
      <c r="P4" s="6"/>
    </row>
    <row r="5" spans="1:21" s="6" customFormat="1" ht="12" customHeight="1" thickBot="1" x14ac:dyDescent="0.35">
      <c r="A5" s="473" t="str">
        <f>A7&amp;" hors OSP"</f>
        <v>Charges émanant de factures émises par la société FeReSO dans le cadre du processus de réconciliation  hors OSP</v>
      </c>
      <c r="B5" s="473"/>
      <c r="C5" s="473"/>
      <c r="D5" s="473"/>
      <c r="E5" s="473"/>
      <c r="F5" s="473"/>
      <c r="G5" s="473"/>
      <c r="H5" s="473"/>
      <c r="I5" s="473"/>
      <c r="J5" s="473"/>
      <c r="K5" s="473"/>
      <c r="M5" s="464" t="s">
        <v>401</v>
      </c>
      <c r="N5" s="464"/>
      <c r="O5" s="464"/>
      <c r="P5" s="464"/>
      <c r="Q5" s="464"/>
      <c r="R5" s="464"/>
      <c r="S5" s="464"/>
      <c r="T5" s="464"/>
      <c r="U5" s="464"/>
    </row>
    <row r="6" spans="1:21" s="326" customFormat="1" ht="27" x14ac:dyDescent="0.3">
      <c r="A6" s="324" t="s">
        <v>2</v>
      </c>
      <c r="B6" s="12" t="s">
        <v>451</v>
      </c>
      <c r="C6" s="12" t="s">
        <v>437</v>
      </c>
      <c r="D6" s="12" t="s">
        <v>454</v>
      </c>
      <c r="E6" s="12" t="s">
        <v>452</v>
      </c>
      <c r="F6" s="12" t="s">
        <v>453</v>
      </c>
      <c r="G6" s="24" t="s">
        <v>433</v>
      </c>
      <c r="H6" s="24" t="s">
        <v>434</v>
      </c>
      <c r="I6" s="24" t="s">
        <v>435</v>
      </c>
      <c r="J6" s="24" t="s">
        <v>436</v>
      </c>
      <c r="K6" s="24" t="s">
        <v>432</v>
      </c>
      <c r="M6" s="348" t="s">
        <v>402</v>
      </c>
      <c r="N6" s="340" t="s">
        <v>403</v>
      </c>
      <c r="O6" s="340" t="s">
        <v>439</v>
      </c>
      <c r="P6" s="340" t="s">
        <v>404</v>
      </c>
      <c r="Q6" s="340" t="s">
        <v>438</v>
      </c>
      <c r="R6" s="340" t="s">
        <v>425</v>
      </c>
      <c r="S6" s="340" t="s">
        <v>424</v>
      </c>
      <c r="T6" s="340" t="s">
        <v>423</v>
      </c>
      <c r="U6" s="340" t="s">
        <v>422</v>
      </c>
    </row>
    <row r="7" spans="1:21" s="54" customFormat="1" ht="37.15" customHeight="1" x14ac:dyDescent="0.3">
      <c r="A7" s="146" t="str">
        <f>'TAB4'!A8</f>
        <v xml:space="preserve">Charges émanant de factures émises par la société FeReSO dans le cadre du processus de réconciliation </v>
      </c>
      <c r="B7" s="128"/>
      <c r="C7" s="128"/>
      <c r="D7" s="128"/>
      <c r="E7" s="128"/>
      <c r="F7" s="128"/>
      <c r="G7" s="128"/>
      <c r="H7" s="128"/>
      <c r="I7" s="128"/>
      <c r="J7" s="128"/>
      <c r="K7" s="128"/>
      <c r="L7" s="145"/>
      <c r="M7" s="145">
        <f t="shared" ref="M7:M9" si="0">IFERROR(IF(AND(ROUND(SUM(B7:B7),0)=0,ROUND(SUM(C7:C7),0)&gt;ROUND(SUM(B7:B7),0)),"INF",(ROUND(SUM(C7:C7),0)-ROUND(SUM(B7:B7),0))/ROUND(SUM(B7:B7),0)),0)</f>
        <v>0</v>
      </c>
      <c r="N7" s="145">
        <f t="shared" ref="N7:N8" si="1">IFERROR(IF(AND(ROUND(SUM(C7:C7),0)=0,ROUND(SUM(D7:D7),0)&gt;ROUND(SUM(C7:C7),0)),"INF",(ROUND(SUM(D7:D7),0)-ROUND(SUM(C7:C7),0))/ROUND(SUM(C7:C7),0)),0)</f>
        <v>0</v>
      </c>
      <c r="O7" s="145">
        <f t="shared" ref="O7:O9" si="2">IFERROR(IF(AND(ROUND(SUM(D7:D7),0)=0,ROUND(SUM(E7:E7),0)&gt;ROUND(SUM(D7:D7),0)),"INF",(ROUND(SUM(E7:E7),0)-ROUND(SUM(D7:D7),0))/ROUND(SUM(D7:D7),0)),0)</f>
        <v>0</v>
      </c>
      <c r="P7" s="145">
        <f t="shared" ref="P7:U9" si="3">IFERROR(IF(AND(ROUND(SUM(E7:E7),0)=0,ROUND(SUM(F7:F7),0)&gt;ROUND(SUM(E7:E7),0)),"INF",(ROUND(SUM(F7:F7),0)-ROUND(SUM(E7:E7),0))/ROUND(SUM(E7:E7),0)),0)</f>
        <v>0</v>
      </c>
      <c r="Q7" s="145">
        <f t="shared" si="3"/>
        <v>0</v>
      </c>
      <c r="R7" s="145">
        <f>IFERROR(IF(AND(ROUND(SUM(G7:G7),0)=0,ROUND(SUM(H7:H7),0)&gt;ROUND(SUM(G7:G7),0)),"INF",(ROUND(SUM(H7:H7),0)-ROUND(SUM(G7:G7),0))/ROUND(SUM(G7:G7),0)),0)</f>
        <v>0</v>
      </c>
      <c r="S7" s="145">
        <f t="shared" si="3"/>
        <v>0</v>
      </c>
      <c r="T7" s="145">
        <f>IFERROR(IF(AND(ROUND(SUM(I7:I7),0)=0,ROUND(SUM(J7:J7),0)&gt;ROUND(SUM(I7:I7),0)),"INF",(ROUND(SUM(J7:J7),0)-ROUND(SUM(I7:I7),0))/ROUND(SUM(I7:I7),0)),0)</f>
        <v>0</v>
      </c>
      <c r="U7" s="145">
        <f>IFERROR(IF(AND(ROUND(SUM(J7:J7),0)=0,ROUND(SUM(K7:K7),0)&gt;ROUND(SUM(J7:J7),0)),"INF",(ROUND(SUM(K7:K7),0)-ROUND(SUM(J7:J7),0))/ROUND(SUM(J7:J7),0)),0)</f>
        <v>0</v>
      </c>
    </row>
    <row r="8" spans="1:21" s="54" customFormat="1" ht="24.6" customHeight="1" x14ac:dyDescent="0.3">
      <c r="A8" s="146" t="s">
        <v>304</v>
      </c>
      <c r="B8" s="129"/>
      <c r="C8" s="129"/>
      <c r="D8" s="129"/>
      <c r="E8" s="129"/>
      <c r="F8" s="129"/>
      <c r="G8" s="129"/>
      <c r="H8" s="129"/>
      <c r="I8" s="129"/>
      <c r="J8" s="129"/>
      <c r="K8" s="129"/>
      <c r="L8" s="145"/>
      <c r="M8" s="145">
        <f t="shared" si="0"/>
        <v>0</v>
      </c>
      <c r="N8" s="145">
        <f t="shared" si="1"/>
        <v>0</v>
      </c>
      <c r="O8" s="145">
        <f t="shared" si="2"/>
        <v>0</v>
      </c>
      <c r="P8" s="145">
        <f t="shared" si="3"/>
        <v>0</v>
      </c>
      <c r="Q8" s="145">
        <f t="shared" si="3"/>
        <v>0</v>
      </c>
      <c r="R8" s="145">
        <f>IFERROR(IF(AND(ROUND(SUM(G8:G8),0)=0,ROUND(SUM(H8:H8),0)&gt;ROUND(SUM(G8:G8),0)),"INF",(ROUND(SUM(H8:H8),0)-ROUND(SUM(G8:G8),0))/ROUND(SUM(G8:G8),0)),0)</f>
        <v>0</v>
      </c>
      <c r="S8" s="145">
        <f t="shared" si="3"/>
        <v>0</v>
      </c>
      <c r="T8" s="145">
        <f>IFERROR(IF(AND(ROUND(SUM(I8:I8),0)=0,ROUND(SUM(J8:J8),0)&gt;ROUND(SUM(I8:I8),0)),"INF",(ROUND(SUM(J8:J8),0)-ROUND(SUM(I8:I8),0))/ROUND(SUM(I8:I8),0)),0)</f>
        <v>0</v>
      </c>
      <c r="U8" s="145">
        <f t="shared" si="3"/>
        <v>0</v>
      </c>
    </row>
    <row r="9" spans="1:21" s="54" customFormat="1" x14ac:dyDescent="0.3">
      <c r="A9" s="194" t="s">
        <v>305</v>
      </c>
      <c r="B9" s="195">
        <f t="shared" ref="B9" si="4">IFERROR(B7/B8,0)</f>
        <v>0</v>
      </c>
      <c r="C9" s="195">
        <f t="shared" ref="C9:K9" si="5">IFERROR(C7/C8,0)</f>
        <v>0</v>
      </c>
      <c r="D9" s="195">
        <f t="shared" si="5"/>
        <v>0</v>
      </c>
      <c r="E9" s="195">
        <f t="shared" si="5"/>
        <v>0</v>
      </c>
      <c r="F9" s="195"/>
      <c r="G9" s="195">
        <f t="shared" si="5"/>
        <v>0</v>
      </c>
      <c r="H9" s="195">
        <f t="shared" si="5"/>
        <v>0</v>
      </c>
      <c r="I9" s="195">
        <f t="shared" si="5"/>
        <v>0</v>
      </c>
      <c r="J9" s="195">
        <f t="shared" si="5"/>
        <v>0</v>
      </c>
      <c r="K9" s="195">
        <f t="shared" si="5"/>
        <v>0</v>
      </c>
      <c r="L9" s="145"/>
      <c r="M9" s="145">
        <f t="shared" si="0"/>
        <v>0</v>
      </c>
      <c r="N9" s="145">
        <f>IFERROR(IF(AND(ROUND(SUM(C9:C9),0)=0,ROUND(SUM(D9:D9),0)&gt;ROUND(SUM(C9:C9),0)),"INF",(ROUND(SUM(D9:D9),0)-ROUND(SUM(C9:C9),0))/ROUND(SUM(C9:C9),0)),0)</f>
        <v>0</v>
      </c>
      <c r="O9" s="145">
        <f t="shared" si="2"/>
        <v>0</v>
      </c>
      <c r="P9" s="145">
        <f t="shared" si="3"/>
        <v>0</v>
      </c>
      <c r="Q9" s="145">
        <f t="shared" si="3"/>
        <v>0</v>
      </c>
      <c r="R9" s="145">
        <f t="shared" si="3"/>
        <v>0</v>
      </c>
      <c r="S9" s="145">
        <f t="shared" si="3"/>
        <v>0</v>
      </c>
      <c r="T9" s="145">
        <f>IFERROR(IF(AND(ROUND(SUM(I9:I9),0)=0,ROUND(SUM(J9:J9),0)&gt;ROUND(SUM(I9:I9),0)),"INF",(ROUND(SUM(J9:J9),0)-ROUND(SUM(I9:I9),0))/ROUND(SUM(I9:I9),0)),0)</f>
        <v>0</v>
      </c>
      <c r="U9" s="145">
        <f t="shared" si="3"/>
        <v>0</v>
      </c>
    </row>
    <row r="10" spans="1:21" x14ac:dyDescent="0.3">
      <c r="A10" s="113"/>
      <c r="E10" s="3"/>
      <c r="F10" s="3"/>
      <c r="M10" s="5"/>
      <c r="N10" s="5"/>
    </row>
    <row r="11" spans="1:21" s="6" customFormat="1" ht="12" customHeight="1" thickBot="1" x14ac:dyDescent="0.35">
      <c r="A11" s="473" t="str">
        <f>A13&amp;" OSP"</f>
        <v>Charges émanant de factures émises par la société FeReSO dans le cadre du processus de réconciliation  OSP</v>
      </c>
      <c r="B11" s="473"/>
      <c r="C11" s="473"/>
      <c r="D11" s="473"/>
      <c r="E11" s="473"/>
      <c r="F11" s="473"/>
      <c r="G11" s="473"/>
      <c r="H11" s="473"/>
      <c r="I11" s="473"/>
      <c r="J11" s="473"/>
      <c r="K11" s="473"/>
      <c r="M11" s="464" t="s">
        <v>401</v>
      </c>
      <c r="N11" s="464"/>
      <c r="O11" s="464"/>
      <c r="P11" s="464"/>
      <c r="Q11" s="464"/>
      <c r="R11" s="464"/>
      <c r="S11" s="464"/>
      <c r="T11" s="464"/>
      <c r="U11" s="464"/>
    </row>
    <row r="12" spans="1:21" s="148" customFormat="1" ht="27" x14ac:dyDescent="0.3">
      <c r="A12" s="108" t="s">
        <v>2</v>
      </c>
      <c r="B12" s="12" t="s">
        <v>451</v>
      </c>
      <c r="C12" s="12" t="s">
        <v>437</v>
      </c>
      <c r="D12" s="12" t="s">
        <v>454</v>
      </c>
      <c r="E12" s="12" t="s">
        <v>452</v>
      </c>
      <c r="F12" s="12" t="s">
        <v>453</v>
      </c>
      <c r="G12" s="24" t="s">
        <v>433</v>
      </c>
      <c r="H12" s="24" t="s">
        <v>434</v>
      </c>
      <c r="I12" s="24" t="s">
        <v>435</v>
      </c>
      <c r="J12" s="24" t="s">
        <v>436</v>
      </c>
      <c r="K12" s="24" t="s">
        <v>432</v>
      </c>
      <c r="M12" s="348" t="s">
        <v>402</v>
      </c>
      <c r="N12" s="340" t="s">
        <v>403</v>
      </c>
      <c r="O12" s="340" t="s">
        <v>439</v>
      </c>
      <c r="P12" s="340" t="s">
        <v>404</v>
      </c>
      <c r="Q12" s="340" t="s">
        <v>438</v>
      </c>
      <c r="R12" s="340" t="s">
        <v>425</v>
      </c>
      <c r="S12" s="340" t="s">
        <v>424</v>
      </c>
      <c r="T12" s="340" t="s">
        <v>423</v>
      </c>
      <c r="U12" s="340" t="s">
        <v>422</v>
      </c>
    </row>
    <row r="13" spans="1:21" s="54" customFormat="1" ht="37.15" customHeight="1" x14ac:dyDescent="0.3">
      <c r="A13" s="146" t="str">
        <f>A7</f>
        <v xml:space="preserve">Charges émanant de factures émises par la société FeReSO dans le cadre du processus de réconciliation </v>
      </c>
      <c r="B13" s="128"/>
      <c r="C13" s="128"/>
      <c r="D13" s="128"/>
      <c r="E13" s="128"/>
      <c r="F13" s="128"/>
      <c r="G13" s="128"/>
      <c r="H13" s="128"/>
      <c r="I13" s="128"/>
      <c r="J13" s="128"/>
      <c r="K13" s="128"/>
      <c r="L13" s="89">
        <f>C13</f>
        <v>0</v>
      </c>
      <c r="M13" s="145">
        <f t="shared" ref="M13:M15" si="6">IFERROR(IF(AND(ROUND(SUM(B13:B13),0)=0,ROUND(SUM(C13:C13),0)&gt;ROUND(SUM(B13:B13),0)),"INF",(ROUND(SUM(C13:C13),0)-ROUND(SUM(B13:B13),0))/ROUND(SUM(B13:B13),0)),0)</f>
        <v>0</v>
      </c>
      <c r="N13" s="145">
        <f t="shared" ref="N13:N15" si="7">IFERROR(IF(AND(ROUND(SUM(C13:C13),0)=0,ROUND(SUM(D13:D13),0)&gt;ROUND(SUM(C13:C13),0)),"INF",(ROUND(SUM(D13:D13),0)-ROUND(SUM(C13:C13),0))/ROUND(SUM(C13:C13),0)),0)</f>
        <v>0</v>
      </c>
      <c r="O13" s="145">
        <f t="shared" ref="O13:O15" si="8">IFERROR(IF(AND(ROUND(SUM(D13:D13),0)=0,ROUND(SUM(E13:E13),0)&gt;ROUND(SUM(D13:D13),0)),"INF",(ROUND(SUM(E13:E13),0)-ROUND(SUM(D13:D13),0))/ROUND(SUM(D13:D13),0)),0)</f>
        <v>0</v>
      </c>
      <c r="P13" s="145">
        <f t="shared" ref="P13:P15" si="9">IFERROR(IF(AND(ROUND(SUM(E13:E13),0)=0,ROUND(SUM(F13:F13),0)&gt;ROUND(SUM(E13:E13),0)),"INF",(ROUND(SUM(F13:F13),0)-ROUND(SUM(E13:E13),0))/ROUND(SUM(E13:E13),0)),0)</f>
        <v>0</v>
      </c>
      <c r="Q13" s="145">
        <f t="shared" ref="Q13:Q15" si="10">IFERROR(IF(AND(ROUND(SUM(F13:F13),0)=0,ROUND(SUM(G13:G13),0)&gt;ROUND(SUM(F13:F13),0)),"INF",(ROUND(SUM(G13:G13),0)-ROUND(SUM(F13:F13),0))/ROUND(SUM(F13:F13),0)),0)</f>
        <v>0</v>
      </c>
      <c r="R13" s="145">
        <f>IFERROR(IF(AND(ROUND(SUM(G13:G13),0)=0,ROUND(SUM(H13:H13),0)&gt;ROUND(SUM(G13:G13),0)),"INF",(ROUND(SUM(H13:H13),0)-ROUND(SUM(G13:G13),0))/ROUND(SUM(G13:G13),0)),0)</f>
        <v>0</v>
      </c>
      <c r="S13" s="145">
        <f t="shared" ref="S13:S15" si="11">IFERROR(IF(AND(ROUND(SUM(H13:H13),0)=0,ROUND(SUM(I13:I13),0)&gt;ROUND(SUM(H13:H13),0)),"INF",(ROUND(SUM(I13:I13),0)-ROUND(SUM(H13:H13),0))/ROUND(SUM(H13:H13),0)),0)</f>
        <v>0</v>
      </c>
      <c r="T13" s="145">
        <f>IFERROR(IF(AND(ROUND(SUM(I13:I13),0)=0,ROUND(SUM(J13:J13),0)&gt;ROUND(SUM(I13:I13),0)),"INF",(ROUND(SUM(J13:J13),0)-ROUND(SUM(I13:I13),0))/ROUND(SUM(I13:I13),0)),0)</f>
        <v>0</v>
      </c>
      <c r="U13" s="145">
        <f t="shared" ref="U13:U15" si="12">IFERROR(IF(AND(ROUND(SUM(J13:J13),0)=0,ROUND(SUM(K13:K13),0)&gt;ROUND(SUM(J13:J13),0)),"INF",(ROUND(SUM(K13:K13),0)-ROUND(SUM(J13:J13),0))/ROUND(SUM(J13:J13),0)),0)</f>
        <v>0</v>
      </c>
    </row>
    <row r="14" spans="1:21" s="54" customFormat="1" ht="24.6" customHeight="1" x14ac:dyDescent="0.3">
      <c r="A14" s="146" t="s">
        <v>304</v>
      </c>
      <c r="B14" s="129"/>
      <c r="C14" s="129"/>
      <c r="D14" s="129"/>
      <c r="E14" s="129"/>
      <c r="F14" s="129"/>
      <c r="G14" s="129"/>
      <c r="H14" s="129"/>
      <c r="I14" s="129"/>
      <c r="J14" s="129"/>
      <c r="K14" s="129"/>
      <c r="L14" s="89"/>
      <c r="M14" s="145">
        <f t="shared" si="6"/>
        <v>0</v>
      </c>
      <c r="N14" s="145">
        <f t="shared" si="7"/>
        <v>0</v>
      </c>
      <c r="O14" s="145">
        <f t="shared" si="8"/>
        <v>0</v>
      </c>
      <c r="P14" s="145">
        <f t="shared" si="9"/>
        <v>0</v>
      </c>
      <c r="Q14" s="145">
        <f t="shared" si="10"/>
        <v>0</v>
      </c>
      <c r="R14" s="145">
        <f>IFERROR(IF(AND(ROUND(SUM(G14:G14),0)=0,ROUND(SUM(H14:H14),0)&gt;ROUND(SUM(G14:G14),0)),"INF",(ROUND(SUM(H14:H14),0)-ROUND(SUM(G14:G14),0))/ROUND(SUM(G14:G14),0)),0)</f>
        <v>0</v>
      </c>
      <c r="S14" s="145">
        <f t="shared" si="11"/>
        <v>0</v>
      </c>
      <c r="T14" s="145">
        <f>IFERROR(IF(AND(ROUND(SUM(I14:I14),0)=0,ROUND(SUM(J14:J14),0)&gt;ROUND(SUM(I14:I14),0)),"INF",(ROUND(SUM(J14:J14),0)-ROUND(SUM(I14:I14),0))/ROUND(SUM(I14:I14),0)),0)</f>
        <v>0</v>
      </c>
      <c r="U14" s="145">
        <f t="shared" si="12"/>
        <v>0</v>
      </c>
    </row>
    <row r="15" spans="1:21" s="54" customFormat="1" ht="15" x14ac:dyDescent="0.3">
      <c r="A15" s="194" t="s">
        <v>305</v>
      </c>
      <c r="B15" s="195">
        <f t="shared" ref="B15" si="13">IFERROR(B13/B14,0)</f>
        <v>0</v>
      </c>
      <c r="C15" s="195">
        <f t="shared" ref="C15:K15" si="14">IFERROR(C13/C14,0)</f>
        <v>0</v>
      </c>
      <c r="D15" s="195">
        <f t="shared" si="14"/>
        <v>0</v>
      </c>
      <c r="E15" s="195">
        <f t="shared" si="14"/>
        <v>0</v>
      </c>
      <c r="F15" s="195"/>
      <c r="G15" s="195">
        <f t="shared" si="14"/>
        <v>0</v>
      </c>
      <c r="H15" s="195">
        <f t="shared" si="14"/>
        <v>0</v>
      </c>
      <c r="I15" s="195">
        <f t="shared" si="14"/>
        <v>0</v>
      </c>
      <c r="J15" s="195">
        <f t="shared" si="14"/>
        <v>0</v>
      </c>
      <c r="K15" s="195">
        <f t="shared" si="14"/>
        <v>0</v>
      </c>
      <c r="L15" s="89"/>
      <c r="M15" s="145">
        <f t="shared" si="6"/>
        <v>0</v>
      </c>
      <c r="N15" s="145">
        <f t="shared" si="7"/>
        <v>0</v>
      </c>
      <c r="O15" s="145">
        <f t="shared" si="8"/>
        <v>0</v>
      </c>
      <c r="P15" s="145">
        <f t="shared" si="9"/>
        <v>0</v>
      </c>
      <c r="Q15" s="145">
        <f t="shared" si="10"/>
        <v>0</v>
      </c>
      <c r="R15" s="145">
        <f t="shared" ref="R15" si="15">IFERROR(IF(AND(ROUND(SUM(G15:G15),0)=0,ROUND(SUM(H15:H15),0)&gt;ROUND(SUM(G15:G15),0)),"INF",(ROUND(SUM(H15:H15),0)-ROUND(SUM(G15:G15),0))/ROUND(SUM(G15:G15),0)),0)</f>
        <v>0</v>
      </c>
      <c r="S15" s="145">
        <f t="shared" si="11"/>
        <v>0</v>
      </c>
      <c r="T15" s="145">
        <f>IFERROR(IF(AND(ROUND(SUM(I15:I15),0)=0,ROUND(SUM(J15:J15),0)&gt;ROUND(SUM(I15:I15),0)),"INF",(ROUND(SUM(J15:J15),0)-ROUND(SUM(I15:I15),0))/ROUND(SUM(I15:I15),0)),0)</f>
        <v>0</v>
      </c>
      <c r="U15" s="145">
        <f t="shared" si="12"/>
        <v>0</v>
      </c>
    </row>
    <row r="16" spans="1:21" x14ac:dyDescent="0.3">
      <c r="A16" s="113"/>
    </row>
    <row r="17" spans="1:20" x14ac:dyDescent="0.3">
      <c r="A17" s="113"/>
    </row>
    <row r="18" spans="1:20" x14ac:dyDescent="0.3">
      <c r="A18" s="113"/>
    </row>
    <row r="19" spans="1:20" x14ac:dyDescent="0.3">
      <c r="A19" s="113"/>
    </row>
    <row r="20" spans="1:20" x14ac:dyDescent="0.3">
      <c r="A20" s="113"/>
    </row>
    <row r="21" spans="1:20" x14ac:dyDescent="0.3">
      <c r="A21" s="113"/>
    </row>
    <row r="22" spans="1:20" x14ac:dyDescent="0.3">
      <c r="A22" s="113"/>
    </row>
    <row r="23" spans="1:20" x14ac:dyDescent="0.3">
      <c r="A23" s="113"/>
    </row>
    <row r="24" spans="1:20" s="6" customFormat="1" ht="14.25" thickBot="1" x14ac:dyDescent="0.35">
      <c r="A24" s="69" t="s">
        <v>292</v>
      </c>
      <c r="B24" s="5"/>
      <c r="C24" s="5"/>
      <c r="D24" s="5"/>
      <c r="E24" s="3"/>
      <c r="F24" s="3"/>
      <c r="G24" s="3"/>
      <c r="H24" s="3"/>
      <c r="I24" s="3"/>
      <c r="J24" s="3"/>
      <c r="K24" s="3"/>
      <c r="L24" s="3"/>
      <c r="M24" s="3"/>
      <c r="N24" s="3"/>
      <c r="O24" s="3"/>
      <c r="P24" s="5"/>
      <c r="Q24" s="3"/>
      <c r="R24" s="3"/>
      <c r="S24" s="3"/>
      <c r="T24" s="3"/>
    </row>
    <row r="25" spans="1:20" ht="12.6" customHeight="1" thickBot="1" x14ac:dyDescent="0.35">
      <c r="A25" s="90" t="s">
        <v>293</v>
      </c>
      <c r="B25" s="351"/>
      <c r="C25" s="474" t="s">
        <v>289</v>
      </c>
      <c r="D25" s="475"/>
      <c r="E25" s="475"/>
      <c r="F25" s="475"/>
      <c r="G25" s="475"/>
      <c r="H25" s="475"/>
      <c r="I25" s="475"/>
      <c r="J25" s="475"/>
      <c r="K25" s="475"/>
      <c r="L25" s="475"/>
      <c r="M25" s="475"/>
      <c r="N25" s="475"/>
      <c r="O25" s="475"/>
      <c r="P25" s="475"/>
      <c r="Q25" s="475"/>
      <c r="R25" s="475"/>
      <c r="S25" s="475"/>
      <c r="T25" s="475"/>
    </row>
    <row r="26" spans="1:20" ht="214.9" customHeight="1" thickBot="1" x14ac:dyDescent="0.35">
      <c r="A26" s="91">
        <v>2024</v>
      </c>
      <c r="B26" s="466"/>
      <c r="C26" s="467"/>
      <c r="D26" s="467"/>
      <c r="E26" s="467"/>
      <c r="F26" s="467"/>
      <c r="G26" s="467"/>
      <c r="H26" s="467"/>
      <c r="I26" s="467"/>
      <c r="J26" s="467"/>
      <c r="K26" s="467"/>
      <c r="L26" s="467"/>
      <c r="M26" s="467"/>
      <c r="N26" s="467"/>
      <c r="O26" s="467"/>
      <c r="P26" s="467"/>
      <c r="Q26" s="467"/>
      <c r="R26" s="467"/>
      <c r="S26" s="467"/>
      <c r="T26" s="468"/>
    </row>
    <row r="27" spans="1:20" ht="214.9" customHeight="1" thickBot="1" x14ac:dyDescent="0.35">
      <c r="A27" s="92">
        <v>2025</v>
      </c>
      <c r="B27" s="469"/>
      <c r="C27" s="470"/>
      <c r="D27" s="470"/>
      <c r="E27" s="470"/>
      <c r="F27" s="470"/>
      <c r="G27" s="470"/>
      <c r="H27" s="470"/>
      <c r="I27" s="470"/>
      <c r="J27" s="470"/>
      <c r="K27" s="470"/>
      <c r="L27" s="470"/>
      <c r="M27" s="470"/>
      <c r="N27" s="470"/>
      <c r="O27" s="470"/>
      <c r="P27" s="470"/>
      <c r="Q27" s="470"/>
      <c r="R27" s="470"/>
      <c r="S27" s="470"/>
      <c r="T27" s="471"/>
    </row>
    <row r="28" spans="1:20" ht="214.9" customHeight="1" thickBot="1" x14ac:dyDescent="0.35">
      <c r="A28" s="92">
        <v>2026</v>
      </c>
      <c r="B28" s="469"/>
      <c r="C28" s="470"/>
      <c r="D28" s="470"/>
      <c r="E28" s="470"/>
      <c r="F28" s="470"/>
      <c r="G28" s="470"/>
      <c r="H28" s="470"/>
      <c r="I28" s="470"/>
      <c r="J28" s="470"/>
      <c r="K28" s="470"/>
      <c r="L28" s="470"/>
      <c r="M28" s="470"/>
      <c r="N28" s="470"/>
      <c r="O28" s="470"/>
      <c r="P28" s="470"/>
      <c r="Q28" s="470"/>
      <c r="R28" s="470"/>
      <c r="S28" s="470"/>
      <c r="T28" s="471"/>
    </row>
    <row r="29" spans="1:20" ht="214.9" customHeight="1" thickBot="1" x14ac:dyDescent="0.35">
      <c r="A29" s="92">
        <v>2027</v>
      </c>
      <c r="B29" s="469"/>
      <c r="C29" s="470"/>
      <c r="D29" s="470"/>
      <c r="E29" s="470"/>
      <c r="F29" s="470"/>
      <c r="G29" s="470"/>
      <c r="H29" s="470"/>
      <c r="I29" s="470"/>
      <c r="J29" s="470"/>
      <c r="K29" s="470"/>
      <c r="L29" s="470"/>
      <c r="M29" s="470"/>
      <c r="N29" s="470"/>
      <c r="O29" s="470"/>
      <c r="P29" s="470"/>
      <c r="Q29" s="470"/>
      <c r="R29" s="470"/>
      <c r="S29" s="470"/>
      <c r="T29" s="471"/>
    </row>
    <row r="30" spans="1:20" ht="214.9" customHeight="1" thickBot="1" x14ac:dyDescent="0.35">
      <c r="A30" s="92">
        <v>2028</v>
      </c>
      <c r="B30" s="469"/>
      <c r="C30" s="470"/>
      <c r="D30" s="470"/>
      <c r="E30" s="470"/>
      <c r="F30" s="470"/>
      <c r="G30" s="470"/>
      <c r="H30" s="470"/>
      <c r="I30" s="470"/>
      <c r="J30" s="470"/>
      <c r="K30" s="470"/>
      <c r="L30" s="470"/>
      <c r="M30" s="470"/>
      <c r="N30" s="470"/>
      <c r="O30" s="470"/>
      <c r="P30" s="470"/>
      <c r="Q30" s="470"/>
      <c r="R30" s="470"/>
      <c r="S30" s="470"/>
      <c r="T30" s="471"/>
    </row>
    <row r="31" spans="1:20" x14ac:dyDescent="0.3">
      <c r="A31" s="113"/>
    </row>
    <row r="32" spans="1:20" x14ac:dyDescent="0.3">
      <c r="A32" s="113"/>
    </row>
    <row r="33" spans="1:1" x14ac:dyDescent="0.3">
      <c r="A33" s="113"/>
    </row>
    <row r="34" spans="1:1" x14ac:dyDescent="0.3">
      <c r="A34" s="113"/>
    </row>
    <row r="35" spans="1:1" x14ac:dyDescent="0.3">
      <c r="A35" s="113"/>
    </row>
  </sheetData>
  <mergeCells count="11">
    <mergeCell ref="A3:U3"/>
    <mergeCell ref="A5:K5"/>
    <mergeCell ref="A11:K11"/>
    <mergeCell ref="C25:T25"/>
    <mergeCell ref="M5:U5"/>
    <mergeCell ref="M11:U11"/>
    <mergeCell ref="B26:T26"/>
    <mergeCell ref="B27:T27"/>
    <mergeCell ref="B28:T28"/>
    <mergeCell ref="B29:T29"/>
    <mergeCell ref="B30:T30"/>
  </mergeCells>
  <conditionalFormatting sqref="B7:D7">
    <cfRule type="containsText" dxfId="1053" priority="109" operator="containsText" text="ntitulé">
      <formula>NOT(ISERROR(SEARCH("ntitulé",B7)))</formula>
    </cfRule>
    <cfRule type="containsBlanks" dxfId="1052" priority="110">
      <formula>LEN(TRIM(B7))=0</formula>
    </cfRule>
  </conditionalFormatting>
  <conditionalFormatting sqref="B7:D7">
    <cfRule type="containsText" dxfId="1051" priority="108" operator="containsText" text="libre">
      <formula>NOT(ISERROR(SEARCH("libre",B7)))</formula>
    </cfRule>
  </conditionalFormatting>
  <conditionalFormatting sqref="E7:F7">
    <cfRule type="containsText" dxfId="1050" priority="106" operator="containsText" text="ntitulé">
      <formula>NOT(ISERROR(SEARCH("ntitulé",E7)))</formula>
    </cfRule>
    <cfRule type="containsBlanks" dxfId="1049" priority="107">
      <formula>LEN(TRIM(E7))=0</formula>
    </cfRule>
  </conditionalFormatting>
  <conditionalFormatting sqref="E7:F7">
    <cfRule type="containsText" dxfId="1048" priority="105" operator="containsText" text="libre">
      <formula>NOT(ISERROR(SEARCH("libre",E7)))</formula>
    </cfRule>
  </conditionalFormatting>
  <conditionalFormatting sqref="G7">
    <cfRule type="containsText" dxfId="1047" priority="103" operator="containsText" text="ntitulé">
      <formula>NOT(ISERROR(SEARCH("ntitulé",G7)))</formula>
    </cfRule>
    <cfRule type="containsBlanks" dxfId="1046" priority="104">
      <formula>LEN(TRIM(G7))=0</formula>
    </cfRule>
  </conditionalFormatting>
  <conditionalFormatting sqref="G7">
    <cfRule type="containsText" dxfId="1045" priority="102" operator="containsText" text="libre">
      <formula>NOT(ISERROR(SEARCH("libre",G7)))</formula>
    </cfRule>
  </conditionalFormatting>
  <conditionalFormatting sqref="H7">
    <cfRule type="containsText" dxfId="1044" priority="100" operator="containsText" text="ntitulé">
      <formula>NOT(ISERROR(SEARCH("ntitulé",H7)))</formula>
    </cfRule>
    <cfRule type="containsBlanks" dxfId="1043" priority="101">
      <formula>LEN(TRIM(H7))=0</formula>
    </cfRule>
  </conditionalFormatting>
  <conditionalFormatting sqref="H7">
    <cfRule type="containsText" dxfId="1042" priority="99" operator="containsText" text="libre">
      <formula>NOT(ISERROR(SEARCH("libre",H7)))</formula>
    </cfRule>
  </conditionalFormatting>
  <conditionalFormatting sqref="I7">
    <cfRule type="containsText" dxfId="1041" priority="97" operator="containsText" text="ntitulé">
      <formula>NOT(ISERROR(SEARCH("ntitulé",I7)))</formula>
    </cfRule>
    <cfRule type="containsBlanks" dxfId="1040" priority="98">
      <formula>LEN(TRIM(I7))=0</formula>
    </cfRule>
  </conditionalFormatting>
  <conditionalFormatting sqref="I7">
    <cfRule type="containsText" dxfId="1039" priority="96" operator="containsText" text="libre">
      <formula>NOT(ISERROR(SEARCH("libre",I7)))</formula>
    </cfRule>
  </conditionalFormatting>
  <conditionalFormatting sqref="J7">
    <cfRule type="containsText" dxfId="1038" priority="94" operator="containsText" text="ntitulé">
      <formula>NOT(ISERROR(SEARCH("ntitulé",J7)))</formula>
    </cfRule>
    <cfRule type="containsBlanks" dxfId="1037" priority="95">
      <formula>LEN(TRIM(J7))=0</formula>
    </cfRule>
  </conditionalFormatting>
  <conditionalFormatting sqref="J7">
    <cfRule type="containsText" dxfId="1036" priority="93" operator="containsText" text="libre">
      <formula>NOT(ISERROR(SEARCH("libre",J7)))</formula>
    </cfRule>
  </conditionalFormatting>
  <conditionalFormatting sqref="K7">
    <cfRule type="containsText" dxfId="1035" priority="91" operator="containsText" text="ntitulé">
      <formula>NOT(ISERROR(SEARCH("ntitulé",K7)))</formula>
    </cfRule>
    <cfRule type="containsBlanks" dxfId="1034" priority="92">
      <formula>LEN(TRIM(K7))=0</formula>
    </cfRule>
  </conditionalFormatting>
  <conditionalFormatting sqref="K7">
    <cfRule type="containsText" dxfId="1033" priority="90" operator="containsText" text="libre">
      <formula>NOT(ISERROR(SEARCH("libre",K7)))</formula>
    </cfRule>
  </conditionalFormatting>
  <conditionalFormatting sqref="B8:D8">
    <cfRule type="containsText" dxfId="1032" priority="88" operator="containsText" text="ntitulé">
      <formula>NOT(ISERROR(SEARCH("ntitulé",B8)))</formula>
    </cfRule>
    <cfRule type="containsBlanks" dxfId="1031" priority="89">
      <formula>LEN(TRIM(B8))=0</formula>
    </cfRule>
  </conditionalFormatting>
  <conditionalFormatting sqref="B8:D8">
    <cfRule type="containsText" dxfId="1030" priority="87" operator="containsText" text="libre">
      <formula>NOT(ISERROR(SEARCH("libre",B8)))</formula>
    </cfRule>
  </conditionalFormatting>
  <conditionalFormatting sqref="E8:F8">
    <cfRule type="containsText" dxfId="1029" priority="85" operator="containsText" text="ntitulé">
      <formula>NOT(ISERROR(SEARCH("ntitulé",E8)))</formula>
    </cfRule>
    <cfRule type="containsBlanks" dxfId="1028" priority="86">
      <formula>LEN(TRIM(E8))=0</formula>
    </cfRule>
  </conditionalFormatting>
  <conditionalFormatting sqref="E8:F8">
    <cfRule type="containsText" dxfId="1027" priority="84" operator="containsText" text="libre">
      <formula>NOT(ISERROR(SEARCH("libre",E8)))</formula>
    </cfRule>
  </conditionalFormatting>
  <conditionalFormatting sqref="G8">
    <cfRule type="containsText" dxfId="1026" priority="82" operator="containsText" text="ntitulé">
      <formula>NOT(ISERROR(SEARCH("ntitulé",G8)))</formula>
    </cfRule>
    <cfRule type="containsBlanks" dxfId="1025" priority="83">
      <formula>LEN(TRIM(G8))=0</formula>
    </cfRule>
  </conditionalFormatting>
  <conditionalFormatting sqref="G8">
    <cfRule type="containsText" dxfId="1024" priority="81" operator="containsText" text="libre">
      <formula>NOT(ISERROR(SEARCH("libre",G8)))</formula>
    </cfRule>
  </conditionalFormatting>
  <conditionalFormatting sqref="H8">
    <cfRule type="containsText" dxfId="1023" priority="79" operator="containsText" text="ntitulé">
      <formula>NOT(ISERROR(SEARCH("ntitulé",H8)))</formula>
    </cfRule>
    <cfRule type="containsBlanks" dxfId="1022" priority="80">
      <formula>LEN(TRIM(H8))=0</formula>
    </cfRule>
  </conditionalFormatting>
  <conditionalFormatting sqref="H8">
    <cfRule type="containsText" dxfId="1021" priority="78" operator="containsText" text="libre">
      <formula>NOT(ISERROR(SEARCH("libre",H8)))</formula>
    </cfRule>
  </conditionalFormatting>
  <conditionalFormatting sqref="I8">
    <cfRule type="containsText" dxfId="1020" priority="76" operator="containsText" text="ntitulé">
      <formula>NOT(ISERROR(SEARCH("ntitulé",I8)))</formula>
    </cfRule>
    <cfRule type="containsBlanks" dxfId="1019" priority="77">
      <formula>LEN(TRIM(I8))=0</formula>
    </cfRule>
  </conditionalFormatting>
  <conditionalFormatting sqref="I8">
    <cfRule type="containsText" dxfId="1018" priority="75" operator="containsText" text="libre">
      <formula>NOT(ISERROR(SEARCH("libre",I8)))</formula>
    </cfRule>
  </conditionalFormatting>
  <conditionalFormatting sqref="J8">
    <cfRule type="containsText" dxfId="1017" priority="73" operator="containsText" text="ntitulé">
      <formula>NOT(ISERROR(SEARCH("ntitulé",J8)))</formula>
    </cfRule>
    <cfRule type="containsBlanks" dxfId="1016" priority="74">
      <formula>LEN(TRIM(J8))=0</formula>
    </cfRule>
  </conditionalFormatting>
  <conditionalFormatting sqref="J8">
    <cfRule type="containsText" dxfId="1015" priority="72" operator="containsText" text="libre">
      <formula>NOT(ISERROR(SEARCH("libre",J8)))</formula>
    </cfRule>
  </conditionalFormatting>
  <conditionalFormatting sqref="K8">
    <cfRule type="containsText" dxfId="1014" priority="70" operator="containsText" text="ntitulé">
      <formula>NOT(ISERROR(SEARCH("ntitulé",K8)))</formula>
    </cfRule>
    <cfRule type="containsBlanks" dxfId="1013" priority="71">
      <formula>LEN(TRIM(K8))=0</formula>
    </cfRule>
  </conditionalFormatting>
  <conditionalFormatting sqref="K8">
    <cfRule type="containsText" dxfId="1012" priority="69" operator="containsText" text="libre">
      <formula>NOT(ISERROR(SEARCH("libre",K8)))</formula>
    </cfRule>
  </conditionalFormatting>
  <conditionalFormatting sqref="B26">
    <cfRule type="containsBlanks" dxfId="1011" priority="47">
      <formula>LEN(TRIM(B26))=0</formula>
    </cfRule>
  </conditionalFormatting>
  <conditionalFormatting sqref="B27">
    <cfRule type="containsBlanks" dxfId="1010" priority="46">
      <formula>LEN(TRIM(B27))=0</formula>
    </cfRule>
  </conditionalFormatting>
  <conditionalFormatting sqref="B28">
    <cfRule type="containsBlanks" dxfId="1009" priority="45">
      <formula>LEN(TRIM(B28))=0</formula>
    </cfRule>
  </conditionalFormatting>
  <conditionalFormatting sqref="B29">
    <cfRule type="containsBlanks" dxfId="1008" priority="44">
      <formula>LEN(TRIM(B29))=0</formula>
    </cfRule>
  </conditionalFormatting>
  <conditionalFormatting sqref="B30">
    <cfRule type="containsBlanks" dxfId="1007" priority="43">
      <formula>LEN(TRIM(B30))=0</formula>
    </cfRule>
  </conditionalFormatting>
  <conditionalFormatting sqref="B13:D13">
    <cfRule type="containsText" dxfId="1006" priority="41" operator="containsText" text="ntitulé">
      <formula>NOT(ISERROR(SEARCH("ntitulé",B13)))</formula>
    </cfRule>
    <cfRule type="containsBlanks" dxfId="1005" priority="42">
      <formula>LEN(TRIM(B13))=0</formula>
    </cfRule>
  </conditionalFormatting>
  <conditionalFormatting sqref="B13:D13">
    <cfRule type="containsText" dxfId="1004" priority="40" operator="containsText" text="libre">
      <formula>NOT(ISERROR(SEARCH("libre",B13)))</formula>
    </cfRule>
  </conditionalFormatting>
  <conditionalFormatting sqref="E13:F13">
    <cfRule type="containsText" dxfId="1003" priority="38" operator="containsText" text="ntitulé">
      <formula>NOT(ISERROR(SEARCH("ntitulé",E13)))</formula>
    </cfRule>
    <cfRule type="containsBlanks" dxfId="1002" priority="39">
      <formula>LEN(TRIM(E13))=0</formula>
    </cfRule>
  </conditionalFormatting>
  <conditionalFormatting sqref="E13:F13">
    <cfRule type="containsText" dxfId="1001" priority="37" operator="containsText" text="libre">
      <formula>NOT(ISERROR(SEARCH("libre",E13)))</formula>
    </cfRule>
  </conditionalFormatting>
  <conditionalFormatting sqref="G13">
    <cfRule type="containsText" dxfId="1000" priority="35" operator="containsText" text="ntitulé">
      <formula>NOT(ISERROR(SEARCH("ntitulé",G13)))</formula>
    </cfRule>
    <cfRule type="containsBlanks" dxfId="999" priority="36">
      <formula>LEN(TRIM(G13))=0</formula>
    </cfRule>
  </conditionalFormatting>
  <conditionalFormatting sqref="G13">
    <cfRule type="containsText" dxfId="998" priority="34" operator="containsText" text="libre">
      <formula>NOT(ISERROR(SEARCH("libre",G13)))</formula>
    </cfRule>
  </conditionalFormatting>
  <conditionalFormatting sqref="H13">
    <cfRule type="containsText" dxfId="997" priority="32" operator="containsText" text="ntitulé">
      <formula>NOT(ISERROR(SEARCH("ntitulé",H13)))</formula>
    </cfRule>
    <cfRule type="containsBlanks" dxfId="996" priority="33">
      <formula>LEN(TRIM(H13))=0</formula>
    </cfRule>
  </conditionalFormatting>
  <conditionalFormatting sqref="H13">
    <cfRule type="containsText" dxfId="995" priority="31" operator="containsText" text="libre">
      <formula>NOT(ISERROR(SEARCH("libre",H13)))</formula>
    </cfRule>
  </conditionalFormatting>
  <conditionalFormatting sqref="I13">
    <cfRule type="containsText" dxfId="994" priority="29" operator="containsText" text="ntitulé">
      <formula>NOT(ISERROR(SEARCH("ntitulé",I13)))</formula>
    </cfRule>
    <cfRule type="containsBlanks" dxfId="993" priority="30">
      <formula>LEN(TRIM(I13))=0</formula>
    </cfRule>
  </conditionalFormatting>
  <conditionalFormatting sqref="I13">
    <cfRule type="containsText" dxfId="992" priority="28" operator="containsText" text="libre">
      <formula>NOT(ISERROR(SEARCH("libre",I13)))</formula>
    </cfRule>
  </conditionalFormatting>
  <conditionalFormatting sqref="J13">
    <cfRule type="containsText" dxfId="991" priority="26" operator="containsText" text="ntitulé">
      <formula>NOT(ISERROR(SEARCH("ntitulé",J13)))</formula>
    </cfRule>
    <cfRule type="containsBlanks" dxfId="990" priority="27">
      <formula>LEN(TRIM(J13))=0</formula>
    </cfRule>
  </conditionalFormatting>
  <conditionalFormatting sqref="J13">
    <cfRule type="containsText" dxfId="989" priority="25" operator="containsText" text="libre">
      <formula>NOT(ISERROR(SEARCH("libre",J13)))</formula>
    </cfRule>
  </conditionalFormatting>
  <conditionalFormatting sqref="K13">
    <cfRule type="containsText" dxfId="988" priority="23" operator="containsText" text="ntitulé">
      <formula>NOT(ISERROR(SEARCH("ntitulé",K13)))</formula>
    </cfRule>
    <cfRule type="containsBlanks" dxfId="987" priority="24">
      <formula>LEN(TRIM(K13))=0</formula>
    </cfRule>
  </conditionalFormatting>
  <conditionalFormatting sqref="K13">
    <cfRule type="containsText" dxfId="986" priority="22" operator="containsText" text="libre">
      <formula>NOT(ISERROR(SEARCH("libre",K13)))</formula>
    </cfRule>
  </conditionalFormatting>
  <conditionalFormatting sqref="B14:D14">
    <cfRule type="containsText" dxfId="985" priority="20" operator="containsText" text="ntitulé">
      <formula>NOT(ISERROR(SEARCH("ntitulé",B14)))</formula>
    </cfRule>
    <cfRule type="containsBlanks" dxfId="984" priority="21">
      <formula>LEN(TRIM(B14))=0</formula>
    </cfRule>
  </conditionalFormatting>
  <conditionalFormatting sqref="B14:D14">
    <cfRule type="containsText" dxfId="983" priority="19" operator="containsText" text="libre">
      <formula>NOT(ISERROR(SEARCH("libre",B14)))</formula>
    </cfRule>
  </conditionalFormatting>
  <conditionalFormatting sqref="E14:F14">
    <cfRule type="containsText" dxfId="982" priority="17" operator="containsText" text="ntitulé">
      <formula>NOT(ISERROR(SEARCH("ntitulé",E14)))</formula>
    </cfRule>
    <cfRule type="containsBlanks" dxfId="981" priority="18">
      <formula>LEN(TRIM(E14))=0</formula>
    </cfRule>
  </conditionalFormatting>
  <conditionalFormatting sqref="E14:F14">
    <cfRule type="containsText" dxfId="980" priority="16" operator="containsText" text="libre">
      <formula>NOT(ISERROR(SEARCH("libre",E14)))</formula>
    </cfRule>
  </conditionalFormatting>
  <conditionalFormatting sqref="G14">
    <cfRule type="containsText" dxfId="979" priority="14" operator="containsText" text="ntitulé">
      <formula>NOT(ISERROR(SEARCH("ntitulé",G14)))</formula>
    </cfRule>
    <cfRule type="containsBlanks" dxfId="978" priority="15">
      <formula>LEN(TRIM(G14))=0</formula>
    </cfRule>
  </conditionalFormatting>
  <conditionalFormatting sqref="G14">
    <cfRule type="containsText" dxfId="977" priority="13" operator="containsText" text="libre">
      <formula>NOT(ISERROR(SEARCH("libre",G14)))</formula>
    </cfRule>
  </conditionalFormatting>
  <conditionalFormatting sqref="H14">
    <cfRule type="containsText" dxfId="976" priority="11" operator="containsText" text="ntitulé">
      <formula>NOT(ISERROR(SEARCH("ntitulé",H14)))</formula>
    </cfRule>
    <cfRule type="containsBlanks" dxfId="975" priority="12">
      <formula>LEN(TRIM(H14))=0</formula>
    </cfRule>
  </conditionalFormatting>
  <conditionalFormatting sqref="H14">
    <cfRule type="containsText" dxfId="974" priority="10" operator="containsText" text="libre">
      <formula>NOT(ISERROR(SEARCH("libre",H14)))</formula>
    </cfRule>
  </conditionalFormatting>
  <conditionalFormatting sqref="I14">
    <cfRule type="containsText" dxfId="973" priority="8" operator="containsText" text="ntitulé">
      <formula>NOT(ISERROR(SEARCH("ntitulé",I14)))</formula>
    </cfRule>
    <cfRule type="containsBlanks" dxfId="972" priority="9">
      <formula>LEN(TRIM(I14))=0</formula>
    </cfRule>
  </conditionalFormatting>
  <conditionalFormatting sqref="I14">
    <cfRule type="containsText" dxfId="971" priority="7" operator="containsText" text="libre">
      <formula>NOT(ISERROR(SEARCH("libre",I14)))</formula>
    </cfRule>
  </conditionalFormatting>
  <conditionalFormatting sqref="J14">
    <cfRule type="containsText" dxfId="970" priority="5" operator="containsText" text="ntitulé">
      <formula>NOT(ISERROR(SEARCH("ntitulé",J14)))</formula>
    </cfRule>
    <cfRule type="containsBlanks" dxfId="969" priority="6">
      <formula>LEN(TRIM(J14))=0</formula>
    </cfRule>
  </conditionalFormatting>
  <conditionalFormatting sqref="J14">
    <cfRule type="containsText" dxfId="968" priority="4" operator="containsText" text="libre">
      <formula>NOT(ISERROR(SEARCH("libre",J14)))</formula>
    </cfRule>
  </conditionalFormatting>
  <conditionalFormatting sqref="K14">
    <cfRule type="containsText" dxfId="967" priority="2" operator="containsText" text="ntitulé">
      <formula>NOT(ISERROR(SEARCH("ntitulé",K14)))</formula>
    </cfRule>
    <cfRule type="containsBlanks" dxfId="966" priority="3">
      <formula>LEN(TRIM(K14))=0</formula>
    </cfRule>
  </conditionalFormatting>
  <conditionalFormatting sqref="K14">
    <cfRule type="containsText" dxfId="965" priority="1" operator="containsText" text="libre">
      <formula>NOT(ISERROR(SEARCH("libre",K14)))</formula>
    </cfRule>
  </conditionalFormatting>
  <hyperlinks>
    <hyperlink ref="A1" location="TAB00!A1" display="Retour page de garde" xr:uid="{00000000-0004-0000-1100-000000000000}"/>
    <hyperlink ref="A2" location="'TAB4'!A1" display="Retour TAB4" xr:uid="{00000000-0004-0000-1100-000001000000}"/>
  </hyperlinks>
  <pageMargins left="0.7" right="0.7" top="0.75" bottom="0.75" header="0.3" footer="0.3"/>
  <pageSetup paperSize="9" scale="70" orientation="landscape"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15"/>
  <sheetViews>
    <sheetView zoomScale="85" zoomScaleNormal="85" workbookViewId="0">
      <selection activeCell="A3" sqref="A3:U3"/>
    </sheetView>
  </sheetViews>
  <sheetFormatPr baseColWidth="10" defaultColWidth="9.1640625" defaultRowHeight="13.5" x14ac:dyDescent="0.3"/>
  <cols>
    <col min="1" max="1" width="41.5" style="5" customWidth="1"/>
    <col min="2" max="3" width="16.83203125" style="3" customWidth="1"/>
    <col min="4" max="6" width="16.83203125" style="5" customWidth="1"/>
    <col min="7" max="11" width="16.83203125" style="3" customWidth="1"/>
    <col min="12" max="12" width="2" style="3" customWidth="1"/>
    <col min="13" max="20" width="8.5" style="3" customWidth="1"/>
    <col min="21" max="16384" width="9.1640625" style="3"/>
  </cols>
  <sheetData>
    <row r="1" spans="1:21" ht="15" x14ac:dyDescent="0.3">
      <c r="A1" s="9" t="s">
        <v>58</v>
      </c>
      <c r="B1" s="10"/>
      <c r="C1" s="10"/>
      <c r="D1" s="32"/>
      <c r="G1" s="10"/>
      <c r="I1" s="10"/>
      <c r="K1" s="10"/>
      <c r="O1" s="10"/>
      <c r="Q1" s="10"/>
      <c r="S1" s="10"/>
    </row>
    <row r="2" spans="1:21" ht="15" x14ac:dyDescent="0.3">
      <c r="A2" s="85" t="s">
        <v>564</v>
      </c>
    </row>
    <row r="3" spans="1:21" ht="22.15" customHeight="1" x14ac:dyDescent="0.35">
      <c r="A3" s="472" t="str">
        <f>TAB00!B55&amp;" : "&amp;TAB00!C55</f>
        <v xml:space="preserve">TAB4.4 : Redevance de voirie </v>
      </c>
      <c r="B3" s="472"/>
      <c r="C3" s="472"/>
      <c r="D3" s="472"/>
      <c r="E3" s="472"/>
      <c r="F3" s="472"/>
      <c r="G3" s="472"/>
      <c r="H3" s="472"/>
      <c r="I3" s="472"/>
      <c r="J3" s="472"/>
      <c r="K3" s="472"/>
      <c r="L3" s="472"/>
      <c r="M3" s="472"/>
      <c r="N3" s="472"/>
      <c r="O3" s="472"/>
      <c r="P3" s="472"/>
      <c r="Q3" s="472"/>
      <c r="R3" s="472"/>
      <c r="S3" s="472"/>
      <c r="T3" s="472"/>
      <c r="U3" s="472"/>
    </row>
    <row r="4" spans="1:21" x14ac:dyDescent="0.3">
      <c r="O4" s="6"/>
      <c r="P4" s="6"/>
      <c r="Q4" s="6"/>
    </row>
    <row r="5" spans="1:21" s="148" customFormat="1" ht="14.25" thickBot="1" x14ac:dyDescent="0.35">
      <c r="A5" s="86"/>
      <c r="B5" s="86"/>
      <c r="C5" s="86"/>
      <c r="D5" s="86"/>
      <c r="E5" s="86"/>
      <c r="F5" s="86"/>
      <c r="G5" s="6"/>
      <c r="H5" s="6"/>
      <c r="I5" s="6"/>
      <c r="J5" s="6"/>
      <c r="K5" s="6"/>
      <c r="M5" s="463" t="s">
        <v>401</v>
      </c>
      <c r="N5" s="464"/>
      <c r="O5" s="464"/>
      <c r="P5" s="464"/>
      <c r="Q5" s="464"/>
      <c r="R5" s="464"/>
      <c r="S5" s="464"/>
      <c r="T5" s="464"/>
      <c r="U5" s="465"/>
    </row>
    <row r="6" spans="1:21" s="148" customFormat="1" ht="27" x14ac:dyDescent="0.3">
      <c r="A6" s="319" t="s">
        <v>2</v>
      </c>
      <c r="B6" s="12" t="s">
        <v>451</v>
      </c>
      <c r="C6" s="12" t="s">
        <v>437</v>
      </c>
      <c r="D6" s="12" t="s">
        <v>454</v>
      </c>
      <c r="E6" s="12" t="s">
        <v>452</v>
      </c>
      <c r="F6" s="12" t="s">
        <v>453</v>
      </c>
      <c r="G6" s="24" t="s">
        <v>433</v>
      </c>
      <c r="H6" s="24" t="s">
        <v>434</v>
      </c>
      <c r="I6" s="24" t="s">
        <v>435</v>
      </c>
      <c r="J6" s="24" t="s">
        <v>436</v>
      </c>
      <c r="K6" s="24" t="s">
        <v>432</v>
      </c>
      <c r="M6" s="348" t="s">
        <v>402</v>
      </c>
      <c r="N6" s="340" t="s">
        <v>403</v>
      </c>
      <c r="O6" s="340" t="s">
        <v>439</v>
      </c>
      <c r="P6" s="340" t="s">
        <v>404</v>
      </c>
      <c r="Q6" s="340" t="s">
        <v>438</v>
      </c>
      <c r="R6" s="340" t="s">
        <v>425</v>
      </c>
      <c r="S6" s="340" t="s">
        <v>424</v>
      </c>
      <c r="T6" s="340" t="s">
        <v>423</v>
      </c>
      <c r="U6" s="340" t="s">
        <v>422</v>
      </c>
    </row>
    <row r="7" spans="1:21" s="54" customFormat="1" ht="31.9" customHeight="1" x14ac:dyDescent="0.3">
      <c r="A7" s="149" t="s">
        <v>371</v>
      </c>
      <c r="B7" s="129"/>
      <c r="C7" s="129"/>
      <c r="D7" s="129"/>
      <c r="E7" s="129"/>
      <c r="F7" s="129"/>
      <c r="G7" s="129"/>
      <c r="H7" s="129"/>
      <c r="I7" s="129"/>
      <c r="J7" s="129"/>
      <c r="K7" s="129"/>
      <c r="M7" s="145">
        <f>IFERROR(IF(AND(ROUND(SUM(B7:B7),0)=0,ROUND(SUM(C7:C7),0)&gt;ROUND(SUM(B7:B7),0)),"INF",(ROUND(SUM(C7:C7),0)-ROUND(SUM(B7:B7),0))/ROUND(SUM(B7:B7),0)),0)</f>
        <v>0</v>
      </c>
      <c r="N7" s="145">
        <f>IFERROR(IF(AND(ROUND(SUM(C7:C7),0)=0,ROUND(SUM(D7:D7),0)&gt;ROUND(SUM(C7:C7),0)),"INF",(ROUND(SUM(D7:D7),0)-ROUND(SUM(C7:C7),0))/ROUND(SUM(C7:C7),0)),0)</f>
        <v>0</v>
      </c>
      <c r="O7" s="145">
        <f t="shared" ref="O7:P7" si="0">IFERROR(IF(AND(ROUND(SUM(D7:D7),0)=0,ROUND(SUM(E7:E7),0)&gt;ROUND(SUM(D7:D7),0)),"INF",(ROUND(SUM(E7:E7),0)-ROUND(SUM(D7:D7),0))/ROUND(SUM(D7:D7),0)),0)</f>
        <v>0</v>
      </c>
      <c r="P7" s="145">
        <f t="shared" si="0"/>
        <v>0</v>
      </c>
      <c r="Q7" s="145">
        <f>IFERROR(IF(AND(ROUND(SUM(F7:F7),0)=0,ROUND(SUM(G7:G7),0)&gt;ROUND(SUM(F7:F7),0)),"INF",(ROUND(SUM(G7:G7),0)-ROUND(SUM(F7:F7),0))/ROUND(SUM(F7:F7),0)),0)</f>
        <v>0</v>
      </c>
      <c r="R7" s="145">
        <f>IFERROR(IF(AND(ROUND(SUM(G7:G7),0)=0,ROUND(SUM(H7:H7),0)&gt;ROUND(SUM(G7:G7),0)),"INF",(ROUND(SUM(H7:H7),0)-ROUND(SUM(G7:G7),0))/ROUND(SUM(G7:G7),0)),0)</f>
        <v>0</v>
      </c>
      <c r="S7" s="145">
        <f t="shared" ref="S7:U7" si="1">IFERROR(IF(AND(ROUND(SUM(H7:H7),0)=0,ROUND(SUM(I7:I7),0)&gt;ROUND(SUM(H7:H7),0)),"INF",(ROUND(SUM(I7:I7),0)-ROUND(SUM(H7:H7),0))/ROUND(SUM(H7:H7),0)),0)</f>
        <v>0</v>
      </c>
      <c r="T7" s="145">
        <f>IFERROR(IF(AND(ROUND(SUM(I7:I7),0)=0,ROUND(SUM(J7:J7),0)&gt;ROUND(SUM(I7:I7),0)),"INF",(ROUND(SUM(J7:J7),0)-ROUND(SUM(I7:I7),0))/ROUND(SUM(I7:I7),0)),0)</f>
        <v>0</v>
      </c>
      <c r="U7" s="145">
        <f t="shared" si="1"/>
        <v>0</v>
      </c>
    </row>
    <row r="8" spans="1:21" x14ac:dyDescent="0.3">
      <c r="A8" s="18"/>
    </row>
    <row r="9" spans="1:21" ht="14.45" customHeight="1" thickBot="1" x14ac:dyDescent="0.35">
      <c r="A9" s="150" t="s">
        <v>447</v>
      </c>
      <c r="B9" s="69"/>
      <c r="C9" s="69"/>
      <c r="D9" s="69"/>
      <c r="E9" s="69"/>
      <c r="F9" s="69"/>
      <c r="G9" s="69"/>
      <c r="H9" s="69"/>
      <c r="I9" s="69"/>
      <c r="J9" s="69"/>
      <c r="K9" s="69"/>
      <c r="L9" s="69"/>
      <c r="M9" s="69"/>
      <c r="N9" s="69"/>
      <c r="O9" s="69"/>
      <c r="P9" s="69"/>
      <c r="Q9" s="69"/>
      <c r="R9" s="69"/>
      <c r="S9" s="69"/>
    </row>
    <row r="10" spans="1:21" ht="12.6" customHeight="1" thickBot="1" x14ac:dyDescent="0.35">
      <c r="A10" s="90" t="s">
        <v>293</v>
      </c>
      <c r="B10" s="351"/>
      <c r="C10" s="474" t="s">
        <v>289</v>
      </c>
      <c r="D10" s="475"/>
      <c r="E10" s="475"/>
      <c r="F10" s="475"/>
      <c r="G10" s="475"/>
      <c r="H10" s="475"/>
      <c r="I10" s="475"/>
      <c r="J10" s="475"/>
      <c r="K10" s="475"/>
      <c r="L10" s="475"/>
      <c r="M10" s="475"/>
      <c r="N10" s="475"/>
      <c r="O10" s="475"/>
      <c r="P10" s="475"/>
      <c r="Q10" s="475"/>
      <c r="R10" s="475"/>
      <c r="S10" s="475"/>
      <c r="T10" s="475"/>
    </row>
    <row r="11" spans="1:21" ht="214.9" customHeight="1" thickBot="1" x14ac:dyDescent="0.35">
      <c r="A11" s="91">
        <v>2024</v>
      </c>
      <c r="B11" s="466"/>
      <c r="C11" s="467"/>
      <c r="D11" s="467"/>
      <c r="E11" s="467"/>
      <c r="F11" s="467"/>
      <c r="G11" s="467"/>
      <c r="H11" s="467"/>
      <c r="I11" s="467"/>
      <c r="J11" s="467"/>
      <c r="K11" s="467"/>
      <c r="L11" s="467"/>
      <c r="M11" s="467"/>
      <c r="N11" s="467"/>
      <c r="O11" s="467"/>
      <c r="P11" s="467"/>
      <c r="Q11" s="467"/>
      <c r="R11" s="467"/>
      <c r="S11" s="467"/>
      <c r="T11" s="468"/>
    </row>
    <row r="12" spans="1:21" ht="214.9" customHeight="1" thickBot="1" x14ac:dyDescent="0.35">
      <c r="A12" s="92">
        <v>2025</v>
      </c>
      <c r="B12" s="469"/>
      <c r="C12" s="470"/>
      <c r="D12" s="470"/>
      <c r="E12" s="470"/>
      <c r="F12" s="470"/>
      <c r="G12" s="470"/>
      <c r="H12" s="470"/>
      <c r="I12" s="470"/>
      <c r="J12" s="470"/>
      <c r="K12" s="470"/>
      <c r="L12" s="470"/>
      <c r="M12" s="470"/>
      <c r="N12" s="470"/>
      <c r="O12" s="470"/>
      <c r="P12" s="470"/>
      <c r="Q12" s="470"/>
      <c r="R12" s="470"/>
      <c r="S12" s="470"/>
      <c r="T12" s="471"/>
    </row>
    <row r="13" spans="1:21" ht="214.9" customHeight="1" thickBot="1" x14ac:dyDescent="0.35">
      <c r="A13" s="92">
        <v>2026</v>
      </c>
      <c r="B13" s="469"/>
      <c r="C13" s="470"/>
      <c r="D13" s="470"/>
      <c r="E13" s="470"/>
      <c r="F13" s="470"/>
      <c r="G13" s="470"/>
      <c r="H13" s="470"/>
      <c r="I13" s="470"/>
      <c r="J13" s="470"/>
      <c r="K13" s="470"/>
      <c r="L13" s="470"/>
      <c r="M13" s="470"/>
      <c r="N13" s="470"/>
      <c r="O13" s="470"/>
      <c r="P13" s="470"/>
      <c r="Q13" s="470"/>
      <c r="R13" s="470"/>
      <c r="S13" s="470"/>
      <c r="T13" s="471"/>
    </row>
    <row r="14" spans="1:21" ht="214.9" customHeight="1" thickBot="1" x14ac:dyDescent="0.35">
      <c r="A14" s="92">
        <v>2027</v>
      </c>
      <c r="B14" s="469"/>
      <c r="C14" s="470"/>
      <c r="D14" s="470"/>
      <c r="E14" s="470"/>
      <c r="F14" s="470"/>
      <c r="G14" s="470"/>
      <c r="H14" s="470"/>
      <c r="I14" s="470"/>
      <c r="J14" s="470"/>
      <c r="K14" s="470"/>
      <c r="L14" s="470"/>
      <c r="M14" s="470"/>
      <c r="N14" s="470"/>
      <c r="O14" s="470"/>
      <c r="P14" s="470"/>
      <c r="Q14" s="470"/>
      <c r="R14" s="470"/>
      <c r="S14" s="470"/>
      <c r="T14" s="471"/>
    </row>
    <row r="15" spans="1:21" ht="214.9" customHeight="1" thickBot="1" x14ac:dyDescent="0.35">
      <c r="A15" s="92">
        <v>2028</v>
      </c>
      <c r="B15" s="469"/>
      <c r="C15" s="470"/>
      <c r="D15" s="470"/>
      <c r="E15" s="470"/>
      <c r="F15" s="470"/>
      <c r="G15" s="470"/>
      <c r="H15" s="470"/>
      <c r="I15" s="470"/>
      <c r="J15" s="470"/>
      <c r="K15" s="470"/>
      <c r="L15" s="470"/>
      <c r="M15" s="470"/>
      <c r="N15" s="470"/>
      <c r="O15" s="470"/>
      <c r="P15" s="470"/>
      <c r="Q15" s="470"/>
      <c r="R15" s="470"/>
      <c r="S15" s="470"/>
      <c r="T15" s="471"/>
    </row>
  </sheetData>
  <mergeCells count="8">
    <mergeCell ref="B14:T14"/>
    <mergeCell ref="B15:T15"/>
    <mergeCell ref="B12:T12"/>
    <mergeCell ref="A3:U3"/>
    <mergeCell ref="C10:T10"/>
    <mergeCell ref="M5:U5"/>
    <mergeCell ref="B11:T11"/>
    <mergeCell ref="B13:T13"/>
  </mergeCells>
  <conditionalFormatting sqref="B11">
    <cfRule type="containsBlanks" dxfId="964" priority="44">
      <formula>LEN(TRIM(B11))=0</formula>
    </cfRule>
  </conditionalFormatting>
  <conditionalFormatting sqref="B12">
    <cfRule type="containsBlanks" dxfId="963" priority="43">
      <formula>LEN(TRIM(B12))=0</formula>
    </cfRule>
  </conditionalFormatting>
  <conditionalFormatting sqref="B13">
    <cfRule type="containsBlanks" dxfId="962" priority="42">
      <formula>LEN(TRIM(B13))=0</formula>
    </cfRule>
  </conditionalFormatting>
  <conditionalFormatting sqref="B14">
    <cfRule type="containsBlanks" dxfId="961" priority="41">
      <formula>LEN(TRIM(B14))=0</formula>
    </cfRule>
  </conditionalFormatting>
  <conditionalFormatting sqref="B15">
    <cfRule type="containsBlanks" dxfId="960" priority="40">
      <formula>LEN(TRIM(B15))=0</formula>
    </cfRule>
  </conditionalFormatting>
  <conditionalFormatting sqref="B7:C7">
    <cfRule type="containsText" dxfId="959" priority="38" operator="containsText" text="ntitulé">
      <formula>NOT(ISERROR(SEARCH("ntitulé",B7)))</formula>
    </cfRule>
    <cfRule type="containsBlanks" dxfId="958" priority="39">
      <formula>LEN(TRIM(B7))=0</formula>
    </cfRule>
  </conditionalFormatting>
  <conditionalFormatting sqref="B7:C7">
    <cfRule type="containsText" dxfId="957" priority="37" operator="containsText" text="libre">
      <formula>NOT(ISERROR(SEARCH("libre",B7)))</formula>
    </cfRule>
  </conditionalFormatting>
  <conditionalFormatting sqref="D7">
    <cfRule type="containsText" dxfId="956" priority="29" operator="containsText" text="ntitulé">
      <formula>NOT(ISERROR(SEARCH("ntitulé",D7)))</formula>
    </cfRule>
    <cfRule type="containsBlanks" dxfId="955" priority="30">
      <formula>LEN(TRIM(D7))=0</formula>
    </cfRule>
  </conditionalFormatting>
  <conditionalFormatting sqref="D7">
    <cfRule type="containsText" dxfId="954" priority="28" operator="containsText" text="libre">
      <formula>NOT(ISERROR(SEARCH("libre",D7)))</formula>
    </cfRule>
  </conditionalFormatting>
  <conditionalFormatting sqref="E7:F7">
    <cfRule type="containsText" dxfId="953" priority="26" operator="containsText" text="ntitulé">
      <formula>NOT(ISERROR(SEARCH("ntitulé",E7)))</formula>
    </cfRule>
    <cfRule type="containsBlanks" dxfId="952" priority="27">
      <formula>LEN(TRIM(E7))=0</formula>
    </cfRule>
  </conditionalFormatting>
  <conditionalFormatting sqref="E7:F7">
    <cfRule type="containsText" dxfId="951" priority="25" operator="containsText" text="libre">
      <formula>NOT(ISERROR(SEARCH("libre",E7)))</formula>
    </cfRule>
  </conditionalFormatting>
  <conditionalFormatting sqref="G7">
    <cfRule type="containsText" dxfId="950" priority="17" operator="containsText" text="ntitulé">
      <formula>NOT(ISERROR(SEARCH("ntitulé",G7)))</formula>
    </cfRule>
    <cfRule type="containsBlanks" dxfId="949" priority="18">
      <formula>LEN(TRIM(G7))=0</formula>
    </cfRule>
  </conditionalFormatting>
  <conditionalFormatting sqref="G7">
    <cfRule type="containsText" dxfId="948" priority="16" operator="containsText" text="libre">
      <formula>NOT(ISERROR(SEARCH("libre",G7)))</formula>
    </cfRule>
  </conditionalFormatting>
  <conditionalFormatting sqref="H7">
    <cfRule type="containsText" dxfId="947" priority="14" operator="containsText" text="ntitulé">
      <formula>NOT(ISERROR(SEARCH("ntitulé",H7)))</formula>
    </cfRule>
    <cfRule type="containsBlanks" dxfId="946" priority="15">
      <formula>LEN(TRIM(H7))=0</formula>
    </cfRule>
  </conditionalFormatting>
  <conditionalFormatting sqref="H7">
    <cfRule type="containsText" dxfId="945" priority="13" operator="containsText" text="libre">
      <formula>NOT(ISERROR(SEARCH("libre",H7)))</formula>
    </cfRule>
  </conditionalFormatting>
  <conditionalFormatting sqref="I7">
    <cfRule type="containsText" dxfId="944" priority="8" operator="containsText" text="ntitulé">
      <formula>NOT(ISERROR(SEARCH("ntitulé",I7)))</formula>
    </cfRule>
    <cfRule type="containsBlanks" dxfId="943" priority="9">
      <formula>LEN(TRIM(I7))=0</formula>
    </cfRule>
  </conditionalFormatting>
  <conditionalFormatting sqref="I7">
    <cfRule type="containsText" dxfId="942" priority="7" operator="containsText" text="libre">
      <formula>NOT(ISERROR(SEARCH("libre",I7)))</formula>
    </cfRule>
  </conditionalFormatting>
  <conditionalFormatting sqref="J7">
    <cfRule type="containsText" dxfId="941" priority="5" operator="containsText" text="ntitulé">
      <formula>NOT(ISERROR(SEARCH("ntitulé",J7)))</formula>
    </cfRule>
    <cfRule type="containsBlanks" dxfId="940" priority="6">
      <formula>LEN(TRIM(J7))=0</formula>
    </cfRule>
  </conditionalFormatting>
  <conditionalFormatting sqref="J7">
    <cfRule type="containsText" dxfId="939" priority="4" operator="containsText" text="libre">
      <formula>NOT(ISERROR(SEARCH("libre",J7)))</formula>
    </cfRule>
  </conditionalFormatting>
  <conditionalFormatting sqref="K7">
    <cfRule type="containsText" dxfId="938" priority="2" operator="containsText" text="ntitulé">
      <formula>NOT(ISERROR(SEARCH("ntitulé",K7)))</formula>
    </cfRule>
    <cfRule type="containsBlanks" dxfId="937" priority="3">
      <formula>LEN(TRIM(K7))=0</formula>
    </cfRule>
  </conditionalFormatting>
  <conditionalFormatting sqref="K7">
    <cfRule type="containsText" dxfId="936" priority="1" operator="containsText" text="libre">
      <formula>NOT(ISERROR(SEARCH("libre",K7)))</formula>
    </cfRule>
  </conditionalFormatting>
  <hyperlinks>
    <hyperlink ref="A1" location="TAB00!A1" display="Retour page de garde" xr:uid="{00000000-0004-0000-1200-000000000000}"/>
    <hyperlink ref="A2" location="'TAB4'!A1" display="Retour TAB4" xr:uid="{2BD3DA7F-51C9-4387-A7AE-85C8AADECCDA}"/>
  </hyperlinks>
  <pageMargins left="0.7" right="0.7" top="0.75" bottom="0.75" header="0.3" footer="0.3"/>
  <pageSetup paperSize="9" scale="70"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26</vt:i4>
      </vt:variant>
      <vt:variant>
        <vt:lpstr>Plages nommées</vt:lpstr>
      </vt:variant>
      <vt:variant>
        <vt:i4>24</vt:i4>
      </vt:variant>
    </vt:vector>
  </HeadingPairs>
  <TitlesOfParts>
    <vt:vector size="50" baseType="lpstr">
      <vt:lpstr>TAB00</vt:lpstr>
      <vt:lpstr>TAB A</vt:lpstr>
      <vt:lpstr>TAB B</vt:lpstr>
      <vt:lpstr>TAB1 </vt:lpstr>
      <vt:lpstr>TAB2</vt:lpstr>
      <vt:lpstr>TAB3</vt:lpstr>
      <vt:lpstr>TAB4</vt:lpstr>
      <vt:lpstr>TAB4.3</vt:lpstr>
      <vt:lpstr>TAB4.4</vt:lpstr>
      <vt:lpstr>TAB4.5</vt:lpstr>
      <vt:lpstr>TAB4.6</vt:lpstr>
      <vt:lpstr>TAB4.7</vt:lpstr>
      <vt:lpstr>TAB4.8</vt:lpstr>
      <vt:lpstr>TAB4.9</vt:lpstr>
      <vt:lpstr>TAB4.10</vt:lpstr>
      <vt:lpstr>TAB4.12</vt:lpstr>
      <vt:lpstr>TAB4.14</vt:lpstr>
      <vt:lpstr>TAB5</vt:lpstr>
      <vt:lpstr>TAB5.1</vt:lpstr>
      <vt:lpstr>TAB5.2</vt:lpstr>
      <vt:lpstr>TAB5.3</vt:lpstr>
      <vt:lpstr>TAB6</vt:lpstr>
      <vt:lpstr>TAB7</vt:lpstr>
      <vt:lpstr>TAB7.1</vt:lpstr>
      <vt:lpstr>TAB7.2</vt:lpstr>
      <vt:lpstr>TAB8</vt:lpstr>
      <vt:lpstr>'TAB A'!Zone_d_impression</vt:lpstr>
      <vt:lpstr>TAB00!Zone_d_impression</vt:lpstr>
      <vt:lpstr>'TAB1 '!Zone_d_impression</vt:lpstr>
      <vt:lpstr>'TAB2'!Zone_d_impression</vt:lpstr>
      <vt:lpstr>'TAB3'!Zone_d_impression</vt:lpstr>
      <vt:lpstr>'TAB4'!Zone_d_impression</vt:lpstr>
      <vt:lpstr>TAB4.10!Zone_d_impression</vt:lpstr>
      <vt:lpstr>TAB4.12!Zone_d_impression</vt:lpstr>
      <vt:lpstr>TAB4.3!Zone_d_impression</vt:lpstr>
      <vt:lpstr>TAB4.4!Zone_d_impression</vt:lpstr>
      <vt:lpstr>TAB4.5!Zone_d_impression</vt:lpstr>
      <vt:lpstr>TAB4.6!Zone_d_impression</vt:lpstr>
      <vt:lpstr>TAB4.7!Zone_d_impression</vt:lpstr>
      <vt:lpstr>TAB4.8!Zone_d_impression</vt:lpstr>
      <vt:lpstr>TAB4.9!Zone_d_impression</vt:lpstr>
      <vt:lpstr>'TAB5'!Zone_d_impression</vt:lpstr>
      <vt:lpstr>TAB5.1!Zone_d_impression</vt:lpstr>
      <vt:lpstr>TAB5.2!Zone_d_impression</vt:lpstr>
      <vt:lpstr>TAB5.3!Zone_d_impression</vt:lpstr>
      <vt:lpstr>'TAB6'!Zone_d_impression</vt:lpstr>
      <vt:lpstr>'TAB7'!Zone_d_impression</vt:lpstr>
      <vt:lpstr>TAB7.1!Zone_d_impression</vt:lpstr>
      <vt:lpstr>TAB7.2!Zone_d_impression</vt:lpstr>
      <vt:lpstr>'TAB8'!Zone_d_impression</vt:lpstr>
    </vt:vector>
  </TitlesOfParts>
  <Company>BDO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Nikolai Triffet</dc:creator>
  <cp:lastModifiedBy>Anne-Cécile SOHY</cp:lastModifiedBy>
  <cp:lastPrinted>2022-05-23T07:49:16Z</cp:lastPrinted>
  <dcterms:created xsi:type="dcterms:W3CDTF">2017-01-19T09:44:33Z</dcterms:created>
  <dcterms:modified xsi:type="dcterms:W3CDTF">2022-05-29T16:28:37Z</dcterms:modified>
</cp:coreProperties>
</file>