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L:\10 Tarification\122. Méthodologie 2024-2028\122.13 Projet méthodo\CODIR 24.05.22\"/>
    </mc:Choice>
  </mc:AlternateContent>
  <xr:revisionPtr revIDLastSave="0" documentId="13_ncr:1_{C3294219-E879-4D80-8423-90EC392EC15C}" xr6:coauthVersionLast="47" xr6:coauthVersionMax="47" xr10:uidLastSave="{00000000-0000-0000-0000-000000000000}"/>
  <bookViews>
    <workbookView xWindow="-120" yWindow="-120" windowWidth="25440" windowHeight="15540" tabRatio="867" xr2:uid="{00000000-000D-0000-FFFF-FFFF00000000}"/>
  </bookViews>
  <sheets>
    <sheet name="Explication" sheetId="15" r:id="rId1"/>
    <sheet name="Tarifs 2024" sheetId="10" r:id="rId2"/>
    <sheet name="Tarifs 2025" sheetId="16" r:id="rId3"/>
    <sheet name="Tarifs 2026" sheetId="17" r:id="rId4"/>
    <sheet name="Tarifs 2027" sheetId="18" r:id="rId5"/>
    <sheet name="Tarifs 2028" sheetId="19" r:id="rId6"/>
    <sheet name="Synthèse simul post solde" sheetId="4" r:id="rId7"/>
    <sheet name="Synthèse 2024" sheetId="28" r:id="rId8"/>
    <sheet name="Synthèse 2025" sheetId="29" r:id="rId9"/>
    <sheet name="Synthèse 2026" sheetId="30" r:id="rId10"/>
    <sheet name="Synthèse 2027" sheetId="31" r:id="rId11"/>
    <sheet name="Synthèse 2028" sheetId="32" r:id="rId12"/>
    <sheet name="Simul TMT" sheetId="5" r:id="rId13"/>
    <sheet name="Simul TMT post solde" sheetId="27" r:id="rId14"/>
    <sheet name="Simul MT" sheetId="6" r:id="rId15"/>
    <sheet name="Simul MT post solde" sheetId="26" r:id="rId16"/>
    <sheet name="Simul TBT" sheetId="25" r:id="rId17"/>
    <sheet name="Simul TBT post solde" sheetId="7" r:id="rId18"/>
    <sheet name="Simul BT &gt; 56 kVA" sheetId="23" r:id="rId19"/>
    <sheet name="Simul BT &gt; 56 kVA post solde" sheetId="24" r:id="rId20"/>
    <sheet name="Simul BT" sheetId="8" r:id="rId21"/>
    <sheet name="Simul BT post solde" sheetId="22" r:id="rId22"/>
    <sheet name="Simul BT capa" sheetId="20" r:id="rId23"/>
    <sheet name="Simul BT capa post solde" sheetId="21" r:id="rId24"/>
  </sheets>
  <definedNames>
    <definedName name="_xlnm.Print_Area" localSheetId="20">'Simul BT'!#REF!</definedName>
    <definedName name="_xlnm.Print_Area" localSheetId="21">'Simul BT post solde'!#REF!</definedName>
    <definedName name="_xlnm.Print_Area" localSheetId="14">'Simul MT'!$A$3:$I$86</definedName>
    <definedName name="_xlnm.Print_Area" localSheetId="15">'Simul MT post solde'!$A$3:$I$86</definedName>
    <definedName name="_xlnm.Print_Area" localSheetId="16">'Simul TBT'!$A$3:$G$87</definedName>
    <definedName name="_xlnm.Print_Area" localSheetId="17">'Simul TBT post solde'!$A$3:$G$87</definedName>
    <definedName name="_xlnm.Print_Area" localSheetId="12">'Simul TMT'!#REF!</definedName>
    <definedName name="_xlnm.Print_Area" localSheetId="13">'Simul TMT post solde'!#REF!</definedName>
    <definedName name="_xlnm.Print_Area" localSheetId="6">'Synthèse simul post solde'!$A$3:$G$108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32" l="1"/>
  <c r="J10" i="32"/>
  <c r="J9" i="32"/>
  <c r="J8" i="32"/>
  <c r="I11" i="32"/>
  <c r="I10" i="32"/>
  <c r="I9" i="32"/>
  <c r="I8" i="32"/>
  <c r="I7" i="32" s="1"/>
  <c r="H12" i="32"/>
  <c r="G12" i="32"/>
  <c r="F12" i="32"/>
  <c r="E12" i="32"/>
  <c r="D12" i="32"/>
  <c r="C12" i="32"/>
  <c r="H11" i="32"/>
  <c r="G11" i="32"/>
  <c r="F11" i="32"/>
  <c r="E11" i="32"/>
  <c r="D11" i="32"/>
  <c r="C11" i="32"/>
  <c r="H10" i="32"/>
  <c r="G10" i="32"/>
  <c r="F10" i="32"/>
  <c r="E10" i="32"/>
  <c r="D10" i="32"/>
  <c r="C10" i="32"/>
  <c r="H9" i="32"/>
  <c r="G9" i="32"/>
  <c r="F9" i="32"/>
  <c r="E9" i="32"/>
  <c r="D9" i="32"/>
  <c r="C9" i="32"/>
  <c r="H8" i="32"/>
  <c r="G8" i="32"/>
  <c r="F8" i="32"/>
  <c r="E8" i="32"/>
  <c r="D8" i="32"/>
  <c r="C8" i="32"/>
  <c r="J7" i="32"/>
  <c r="J4" i="32" s="1"/>
  <c r="H7" i="32"/>
  <c r="H4" i="32" s="1"/>
  <c r="G7" i="32"/>
  <c r="P26" i="4" s="1"/>
  <c r="F7" i="32"/>
  <c r="F4" i="32" s="1"/>
  <c r="E7" i="32"/>
  <c r="E4" i="32" s="1"/>
  <c r="D7" i="32"/>
  <c r="D4" i="32" s="1"/>
  <c r="C7" i="32"/>
  <c r="N26" i="4" s="1"/>
  <c r="J9" i="31"/>
  <c r="J10" i="31"/>
  <c r="J11" i="31"/>
  <c r="I11" i="31"/>
  <c r="I10" i="31"/>
  <c r="I9" i="31"/>
  <c r="J8" i="31"/>
  <c r="J7" i="31" s="1"/>
  <c r="I8" i="31"/>
  <c r="I7" i="31" s="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H8" i="31"/>
  <c r="G8" i="31"/>
  <c r="F8" i="31"/>
  <c r="E8" i="31"/>
  <c r="E7" i="31" s="1"/>
  <c r="D8" i="31"/>
  <c r="C8" i="31"/>
  <c r="C7" i="31" s="1"/>
  <c r="Q16" i="4"/>
  <c r="P16" i="4"/>
  <c r="O16" i="4"/>
  <c r="N16" i="4"/>
  <c r="Q11" i="4"/>
  <c r="P11" i="4"/>
  <c r="O11" i="4"/>
  <c r="N11" i="4"/>
  <c r="Q6" i="4"/>
  <c r="P6" i="4"/>
  <c r="O6" i="4"/>
  <c r="N6" i="4"/>
  <c r="H7" i="31"/>
  <c r="H4" i="31" s="1"/>
  <c r="G7" i="31"/>
  <c r="G4" i="31" s="1"/>
  <c r="F7" i="31"/>
  <c r="D7" i="31"/>
  <c r="D4" i="31" s="1"/>
  <c r="F4" i="31"/>
  <c r="J11" i="30"/>
  <c r="J10" i="30"/>
  <c r="J9" i="30"/>
  <c r="J8" i="30"/>
  <c r="J7" i="30" s="1"/>
  <c r="I11" i="30"/>
  <c r="I10" i="30"/>
  <c r="I9" i="30"/>
  <c r="I8" i="30"/>
  <c r="H12" i="30"/>
  <c r="H11" i="30"/>
  <c r="H10" i="30"/>
  <c r="H9" i="30"/>
  <c r="H8" i="30"/>
  <c r="G12" i="30"/>
  <c r="G11" i="30"/>
  <c r="G10" i="30"/>
  <c r="G9" i="30"/>
  <c r="G8" i="30"/>
  <c r="F12" i="30"/>
  <c r="F11" i="30"/>
  <c r="F10" i="30"/>
  <c r="F9" i="30"/>
  <c r="F8" i="30"/>
  <c r="F7" i="30" s="1"/>
  <c r="E12" i="30"/>
  <c r="E11" i="30"/>
  <c r="E10" i="30"/>
  <c r="E9" i="30"/>
  <c r="E8" i="30"/>
  <c r="D12" i="30"/>
  <c r="D11" i="30"/>
  <c r="D10" i="30"/>
  <c r="D9" i="30"/>
  <c r="D8" i="30"/>
  <c r="D7" i="30" s="1"/>
  <c r="D4" i="30" s="1"/>
  <c r="C12" i="30"/>
  <c r="C11" i="30"/>
  <c r="C10" i="30"/>
  <c r="C9" i="30"/>
  <c r="C8" i="30"/>
  <c r="E7" i="30"/>
  <c r="E4" i="30" s="1"/>
  <c r="I7" i="30"/>
  <c r="I4" i="30" s="1"/>
  <c r="H7" i="30"/>
  <c r="H4" i="30" s="1"/>
  <c r="G7" i="30"/>
  <c r="C7" i="30"/>
  <c r="J11" i="29"/>
  <c r="J10" i="29"/>
  <c r="J9" i="29"/>
  <c r="J8" i="29"/>
  <c r="J7" i="29" s="1"/>
  <c r="I11" i="29"/>
  <c r="I10" i="29"/>
  <c r="I9" i="29"/>
  <c r="I8" i="29"/>
  <c r="I7" i="29" s="1"/>
  <c r="H12" i="29"/>
  <c r="H11" i="29"/>
  <c r="H10" i="29"/>
  <c r="H9" i="29"/>
  <c r="H8" i="29"/>
  <c r="G12" i="29"/>
  <c r="G11" i="29"/>
  <c r="G10" i="29"/>
  <c r="G9" i="29"/>
  <c r="G8" i="29"/>
  <c r="F12" i="29"/>
  <c r="F11" i="29"/>
  <c r="F10" i="29"/>
  <c r="F9" i="29"/>
  <c r="F8" i="29"/>
  <c r="E12" i="29"/>
  <c r="E11" i="29"/>
  <c r="E10" i="29"/>
  <c r="E9" i="29"/>
  <c r="E8" i="29"/>
  <c r="E7" i="29" s="1"/>
  <c r="E4" i="29" s="1"/>
  <c r="D12" i="29"/>
  <c r="D11" i="29"/>
  <c r="D10" i="29"/>
  <c r="D9" i="29"/>
  <c r="D8" i="29"/>
  <c r="C12" i="29"/>
  <c r="C11" i="29"/>
  <c r="C10" i="29"/>
  <c r="C9" i="29"/>
  <c r="C8" i="29"/>
  <c r="C7" i="29" s="1"/>
  <c r="H7" i="29"/>
  <c r="H4" i="29" s="1"/>
  <c r="G7" i="29"/>
  <c r="G4" i="29" s="1"/>
  <c r="F7" i="29"/>
  <c r="J11" i="28"/>
  <c r="J10" i="28"/>
  <c r="J9" i="28"/>
  <c r="J8" i="28"/>
  <c r="I11" i="28"/>
  <c r="I10" i="28"/>
  <c r="I9" i="28"/>
  <c r="I8" i="28"/>
  <c r="I7" i="28" s="1"/>
  <c r="H12" i="28"/>
  <c r="H11" i="28"/>
  <c r="H10" i="28"/>
  <c r="H9" i="28"/>
  <c r="H8" i="28"/>
  <c r="G12" i="28"/>
  <c r="G11" i="28"/>
  <c r="G10" i="28"/>
  <c r="G9" i="28"/>
  <c r="G8" i="28"/>
  <c r="G7" i="28" s="1"/>
  <c r="F12" i="28"/>
  <c r="F11" i="28"/>
  <c r="F10" i="28"/>
  <c r="F9" i="28"/>
  <c r="F8" i="28"/>
  <c r="F7" i="28" s="1"/>
  <c r="E12" i="28"/>
  <c r="E11" i="28"/>
  <c r="E9" i="28"/>
  <c r="E10" i="28"/>
  <c r="E8" i="28"/>
  <c r="E7" i="28" s="1"/>
  <c r="D12" i="28"/>
  <c r="C12" i="28"/>
  <c r="D11" i="28"/>
  <c r="C11" i="28"/>
  <c r="D10" i="28"/>
  <c r="C10" i="28"/>
  <c r="D9" i="28"/>
  <c r="C9" i="28"/>
  <c r="D8" i="28"/>
  <c r="D7" i="28" s="1"/>
  <c r="C8" i="28"/>
  <c r="C7" i="28" s="1"/>
  <c r="H7" i="28"/>
  <c r="J7" i="28"/>
  <c r="Q27" i="4"/>
  <c r="Q22" i="4"/>
  <c r="Q17" i="4"/>
  <c r="Q12" i="4"/>
  <c r="Q7" i="4"/>
  <c r="P27" i="4"/>
  <c r="P22" i="4"/>
  <c r="P17" i="4"/>
  <c r="P12" i="4"/>
  <c r="P7" i="4"/>
  <c r="O27" i="4"/>
  <c r="O22" i="4"/>
  <c r="O17" i="4"/>
  <c r="O12" i="4"/>
  <c r="O7" i="4"/>
  <c r="N27" i="4"/>
  <c r="N22" i="4"/>
  <c r="N17" i="4"/>
  <c r="N12" i="4"/>
  <c r="N7" i="4"/>
  <c r="G11" i="4"/>
  <c r="G10" i="4"/>
  <c r="G9" i="4"/>
  <c r="G8" i="4"/>
  <c r="G7" i="4"/>
  <c r="F11" i="4"/>
  <c r="F10" i="4"/>
  <c r="F9" i="4"/>
  <c r="F8" i="4"/>
  <c r="F7" i="4"/>
  <c r="E11" i="4"/>
  <c r="E10" i="4"/>
  <c r="E9" i="4"/>
  <c r="E8" i="4"/>
  <c r="E7" i="4"/>
  <c r="D11" i="4"/>
  <c r="D10" i="4"/>
  <c r="D9" i="4"/>
  <c r="D8" i="4"/>
  <c r="D7" i="4"/>
  <c r="C11" i="4"/>
  <c r="C10" i="4"/>
  <c r="C9" i="4"/>
  <c r="C8" i="4"/>
  <c r="C7" i="4"/>
  <c r="G88" i="4"/>
  <c r="G87" i="4"/>
  <c r="G86" i="4"/>
  <c r="G85" i="4"/>
  <c r="F88" i="4"/>
  <c r="F87" i="4"/>
  <c r="F86" i="4"/>
  <c r="F85" i="4"/>
  <c r="E88" i="4"/>
  <c r="E87" i="4"/>
  <c r="E86" i="4"/>
  <c r="E85" i="4"/>
  <c r="D88" i="4"/>
  <c r="D87" i="4"/>
  <c r="D86" i="4"/>
  <c r="D85" i="4"/>
  <c r="C88" i="4"/>
  <c r="C87" i="4"/>
  <c r="C85" i="4"/>
  <c r="C86" i="4"/>
  <c r="I4" i="32" l="1"/>
  <c r="Q26" i="4"/>
  <c r="Q28" i="4" s="1"/>
  <c r="Q29" i="4" s="1"/>
  <c r="O26" i="4"/>
  <c r="F13" i="32"/>
  <c r="C4" i="32"/>
  <c r="G4" i="32"/>
  <c r="D13" i="32"/>
  <c r="H13" i="32"/>
  <c r="J13" i="32"/>
  <c r="I4" i="31"/>
  <c r="Q21" i="4"/>
  <c r="Q23" i="4" s="1"/>
  <c r="Q24" i="4" s="1"/>
  <c r="J13" i="31"/>
  <c r="J4" i="31"/>
  <c r="P21" i="4"/>
  <c r="E4" i="31"/>
  <c r="O21" i="4"/>
  <c r="O23" i="4" s="1"/>
  <c r="O24" i="4" s="1"/>
  <c r="N21" i="4"/>
  <c r="N23" i="4" s="1"/>
  <c r="N24" i="4" s="1"/>
  <c r="C4" i="31"/>
  <c r="H13" i="31"/>
  <c r="D13" i="31"/>
  <c r="F13" i="31"/>
  <c r="J4" i="30"/>
  <c r="J13" i="30"/>
  <c r="G4" i="30"/>
  <c r="H13" i="30"/>
  <c r="F4" i="30"/>
  <c r="F13" i="30"/>
  <c r="D13" i="30"/>
  <c r="C4" i="30"/>
  <c r="J4" i="29"/>
  <c r="J13" i="29"/>
  <c r="I4" i="29"/>
  <c r="H13" i="29"/>
  <c r="F4" i="29"/>
  <c r="D7" i="29"/>
  <c r="D13" i="29" s="1"/>
  <c r="C4" i="29"/>
  <c r="F13" i="29"/>
  <c r="G63" i="4"/>
  <c r="G62" i="4"/>
  <c r="G61" i="4"/>
  <c r="G60" i="4"/>
  <c r="G59" i="4"/>
  <c r="F63" i="4"/>
  <c r="F62" i="4"/>
  <c r="F61" i="4"/>
  <c r="F60" i="4"/>
  <c r="F59" i="4"/>
  <c r="E63" i="4"/>
  <c r="E62" i="4"/>
  <c r="E61" i="4"/>
  <c r="E60" i="4"/>
  <c r="E59" i="4"/>
  <c r="D63" i="4"/>
  <c r="D62" i="4"/>
  <c r="D61" i="4"/>
  <c r="D60" i="4"/>
  <c r="D59" i="4"/>
  <c r="C63" i="4"/>
  <c r="C62" i="4"/>
  <c r="C61" i="4"/>
  <c r="C60" i="4"/>
  <c r="C59" i="4"/>
  <c r="D38" i="4"/>
  <c r="G37" i="4"/>
  <c r="G36" i="4"/>
  <c r="G35" i="4"/>
  <c r="G34" i="4"/>
  <c r="G33" i="4"/>
  <c r="F37" i="4"/>
  <c r="F36" i="4"/>
  <c r="F35" i="4"/>
  <c r="F34" i="4"/>
  <c r="F33" i="4"/>
  <c r="E37" i="4"/>
  <c r="E36" i="4"/>
  <c r="E35" i="4"/>
  <c r="E34" i="4"/>
  <c r="E33" i="4"/>
  <c r="D37" i="4"/>
  <c r="D36" i="4"/>
  <c r="D35" i="4"/>
  <c r="D34" i="4"/>
  <c r="D33" i="4"/>
  <c r="C37" i="4"/>
  <c r="C36" i="4"/>
  <c r="C35" i="4"/>
  <c r="C34" i="4"/>
  <c r="C33" i="4"/>
  <c r="P28" i="4"/>
  <c r="P29" i="4" s="1"/>
  <c r="O28" i="4"/>
  <c r="O29" i="4" s="1"/>
  <c r="N28" i="4"/>
  <c r="N29" i="4" s="1"/>
  <c r="P23" i="4"/>
  <c r="P24" i="4" s="1"/>
  <c r="Q18" i="4"/>
  <c r="Q19" i="4" s="1"/>
  <c r="P18" i="4"/>
  <c r="P19" i="4" s="1"/>
  <c r="O18" i="4"/>
  <c r="O19" i="4" s="1"/>
  <c r="N18" i="4"/>
  <c r="N19" i="4" s="1"/>
  <c r="Q13" i="4"/>
  <c r="Q14" i="4" s="1"/>
  <c r="N13" i="4"/>
  <c r="N14" i="4" s="1"/>
  <c r="Q8" i="4"/>
  <c r="Q9" i="4" s="1"/>
  <c r="C4" i="28"/>
  <c r="J13" i="28"/>
  <c r="D13" i="28"/>
  <c r="J4" i="28"/>
  <c r="I4" i="28"/>
  <c r="H4" i="28"/>
  <c r="G4" i="28"/>
  <c r="F4" i="28"/>
  <c r="D4" i="28"/>
  <c r="D4" i="29" l="1"/>
  <c r="O13" i="4"/>
  <c r="O14" i="4" s="1"/>
  <c r="P13" i="4"/>
  <c r="P14" i="4" s="1"/>
  <c r="H13" i="28"/>
  <c r="E4" i="28"/>
  <c r="F13" i="28"/>
  <c r="B130" i="27" l="1"/>
  <c r="H130" i="27" s="1"/>
  <c r="B105" i="27"/>
  <c r="B80" i="27"/>
  <c r="G80" i="27" s="1"/>
  <c r="B55" i="27"/>
  <c r="I105" i="27"/>
  <c r="B30" i="27"/>
  <c r="L130" i="27"/>
  <c r="E130" i="27"/>
  <c r="D130" i="27"/>
  <c r="K130" i="27"/>
  <c r="L115" i="27"/>
  <c r="K115" i="27"/>
  <c r="J115" i="27"/>
  <c r="I115" i="27"/>
  <c r="H115" i="27"/>
  <c r="G115" i="27"/>
  <c r="F115" i="27"/>
  <c r="E115" i="27"/>
  <c r="D115" i="27"/>
  <c r="C115" i="27"/>
  <c r="F105" i="27"/>
  <c r="L90" i="27"/>
  <c r="K90" i="27"/>
  <c r="J90" i="27"/>
  <c r="I90" i="27"/>
  <c r="H90" i="27"/>
  <c r="G90" i="27"/>
  <c r="F90" i="27"/>
  <c r="E90" i="27"/>
  <c r="D90" i="27"/>
  <c r="C90" i="27"/>
  <c r="K80" i="27"/>
  <c r="C80" i="27"/>
  <c r="L65" i="27"/>
  <c r="K65" i="27"/>
  <c r="J65" i="27"/>
  <c r="I65" i="27"/>
  <c r="H65" i="27"/>
  <c r="G65" i="27"/>
  <c r="F65" i="27"/>
  <c r="E65" i="27"/>
  <c r="D65" i="27"/>
  <c r="C65" i="27"/>
  <c r="L55" i="27"/>
  <c r="I55" i="27"/>
  <c r="H55" i="27"/>
  <c r="E55" i="27"/>
  <c r="D55" i="27"/>
  <c r="K55" i="27"/>
  <c r="L40" i="27"/>
  <c r="K40" i="27"/>
  <c r="J40" i="27"/>
  <c r="I40" i="27"/>
  <c r="H40" i="27"/>
  <c r="G40" i="27"/>
  <c r="F40" i="27"/>
  <c r="E40" i="27"/>
  <c r="D40" i="27"/>
  <c r="C40" i="27"/>
  <c r="L30" i="27"/>
  <c r="K30" i="27"/>
  <c r="H30" i="27"/>
  <c r="G30" i="27"/>
  <c r="D30" i="27"/>
  <c r="C30" i="27"/>
  <c r="J30" i="27"/>
  <c r="L15" i="27"/>
  <c r="K15" i="27"/>
  <c r="J15" i="27"/>
  <c r="I15" i="27"/>
  <c r="H15" i="27"/>
  <c r="G15" i="27"/>
  <c r="F15" i="27"/>
  <c r="E15" i="27"/>
  <c r="D15" i="27"/>
  <c r="C15" i="27"/>
  <c r="L13" i="27"/>
  <c r="K13" i="27"/>
  <c r="J13" i="27"/>
  <c r="I13" i="27"/>
  <c r="L7" i="27"/>
  <c r="K7" i="27"/>
  <c r="J7" i="27"/>
  <c r="I7" i="27"/>
  <c r="B131" i="5"/>
  <c r="B130" i="5"/>
  <c r="B129" i="5"/>
  <c r="B128" i="5"/>
  <c r="B127" i="5"/>
  <c r="B125" i="5"/>
  <c r="B124" i="5"/>
  <c r="B123" i="5"/>
  <c r="B121" i="5"/>
  <c r="B120" i="5"/>
  <c r="B119" i="5"/>
  <c r="B106" i="5"/>
  <c r="B105" i="5"/>
  <c r="B104" i="5"/>
  <c r="B103" i="5"/>
  <c r="B102" i="5"/>
  <c r="B100" i="5"/>
  <c r="B99" i="5"/>
  <c r="B98" i="5"/>
  <c r="B96" i="5"/>
  <c r="B95" i="5"/>
  <c r="B94" i="5"/>
  <c r="B81" i="5"/>
  <c r="B80" i="5"/>
  <c r="B79" i="5"/>
  <c r="B78" i="5"/>
  <c r="B77" i="5"/>
  <c r="B75" i="5"/>
  <c r="B74" i="5"/>
  <c r="B73" i="5"/>
  <c r="B71" i="5"/>
  <c r="B70" i="5"/>
  <c r="B69" i="5"/>
  <c r="B56" i="5"/>
  <c r="B55" i="5"/>
  <c r="B54" i="5"/>
  <c r="B53" i="5"/>
  <c r="B52" i="5"/>
  <c r="B50" i="5"/>
  <c r="B49" i="5"/>
  <c r="B48" i="5"/>
  <c r="B46" i="5"/>
  <c r="B45" i="5"/>
  <c r="B44" i="5"/>
  <c r="B31" i="5"/>
  <c r="B30" i="5"/>
  <c r="B29" i="5"/>
  <c r="B28" i="5"/>
  <c r="B27" i="5"/>
  <c r="B25" i="5"/>
  <c r="B24" i="5"/>
  <c r="B23" i="5"/>
  <c r="B21" i="5"/>
  <c r="B20" i="5"/>
  <c r="B19" i="5"/>
  <c r="B130" i="26"/>
  <c r="B105" i="26"/>
  <c r="B80" i="26"/>
  <c r="B55" i="26"/>
  <c r="B30" i="26"/>
  <c r="L115" i="26"/>
  <c r="K115" i="26"/>
  <c r="J115" i="26"/>
  <c r="I115" i="26"/>
  <c r="H115" i="26"/>
  <c r="G115" i="26"/>
  <c r="F115" i="26"/>
  <c r="E115" i="26"/>
  <c r="D115" i="26"/>
  <c r="C115" i="26"/>
  <c r="L105" i="26"/>
  <c r="L110" i="26" s="1"/>
  <c r="L112" i="26" s="1"/>
  <c r="L113" i="26" s="1"/>
  <c r="I105" i="26"/>
  <c r="I110" i="26" s="1"/>
  <c r="I112" i="26" s="1"/>
  <c r="I113" i="26" s="1"/>
  <c r="H105" i="26"/>
  <c r="H110" i="26" s="1"/>
  <c r="H112" i="26" s="1"/>
  <c r="H113" i="26" s="1"/>
  <c r="E105" i="26"/>
  <c r="E110" i="26" s="1"/>
  <c r="E112" i="26" s="1"/>
  <c r="E113" i="26" s="1"/>
  <c r="D105" i="26"/>
  <c r="D110" i="26" s="1"/>
  <c r="D112" i="26" s="1"/>
  <c r="D113" i="26" s="1"/>
  <c r="K105" i="26"/>
  <c r="K110" i="26" s="1"/>
  <c r="K112" i="26" s="1"/>
  <c r="K113" i="26" s="1"/>
  <c r="L90" i="26"/>
  <c r="K90" i="26"/>
  <c r="J90" i="26"/>
  <c r="I90" i="26"/>
  <c r="H90" i="26"/>
  <c r="G90" i="26"/>
  <c r="F90" i="26"/>
  <c r="E90" i="26"/>
  <c r="D90" i="26"/>
  <c r="C90" i="26"/>
  <c r="K80" i="26"/>
  <c r="K85" i="26" s="1"/>
  <c r="K87" i="26" s="1"/>
  <c r="K88" i="26" s="1"/>
  <c r="F80" i="26"/>
  <c r="F85" i="26" s="1"/>
  <c r="F87" i="26" s="1"/>
  <c r="F88" i="26" s="1"/>
  <c r="C80" i="26"/>
  <c r="C85" i="26" s="1"/>
  <c r="C87" i="26" s="1"/>
  <c r="C88" i="26" s="1"/>
  <c r="G80" i="26"/>
  <c r="G85" i="26" s="1"/>
  <c r="G87" i="26" s="1"/>
  <c r="G88" i="26" s="1"/>
  <c r="L65" i="26"/>
  <c r="K65" i="26"/>
  <c r="J65" i="26"/>
  <c r="I65" i="26"/>
  <c r="H65" i="26"/>
  <c r="G65" i="26"/>
  <c r="F65" i="26"/>
  <c r="E65" i="26"/>
  <c r="D65" i="26"/>
  <c r="C65" i="26"/>
  <c r="I55" i="26"/>
  <c r="I60" i="26" s="1"/>
  <c r="I62" i="26" s="1"/>
  <c r="I63" i="26" s="1"/>
  <c r="H55" i="26"/>
  <c r="H60" i="26" s="1"/>
  <c r="H62" i="26" s="1"/>
  <c r="H63" i="26" s="1"/>
  <c r="D55" i="26"/>
  <c r="D60" i="26" s="1"/>
  <c r="D62" i="26" s="1"/>
  <c r="D63" i="26" s="1"/>
  <c r="L40" i="26"/>
  <c r="K40" i="26"/>
  <c r="J40" i="26"/>
  <c r="I40" i="26"/>
  <c r="H40" i="26"/>
  <c r="G40" i="26"/>
  <c r="F40" i="26"/>
  <c r="E40" i="26"/>
  <c r="D40" i="26"/>
  <c r="C40" i="26"/>
  <c r="L30" i="26"/>
  <c r="H30" i="26"/>
  <c r="D30" i="26"/>
  <c r="K30" i="26"/>
  <c r="L15" i="26"/>
  <c r="K15" i="26"/>
  <c r="J15" i="26"/>
  <c r="I15" i="26"/>
  <c r="H15" i="26"/>
  <c r="G15" i="26"/>
  <c r="F15" i="26"/>
  <c r="E15" i="26"/>
  <c r="D15" i="26"/>
  <c r="C15" i="26"/>
  <c r="L13" i="26"/>
  <c r="K13" i="26"/>
  <c r="J13" i="26"/>
  <c r="I13" i="26"/>
  <c r="L7" i="26"/>
  <c r="K7" i="26"/>
  <c r="J7" i="26"/>
  <c r="I7" i="26"/>
  <c r="B131" i="6"/>
  <c r="B130" i="6"/>
  <c r="B129" i="6"/>
  <c r="B128" i="6"/>
  <c r="B127" i="6"/>
  <c r="B125" i="6"/>
  <c r="B124" i="6"/>
  <c r="B123" i="6"/>
  <c r="B121" i="6"/>
  <c r="B120" i="6"/>
  <c r="B119" i="6"/>
  <c r="B106" i="6"/>
  <c r="B105" i="6"/>
  <c r="B104" i="6"/>
  <c r="B103" i="6"/>
  <c r="B102" i="6"/>
  <c r="B100" i="6"/>
  <c r="B99" i="6"/>
  <c r="B98" i="6"/>
  <c r="B96" i="6"/>
  <c r="B95" i="6"/>
  <c r="B94" i="6"/>
  <c r="B81" i="6"/>
  <c r="B80" i="6"/>
  <c r="B79" i="6"/>
  <c r="B78" i="6"/>
  <c r="B77" i="6"/>
  <c r="B75" i="6"/>
  <c r="B74" i="6"/>
  <c r="B73" i="6"/>
  <c r="B71" i="6"/>
  <c r="B70" i="6"/>
  <c r="B69" i="6"/>
  <c r="B56" i="6"/>
  <c r="B55" i="6"/>
  <c r="B54" i="6"/>
  <c r="B53" i="6"/>
  <c r="B52" i="6"/>
  <c r="B50" i="6"/>
  <c r="B49" i="6"/>
  <c r="B48" i="6"/>
  <c r="B46" i="6"/>
  <c r="B45" i="6"/>
  <c r="B44" i="6"/>
  <c r="B31" i="6"/>
  <c r="B30" i="6"/>
  <c r="B29" i="6"/>
  <c r="B28" i="6"/>
  <c r="B27" i="6"/>
  <c r="B25" i="6"/>
  <c r="B24" i="6"/>
  <c r="B23" i="6"/>
  <c r="B21" i="6"/>
  <c r="B20" i="6"/>
  <c r="B19" i="6"/>
  <c r="L143" i="10"/>
  <c r="L137" i="10"/>
  <c r="J80" i="27" l="1"/>
  <c r="E30" i="27"/>
  <c r="I30" i="27"/>
  <c r="F30" i="27"/>
  <c r="F55" i="27"/>
  <c r="J55" i="27"/>
  <c r="C55" i="27"/>
  <c r="G55" i="27"/>
  <c r="D80" i="27"/>
  <c r="H80" i="27"/>
  <c r="L80" i="27"/>
  <c r="L105" i="27"/>
  <c r="H105" i="27"/>
  <c r="D105" i="27"/>
  <c r="K105" i="27"/>
  <c r="G105" i="27"/>
  <c r="C105" i="27"/>
  <c r="J105" i="27"/>
  <c r="E80" i="27"/>
  <c r="I80" i="27"/>
  <c r="E105" i="27"/>
  <c r="F80" i="27"/>
  <c r="I130" i="27"/>
  <c r="F130" i="27"/>
  <c r="J130" i="27"/>
  <c r="C130" i="27"/>
  <c r="G130" i="27"/>
  <c r="E30" i="26"/>
  <c r="I30" i="26"/>
  <c r="K55" i="26"/>
  <c r="K60" i="26" s="1"/>
  <c r="K62" i="26" s="1"/>
  <c r="K63" i="26" s="1"/>
  <c r="G55" i="26"/>
  <c r="G60" i="26" s="1"/>
  <c r="G62" i="26" s="1"/>
  <c r="G63" i="26" s="1"/>
  <c r="C55" i="26"/>
  <c r="C60" i="26" s="1"/>
  <c r="C62" i="26" s="1"/>
  <c r="C63" i="26" s="1"/>
  <c r="L55" i="26"/>
  <c r="L60" i="26" s="1"/>
  <c r="L62" i="26" s="1"/>
  <c r="L63" i="26" s="1"/>
  <c r="F55" i="26"/>
  <c r="F60" i="26" s="1"/>
  <c r="F62" i="26" s="1"/>
  <c r="F63" i="26" s="1"/>
  <c r="J55" i="26"/>
  <c r="J60" i="26" s="1"/>
  <c r="J62" i="26" s="1"/>
  <c r="J63" i="26" s="1"/>
  <c r="E55" i="26"/>
  <c r="E60" i="26" s="1"/>
  <c r="E62" i="26" s="1"/>
  <c r="E63" i="26" s="1"/>
  <c r="F30" i="26"/>
  <c r="J30" i="26"/>
  <c r="C30" i="26"/>
  <c r="G30" i="26"/>
  <c r="I80" i="26"/>
  <c r="I85" i="26" s="1"/>
  <c r="I87" i="26" s="1"/>
  <c r="I88" i="26" s="1"/>
  <c r="E80" i="26"/>
  <c r="E85" i="26" s="1"/>
  <c r="E87" i="26" s="1"/>
  <c r="E88" i="26" s="1"/>
  <c r="L80" i="26"/>
  <c r="L85" i="26" s="1"/>
  <c r="L87" i="26" s="1"/>
  <c r="L88" i="26" s="1"/>
  <c r="H80" i="26"/>
  <c r="H85" i="26" s="1"/>
  <c r="H87" i="26" s="1"/>
  <c r="H88" i="26" s="1"/>
  <c r="D80" i="26"/>
  <c r="D85" i="26" s="1"/>
  <c r="D87" i="26" s="1"/>
  <c r="D88" i="26" s="1"/>
  <c r="J80" i="26"/>
  <c r="J85" i="26" s="1"/>
  <c r="J87" i="26" s="1"/>
  <c r="J88" i="26" s="1"/>
  <c r="I130" i="26"/>
  <c r="I135" i="26" s="1"/>
  <c r="I137" i="26" s="1"/>
  <c r="I138" i="26" s="1"/>
  <c r="E130" i="26"/>
  <c r="E135" i="26" s="1"/>
  <c r="E137" i="26" s="1"/>
  <c r="E138" i="26" s="1"/>
  <c r="L130" i="26"/>
  <c r="L135" i="26" s="1"/>
  <c r="L137" i="26" s="1"/>
  <c r="L138" i="26" s="1"/>
  <c r="H130" i="26"/>
  <c r="H135" i="26" s="1"/>
  <c r="H137" i="26" s="1"/>
  <c r="H138" i="26" s="1"/>
  <c r="D130" i="26"/>
  <c r="D135" i="26" s="1"/>
  <c r="D137" i="26" s="1"/>
  <c r="D138" i="26" s="1"/>
  <c r="K130" i="26"/>
  <c r="K135" i="26" s="1"/>
  <c r="K137" i="26" s="1"/>
  <c r="K138" i="26" s="1"/>
  <c r="G130" i="26"/>
  <c r="G135" i="26" s="1"/>
  <c r="G137" i="26" s="1"/>
  <c r="G138" i="26" s="1"/>
  <c r="C130" i="26"/>
  <c r="C135" i="26" s="1"/>
  <c r="C137" i="26" s="1"/>
  <c r="C138" i="26" s="1"/>
  <c r="J130" i="26"/>
  <c r="J135" i="26" s="1"/>
  <c r="J137" i="26" s="1"/>
  <c r="J138" i="26" s="1"/>
  <c r="F130" i="26"/>
  <c r="F135" i="26" s="1"/>
  <c r="F137" i="26" s="1"/>
  <c r="F138" i="26" s="1"/>
  <c r="F105" i="26"/>
  <c r="F110" i="26" s="1"/>
  <c r="F112" i="26" s="1"/>
  <c r="F113" i="26" s="1"/>
  <c r="J105" i="26"/>
  <c r="J110" i="26" s="1"/>
  <c r="J112" i="26" s="1"/>
  <c r="J113" i="26" s="1"/>
  <c r="C105" i="26"/>
  <c r="C110" i="26" s="1"/>
  <c r="C112" i="26" s="1"/>
  <c r="C113" i="26" s="1"/>
  <c r="G105" i="26"/>
  <c r="G110" i="26" s="1"/>
  <c r="G112" i="26" s="1"/>
  <c r="G113" i="26" s="1"/>
  <c r="B130" i="7"/>
  <c r="B105" i="7"/>
  <c r="B80" i="7"/>
  <c r="B55" i="7"/>
  <c r="B30" i="7"/>
  <c r="B131" i="25"/>
  <c r="J131" i="25" s="1"/>
  <c r="G130" i="25"/>
  <c r="B130" i="25"/>
  <c r="D130" i="25" s="1"/>
  <c r="F129" i="25"/>
  <c r="B129" i="25"/>
  <c r="E129" i="25" s="1"/>
  <c r="G128" i="25"/>
  <c r="B128" i="25"/>
  <c r="J128" i="25" s="1"/>
  <c r="F127" i="25"/>
  <c r="F126" i="25" s="1"/>
  <c r="B127" i="25"/>
  <c r="E127" i="25" s="1"/>
  <c r="E126" i="25" s="1"/>
  <c r="E125" i="25"/>
  <c r="B125" i="25"/>
  <c r="D125" i="25" s="1"/>
  <c r="B124" i="25"/>
  <c r="G124" i="25" s="1"/>
  <c r="D123" i="25"/>
  <c r="D122" i="25" s="1"/>
  <c r="C123" i="25"/>
  <c r="C122" i="25" s="1"/>
  <c r="B123" i="25"/>
  <c r="G123" i="25" s="1"/>
  <c r="G122" i="25" s="1"/>
  <c r="K121" i="25"/>
  <c r="D121" i="25"/>
  <c r="C121" i="25"/>
  <c r="B121" i="25"/>
  <c r="J121" i="25" s="1"/>
  <c r="F120" i="25"/>
  <c r="E120" i="25"/>
  <c r="B120" i="25"/>
  <c r="I120" i="25" s="1"/>
  <c r="G119" i="25"/>
  <c r="G118" i="25" s="1"/>
  <c r="G134" i="25" s="1"/>
  <c r="B119" i="25"/>
  <c r="J119" i="25" s="1"/>
  <c r="J118" i="25" s="1"/>
  <c r="K115" i="25"/>
  <c r="J115" i="25"/>
  <c r="I115" i="25"/>
  <c r="H115" i="25"/>
  <c r="G115" i="25"/>
  <c r="F115" i="25"/>
  <c r="E115" i="25"/>
  <c r="D115" i="25"/>
  <c r="C115" i="25"/>
  <c r="B106" i="25"/>
  <c r="B105" i="25"/>
  <c r="K105" i="25" s="1"/>
  <c r="G104" i="25"/>
  <c r="B104" i="25"/>
  <c r="F104" i="25" s="1"/>
  <c r="E103" i="25"/>
  <c r="B103" i="25"/>
  <c r="K103" i="25" s="1"/>
  <c r="F102" i="25"/>
  <c r="F101" i="25" s="1"/>
  <c r="C102" i="25"/>
  <c r="C101" i="25" s="1"/>
  <c r="B102" i="25"/>
  <c r="G102" i="25" s="1"/>
  <c r="G101" i="25" s="1"/>
  <c r="B100" i="25"/>
  <c r="F100" i="25" s="1"/>
  <c r="D99" i="25"/>
  <c r="B99" i="25"/>
  <c r="J99" i="25" s="1"/>
  <c r="F98" i="25"/>
  <c r="F97" i="25" s="1"/>
  <c r="E98" i="25"/>
  <c r="E97" i="25" s="1"/>
  <c r="B98" i="25"/>
  <c r="E96" i="25"/>
  <c r="B96" i="25"/>
  <c r="K96" i="25" s="1"/>
  <c r="B95" i="25"/>
  <c r="F95" i="25" s="1"/>
  <c r="C94" i="25"/>
  <c r="C93" i="25" s="1"/>
  <c r="B94" i="25"/>
  <c r="K94" i="25" s="1"/>
  <c r="K93" i="25" s="1"/>
  <c r="K90" i="25"/>
  <c r="J90" i="25"/>
  <c r="I90" i="25"/>
  <c r="H90" i="25"/>
  <c r="G90" i="25"/>
  <c r="F90" i="25"/>
  <c r="E90" i="25"/>
  <c r="D90" i="25"/>
  <c r="C90" i="25"/>
  <c r="B88" i="25"/>
  <c r="C81" i="25"/>
  <c r="B81" i="25"/>
  <c r="G81" i="25" s="1"/>
  <c r="B80" i="25"/>
  <c r="E80" i="25" s="1"/>
  <c r="B79" i="25"/>
  <c r="B78" i="25"/>
  <c r="E78" i="25" s="1"/>
  <c r="G77" i="25"/>
  <c r="G76" i="25" s="1"/>
  <c r="B77" i="25"/>
  <c r="B75" i="25"/>
  <c r="K74" i="25"/>
  <c r="C74" i="25"/>
  <c r="B74" i="25"/>
  <c r="J74" i="25" s="1"/>
  <c r="B73" i="25"/>
  <c r="H71" i="25"/>
  <c r="E71" i="25"/>
  <c r="B71" i="25"/>
  <c r="K71" i="25" s="1"/>
  <c r="G70" i="25"/>
  <c r="B70" i="25"/>
  <c r="E69" i="25"/>
  <c r="E68" i="25" s="1"/>
  <c r="E84" i="25" s="1"/>
  <c r="D69" i="25"/>
  <c r="D68" i="25" s="1"/>
  <c r="B69" i="25"/>
  <c r="K69" i="25" s="1"/>
  <c r="K68" i="25" s="1"/>
  <c r="K65" i="25"/>
  <c r="J65" i="25"/>
  <c r="I65" i="25"/>
  <c r="H65" i="25"/>
  <c r="G65" i="25"/>
  <c r="F65" i="25"/>
  <c r="E65" i="25"/>
  <c r="D65" i="25"/>
  <c r="C65" i="25"/>
  <c r="F56" i="25"/>
  <c r="C56" i="25"/>
  <c r="B56" i="25"/>
  <c r="K56" i="25" s="1"/>
  <c r="E55" i="25"/>
  <c r="D55" i="25"/>
  <c r="C55" i="25"/>
  <c r="B55" i="25"/>
  <c r="J55" i="25" s="1"/>
  <c r="B54" i="25"/>
  <c r="G54" i="25" s="1"/>
  <c r="E53" i="25"/>
  <c r="D53" i="25"/>
  <c r="B53" i="25"/>
  <c r="J53" i="25" s="1"/>
  <c r="B52" i="25"/>
  <c r="F52" i="25" s="1"/>
  <c r="F51" i="25" s="1"/>
  <c r="F50" i="25"/>
  <c r="B50" i="25"/>
  <c r="I50" i="25" s="1"/>
  <c r="B49" i="25"/>
  <c r="H49" i="25" s="1"/>
  <c r="B48" i="25"/>
  <c r="J48" i="25" s="1"/>
  <c r="J47" i="25" s="1"/>
  <c r="I46" i="25"/>
  <c r="H46" i="25"/>
  <c r="D46" i="25"/>
  <c r="C46" i="25"/>
  <c r="B46" i="25"/>
  <c r="J46" i="25" s="1"/>
  <c r="B45" i="25"/>
  <c r="G45" i="25" s="1"/>
  <c r="K44" i="25"/>
  <c r="K43" i="25" s="1"/>
  <c r="K59" i="25" s="1"/>
  <c r="K62" i="25" s="1"/>
  <c r="K63" i="25" s="1"/>
  <c r="E44" i="25"/>
  <c r="E43" i="25" s="1"/>
  <c r="E42" i="25" s="1"/>
  <c r="E41" i="25" s="1"/>
  <c r="E57" i="25" s="1"/>
  <c r="B44" i="25"/>
  <c r="J44" i="25" s="1"/>
  <c r="J43" i="25" s="1"/>
  <c r="K40" i="25"/>
  <c r="J40" i="25"/>
  <c r="I40" i="25"/>
  <c r="H40" i="25"/>
  <c r="G40" i="25"/>
  <c r="F40" i="25"/>
  <c r="E40" i="25"/>
  <c r="D40" i="25"/>
  <c r="C40" i="25"/>
  <c r="B38" i="25"/>
  <c r="H31" i="25"/>
  <c r="C31" i="25"/>
  <c r="B31" i="25"/>
  <c r="J31" i="25" s="1"/>
  <c r="B30" i="25"/>
  <c r="F30" i="25" s="1"/>
  <c r="E29" i="25"/>
  <c r="D29" i="25"/>
  <c r="C29" i="25"/>
  <c r="B29" i="25"/>
  <c r="J29" i="25" s="1"/>
  <c r="K28" i="25"/>
  <c r="F28" i="25"/>
  <c r="C28" i="25"/>
  <c r="B28" i="25"/>
  <c r="G28" i="25" s="1"/>
  <c r="B27" i="25"/>
  <c r="J27" i="25" s="1"/>
  <c r="C25" i="25"/>
  <c r="B25" i="25"/>
  <c r="J25" i="25" s="1"/>
  <c r="B24" i="25"/>
  <c r="J24" i="25" s="1"/>
  <c r="G23" i="25"/>
  <c r="C23" i="25"/>
  <c r="B23" i="25"/>
  <c r="J23" i="25" s="1"/>
  <c r="B21" i="25"/>
  <c r="F21" i="25" s="1"/>
  <c r="B20" i="25"/>
  <c r="J20" i="25" s="1"/>
  <c r="C19" i="25"/>
  <c r="C18" i="25" s="1"/>
  <c r="C17" i="25" s="1"/>
  <c r="B19" i="25"/>
  <c r="K19" i="25" s="1"/>
  <c r="K18" i="25" s="1"/>
  <c r="K17" i="25" s="1"/>
  <c r="K15" i="25"/>
  <c r="J15" i="25"/>
  <c r="I15" i="25"/>
  <c r="H15" i="25"/>
  <c r="G15" i="25"/>
  <c r="F15" i="25"/>
  <c r="E15" i="25"/>
  <c r="D15" i="25"/>
  <c r="C15" i="25"/>
  <c r="K7" i="25"/>
  <c r="J7" i="25"/>
  <c r="I7" i="25"/>
  <c r="H7" i="25"/>
  <c r="G135" i="25" l="1"/>
  <c r="G137" i="25" s="1"/>
  <c r="G138" i="25" s="1"/>
  <c r="G117" i="25"/>
  <c r="G116" i="25" s="1"/>
  <c r="G132" i="25" s="1"/>
  <c r="G125" i="25"/>
  <c r="C119" i="25"/>
  <c r="C118" i="25" s="1"/>
  <c r="C134" i="25" s="1"/>
  <c r="C135" i="25" s="1"/>
  <c r="C137" i="25" s="1"/>
  <c r="C138" i="25" s="1"/>
  <c r="K119" i="25"/>
  <c r="K118" i="25" s="1"/>
  <c r="G121" i="25"/>
  <c r="E123" i="25"/>
  <c r="E122" i="25" s="1"/>
  <c r="C125" i="25"/>
  <c r="C128" i="25"/>
  <c r="C130" i="25"/>
  <c r="I131" i="25"/>
  <c r="H119" i="25"/>
  <c r="H118" i="25" s="1"/>
  <c r="K128" i="25"/>
  <c r="K130" i="25"/>
  <c r="D119" i="25"/>
  <c r="D118" i="25" s="1"/>
  <c r="D117" i="25" s="1"/>
  <c r="D116" i="25" s="1"/>
  <c r="D132" i="25" s="1"/>
  <c r="H121" i="25"/>
  <c r="D128" i="25"/>
  <c r="F94" i="25"/>
  <c r="F93" i="25" s="1"/>
  <c r="C95" i="25"/>
  <c r="K95" i="25"/>
  <c r="H96" i="25"/>
  <c r="G99" i="25"/>
  <c r="E100" i="25"/>
  <c r="J95" i="25"/>
  <c r="G94" i="25"/>
  <c r="G93" i="25" s="1"/>
  <c r="G109" i="25" s="1"/>
  <c r="D95" i="25"/>
  <c r="I96" i="25"/>
  <c r="H99" i="25"/>
  <c r="C104" i="25"/>
  <c r="D105" i="25"/>
  <c r="D96" i="25"/>
  <c r="C99" i="25"/>
  <c r="K99" i="25"/>
  <c r="D103" i="25"/>
  <c r="E105" i="25"/>
  <c r="E67" i="25"/>
  <c r="E66" i="25" s="1"/>
  <c r="E82" i="25" s="1"/>
  <c r="H69" i="25"/>
  <c r="H68" i="25" s="1"/>
  <c r="H84" i="25" s="1"/>
  <c r="H87" i="25" s="1"/>
  <c r="H88" i="25" s="1"/>
  <c r="I71" i="25"/>
  <c r="D74" i="25"/>
  <c r="D78" i="25"/>
  <c r="D80" i="25"/>
  <c r="F81" i="25"/>
  <c r="I69" i="25"/>
  <c r="I68" i="25" s="1"/>
  <c r="I67" i="25" s="1"/>
  <c r="I66" i="25" s="1"/>
  <c r="I82" i="25" s="1"/>
  <c r="D71" i="25"/>
  <c r="G74" i="25"/>
  <c r="K81" i="25"/>
  <c r="H74" i="25"/>
  <c r="J49" i="25"/>
  <c r="G49" i="25"/>
  <c r="D49" i="25"/>
  <c r="K49" i="25"/>
  <c r="C49" i="25"/>
  <c r="G44" i="25"/>
  <c r="G43" i="25" s="1"/>
  <c r="C44" i="25"/>
  <c r="C43" i="25" s="1"/>
  <c r="C59" i="25" s="1"/>
  <c r="H44" i="25"/>
  <c r="H43" i="25" s="1"/>
  <c r="E46" i="25"/>
  <c r="K46" i="25"/>
  <c r="G53" i="25"/>
  <c r="G55" i="25"/>
  <c r="G56" i="25"/>
  <c r="D44" i="25"/>
  <c r="D43" i="25" s="1"/>
  <c r="I44" i="25"/>
  <c r="I43" i="25" s="1"/>
  <c r="I42" i="25" s="1"/>
  <c r="I41" i="25" s="1"/>
  <c r="I57" i="25" s="1"/>
  <c r="G46" i="25"/>
  <c r="E50" i="25"/>
  <c r="C53" i="25"/>
  <c r="I53" i="25"/>
  <c r="F19" i="25"/>
  <c r="C20" i="25"/>
  <c r="H20" i="25"/>
  <c r="K23" i="25"/>
  <c r="D25" i="25"/>
  <c r="C27" i="25"/>
  <c r="G29" i="25"/>
  <c r="D31" i="25"/>
  <c r="I31" i="25"/>
  <c r="G27" i="25"/>
  <c r="G26" i="25" s="1"/>
  <c r="G19" i="25"/>
  <c r="G18" i="25" s="1"/>
  <c r="G17" i="25" s="1"/>
  <c r="D20" i="25"/>
  <c r="I20" i="25"/>
  <c r="J22" i="25"/>
  <c r="G25" i="25"/>
  <c r="D27" i="25"/>
  <c r="C26" i="25"/>
  <c r="E31" i="25"/>
  <c r="K31" i="25"/>
  <c r="G20" i="25"/>
  <c r="E20" i="25"/>
  <c r="K20" i="25"/>
  <c r="D23" i="25"/>
  <c r="D22" i="25" s="1"/>
  <c r="K25" i="25"/>
  <c r="E27" i="25"/>
  <c r="G31" i="25"/>
  <c r="J35" i="26"/>
  <c r="J37" i="26" s="1"/>
  <c r="J38" i="26" s="1"/>
  <c r="J42" i="25"/>
  <c r="J41" i="25" s="1"/>
  <c r="J57" i="25" s="1"/>
  <c r="J59" i="25"/>
  <c r="H130" i="25"/>
  <c r="H123" i="25"/>
  <c r="H122" i="25" s="1"/>
  <c r="H105" i="25"/>
  <c r="H103" i="25"/>
  <c r="H125" i="25"/>
  <c r="H78" i="25"/>
  <c r="H80" i="25"/>
  <c r="C117" i="25"/>
  <c r="C116" i="25" s="1"/>
  <c r="C132" i="25" s="1"/>
  <c r="I78" i="25"/>
  <c r="I129" i="25"/>
  <c r="I125" i="25"/>
  <c r="I80" i="25"/>
  <c r="I100" i="25"/>
  <c r="K21" i="25"/>
  <c r="J21" i="25"/>
  <c r="H24" i="25"/>
  <c r="D24" i="25"/>
  <c r="K24" i="25"/>
  <c r="G24" i="25"/>
  <c r="G22" i="25" s="1"/>
  <c r="C24" i="25"/>
  <c r="J30" i="25"/>
  <c r="H48" i="25"/>
  <c r="H47" i="25" s="1"/>
  <c r="D48" i="25"/>
  <c r="D47" i="25" s="1"/>
  <c r="K48" i="25"/>
  <c r="K47" i="25" s="1"/>
  <c r="G48" i="25"/>
  <c r="G47" i="25" s="1"/>
  <c r="C48" i="25"/>
  <c r="C47" i="25" s="1"/>
  <c r="D67" i="25"/>
  <c r="D66" i="25" s="1"/>
  <c r="D82" i="25" s="1"/>
  <c r="D84" i="25"/>
  <c r="K117" i="25"/>
  <c r="K116" i="25" s="1"/>
  <c r="K132" i="25" s="1"/>
  <c r="K134" i="25"/>
  <c r="C21" i="25"/>
  <c r="E24" i="25"/>
  <c r="H25" i="25"/>
  <c r="H27" i="25"/>
  <c r="C30" i="25"/>
  <c r="K30" i="25"/>
  <c r="I45" i="25"/>
  <c r="E45" i="25"/>
  <c r="H45" i="25"/>
  <c r="D45" i="25"/>
  <c r="J45" i="25"/>
  <c r="E48" i="25"/>
  <c r="E47" i="25" s="1"/>
  <c r="C52" i="25"/>
  <c r="C51" i="25" s="1"/>
  <c r="K52" i="25"/>
  <c r="K51" i="25" s="1"/>
  <c r="I54" i="25"/>
  <c r="E54" i="25"/>
  <c r="H54" i="25"/>
  <c r="D54" i="25"/>
  <c r="J54" i="25"/>
  <c r="I55" i="25"/>
  <c r="E59" i="25"/>
  <c r="E60" i="25" s="1"/>
  <c r="E62" i="25" s="1"/>
  <c r="E63" i="25" s="1"/>
  <c r="H75" i="25"/>
  <c r="D75" i="25"/>
  <c r="K75" i="25"/>
  <c r="G75" i="25"/>
  <c r="C75" i="25"/>
  <c r="I75" i="25"/>
  <c r="F75" i="25"/>
  <c r="E75" i="25"/>
  <c r="I79" i="25"/>
  <c r="E79" i="25"/>
  <c r="H79" i="25"/>
  <c r="D79" i="25"/>
  <c r="G79" i="25"/>
  <c r="F79" i="25"/>
  <c r="K79" i="25"/>
  <c r="C79" i="25"/>
  <c r="H128" i="25"/>
  <c r="I19" i="25"/>
  <c r="I18" i="25" s="1"/>
  <c r="E19" i="25"/>
  <c r="E18" i="25" s="1"/>
  <c r="H19" i="25"/>
  <c r="H18" i="25" s="1"/>
  <c r="D19" i="25"/>
  <c r="D18" i="25" s="1"/>
  <c r="J19" i="25"/>
  <c r="J18" i="25" s="1"/>
  <c r="H23" i="25"/>
  <c r="H22" i="25" s="1"/>
  <c r="F24" i="25"/>
  <c r="I27" i="25"/>
  <c r="H29" i="25"/>
  <c r="C45" i="25"/>
  <c r="K45" i="25"/>
  <c r="F48" i="25"/>
  <c r="F47" i="25" s="1"/>
  <c r="C54" i="25"/>
  <c r="K54" i="25"/>
  <c r="I56" i="25"/>
  <c r="E56" i="25"/>
  <c r="H56" i="25"/>
  <c r="D56" i="25"/>
  <c r="J56" i="25"/>
  <c r="K60" i="25"/>
  <c r="I73" i="25"/>
  <c r="I72" i="25" s="1"/>
  <c r="J75" i="25"/>
  <c r="J79" i="25"/>
  <c r="F109" i="25"/>
  <c r="F92" i="25"/>
  <c r="F91" i="25" s="1"/>
  <c r="F107" i="25" s="1"/>
  <c r="I123" i="25"/>
  <c r="I122" i="25" s="1"/>
  <c r="I21" i="25"/>
  <c r="E21" i="25"/>
  <c r="H21" i="25"/>
  <c r="D21" i="25"/>
  <c r="I30" i="25"/>
  <c r="E30" i="25"/>
  <c r="H30" i="25"/>
  <c r="D30" i="25"/>
  <c r="I52" i="25"/>
  <c r="I51" i="25" s="1"/>
  <c r="E52" i="25"/>
  <c r="E51" i="25" s="1"/>
  <c r="H52" i="25"/>
  <c r="H51" i="25" s="1"/>
  <c r="D52" i="25"/>
  <c r="D51" i="25" s="1"/>
  <c r="J52" i="25"/>
  <c r="J51" i="25" s="1"/>
  <c r="H55" i="25"/>
  <c r="G21" i="25"/>
  <c r="C22" i="25"/>
  <c r="K22" i="25"/>
  <c r="I24" i="25"/>
  <c r="E26" i="25"/>
  <c r="I28" i="25"/>
  <c r="E28" i="25"/>
  <c r="H28" i="25"/>
  <c r="D28" i="25"/>
  <c r="D26" i="25" s="1"/>
  <c r="J28" i="25"/>
  <c r="J26" i="25" s="1"/>
  <c r="I29" i="25"/>
  <c r="G30" i="25"/>
  <c r="C34" i="25"/>
  <c r="C35" i="25" s="1"/>
  <c r="C37" i="25" s="1"/>
  <c r="C38" i="25" s="1"/>
  <c r="K34" i="25"/>
  <c r="C42" i="25"/>
  <c r="C41" i="25" s="1"/>
  <c r="C57" i="25" s="1"/>
  <c r="K42" i="25"/>
  <c r="K41" i="25" s="1"/>
  <c r="K57" i="25" s="1"/>
  <c r="F45" i="25"/>
  <c r="I48" i="25"/>
  <c r="I47" i="25" s="1"/>
  <c r="H50" i="25"/>
  <c r="D50" i="25"/>
  <c r="K50" i="25"/>
  <c r="G50" i="25"/>
  <c r="C50" i="25"/>
  <c r="J50" i="25"/>
  <c r="G52" i="25"/>
  <c r="G51" i="25" s="1"/>
  <c r="H53" i="25"/>
  <c r="F54" i="25"/>
  <c r="I59" i="25"/>
  <c r="K84" i="25"/>
  <c r="K67" i="25"/>
  <c r="K66" i="25" s="1"/>
  <c r="K82" i="25" s="1"/>
  <c r="I84" i="25"/>
  <c r="I103" i="25"/>
  <c r="I105" i="25"/>
  <c r="I70" i="25"/>
  <c r="E70" i="25"/>
  <c r="H70" i="25"/>
  <c r="D70" i="25"/>
  <c r="J70" i="25"/>
  <c r="H73" i="25"/>
  <c r="H72" i="25" s="1"/>
  <c r="H85" i="25" s="1"/>
  <c r="D73" i="25"/>
  <c r="D72" i="25" s="1"/>
  <c r="K73" i="25"/>
  <c r="K72" i="25" s="1"/>
  <c r="G73" i="25"/>
  <c r="G72" i="25" s="1"/>
  <c r="C73" i="25"/>
  <c r="C72" i="25" s="1"/>
  <c r="J73" i="25"/>
  <c r="J72" i="25" s="1"/>
  <c r="I77" i="25"/>
  <c r="I76" i="25" s="1"/>
  <c r="E77" i="25"/>
  <c r="E76" i="25" s="1"/>
  <c r="H77" i="25"/>
  <c r="H76" i="25" s="1"/>
  <c r="D77" i="25"/>
  <c r="D76" i="25" s="1"/>
  <c r="J77" i="25"/>
  <c r="J76" i="25" s="1"/>
  <c r="I98" i="25"/>
  <c r="I97" i="25" s="1"/>
  <c r="I106" i="25"/>
  <c r="E106" i="25"/>
  <c r="H106" i="25"/>
  <c r="D106" i="25"/>
  <c r="F106" i="25"/>
  <c r="K106" i="25"/>
  <c r="C106" i="25"/>
  <c r="F20" i="25"/>
  <c r="F18" i="25" s="1"/>
  <c r="E23" i="25"/>
  <c r="E22" i="25" s="1"/>
  <c r="I23" i="25"/>
  <c r="I22" i="25" s="1"/>
  <c r="E25" i="25"/>
  <c r="I25" i="25"/>
  <c r="F27" i="25"/>
  <c r="F26" i="25" s="1"/>
  <c r="F29" i="25"/>
  <c r="F31" i="25"/>
  <c r="F44" i="25"/>
  <c r="F43" i="25" s="1"/>
  <c r="F46" i="25"/>
  <c r="E49" i="25"/>
  <c r="I49" i="25"/>
  <c r="F53" i="25"/>
  <c r="F55" i="25"/>
  <c r="H67" i="25"/>
  <c r="H66" i="25" s="1"/>
  <c r="H82" i="25" s="1"/>
  <c r="C70" i="25"/>
  <c r="K70" i="25"/>
  <c r="E73" i="25"/>
  <c r="E72" i="25" s="1"/>
  <c r="E85" i="25" s="1"/>
  <c r="E87" i="25" s="1"/>
  <c r="E88" i="25" s="1"/>
  <c r="C77" i="25"/>
  <c r="C76" i="25" s="1"/>
  <c r="K77" i="25"/>
  <c r="K76" i="25" s="1"/>
  <c r="K80" i="25"/>
  <c r="I94" i="25"/>
  <c r="I93" i="25" s="1"/>
  <c r="E94" i="25"/>
  <c r="E93" i="25" s="1"/>
  <c r="H94" i="25"/>
  <c r="H93" i="25" s="1"/>
  <c r="D94" i="25"/>
  <c r="D93" i="25" s="1"/>
  <c r="J94" i="25"/>
  <c r="J93" i="25" s="1"/>
  <c r="G106" i="25"/>
  <c r="I124" i="25"/>
  <c r="E124" i="25"/>
  <c r="H124" i="25"/>
  <c r="D124" i="25"/>
  <c r="F124" i="25"/>
  <c r="K124" i="25"/>
  <c r="C124" i="25"/>
  <c r="I127" i="25"/>
  <c r="I126" i="25" s="1"/>
  <c r="K125" i="25"/>
  <c r="K123" i="25"/>
  <c r="K122" i="25" s="1"/>
  <c r="K104" i="25"/>
  <c r="F23" i="25"/>
  <c r="F25" i="25"/>
  <c r="K27" i="25"/>
  <c r="K26" i="25" s="1"/>
  <c r="K29" i="25"/>
  <c r="F49" i="25"/>
  <c r="K53" i="25"/>
  <c r="K55" i="25"/>
  <c r="F70" i="25"/>
  <c r="F73" i="25"/>
  <c r="F72" i="25" s="1"/>
  <c r="F77" i="25"/>
  <c r="F76" i="25" s="1"/>
  <c r="K78" i="25"/>
  <c r="I81" i="25"/>
  <c r="E81" i="25"/>
  <c r="H81" i="25"/>
  <c r="D81" i="25"/>
  <c r="J81" i="25"/>
  <c r="C109" i="25"/>
  <c r="C92" i="25"/>
  <c r="C91" i="25" s="1"/>
  <c r="C107" i="25" s="1"/>
  <c r="K109" i="25"/>
  <c r="K92" i="25"/>
  <c r="K91" i="25" s="1"/>
  <c r="K107" i="25" s="1"/>
  <c r="K102" i="25"/>
  <c r="K101" i="25" s="1"/>
  <c r="J106" i="25"/>
  <c r="J134" i="25"/>
  <c r="J117" i="25"/>
  <c r="J116" i="25" s="1"/>
  <c r="J132" i="25" s="1"/>
  <c r="J124" i="25"/>
  <c r="H131" i="25"/>
  <c r="D131" i="25"/>
  <c r="K131" i="25"/>
  <c r="G131" i="25"/>
  <c r="C131" i="25"/>
  <c r="F131" i="25"/>
  <c r="E131" i="25"/>
  <c r="F69" i="25"/>
  <c r="F68" i="25" s="1"/>
  <c r="J69" i="25"/>
  <c r="J68" i="25" s="1"/>
  <c r="F71" i="25"/>
  <c r="J71" i="25"/>
  <c r="E74" i="25"/>
  <c r="I74" i="25"/>
  <c r="F78" i="25"/>
  <c r="J78" i="25"/>
  <c r="F80" i="25"/>
  <c r="J80" i="25"/>
  <c r="I95" i="25"/>
  <c r="E95" i="25"/>
  <c r="H95" i="25"/>
  <c r="G95" i="25"/>
  <c r="H100" i="25"/>
  <c r="D100" i="25"/>
  <c r="K100" i="25"/>
  <c r="G100" i="25"/>
  <c r="C100" i="25"/>
  <c r="J100" i="25"/>
  <c r="I104" i="25"/>
  <c r="E104" i="25"/>
  <c r="H104" i="25"/>
  <c r="D104" i="25"/>
  <c r="J104" i="25"/>
  <c r="H120" i="25"/>
  <c r="D120" i="25"/>
  <c r="K120" i="25"/>
  <c r="G120" i="25"/>
  <c r="C120" i="25"/>
  <c r="J120" i="25"/>
  <c r="J123" i="25"/>
  <c r="J122" i="25" s="1"/>
  <c r="H129" i="25"/>
  <c r="D129" i="25"/>
  <c r="K129" i="25"/>
  <c r="G129" i="25"/>
  <c r="C129" i="25"/>
  <c r="J129" i="25"/>
  <c r="C69" i="25"/>
  <c r="C68" i="25" s="1"/>
  <c r="G69" i="25"/>
  <c r="G68" i="25" s="1"/>
  <c r="C71" i="25"/>
  <c r="G71" i="25"/>
  <c r="F74" i="25"/>
  <c r="C78" i="25"/>
  <c r="G78" i="25"/>
  <c r="C80" i="25"/>
  <c r="G80" i="25"/>
  <c r="H98" i="25"/>
  <c r="H97" i="25" s="1"/>
  <c r="D98" i="25"/>
  <c r="D97" i="25" s="1"/>
  <c r="K98" i="25"/>
  <c r="K97" i="25" s="1"/>
  <c r="G98" i="25"/>
  <c r="G97" i="25" s="1"/>
  <c r="C98" i="25"/>
  <c r="C97" i="25" s="1"/>
  <c r="J98" i="25"/>
  <c r="J97" i="25" s="1"/>
  <c r="I102" i="25"/>
  <c r="I101" i="25" s="1"/>
  <c r="E102" i="25"/>
  <c r="E101" i="25" s="1"/>
  <c r="H102" i="25"/>
  <c r="H101" i="25" s="1"/>
  <c r="D102" i="25"/>
  <c r="D101" i="25" s="1"/>
  <c r="J102" i="25"/>
  <c r="J101" i="25" s="1"/>
  <c r="J125" i="25"/>
  <c r="H127" i="25"/>
  <c r="H126" i="25" s="1"/>
  <c r="D127" i="25"/>
  <c r="D126" i="25" s="1"/>
  <c r="K127" i="25"/>
  <c r="K126" i="25" s="1"/>
  <c r="G127" i="25"/>
  <c r="G126" i="25" s="1"/>
  <c r="C127" i="25"/>
  <c r="C126" i="25" s="1"/>
  <c r="J127" i="25"/>
  <c r="J126" i="25" s="1"/>
  <c r="J130" i="25"/>
  <c r="F96" i="25"/>
  <c r="J96" i="25"/>
  <c r="E99" i="25"/>
  <c r="I99" i="25"/>
  <c r="F103" i="25"/>
  <c r="J103" i="25"/>
  <c r="F105" i="25"/>
  <c r="J105" i="25"/>
  <c r="E119" i="25"/>
  <c r="E118" i="25" s="1"/>
  <c r="I119" i="25"/>
  <c r="I118" i="25" s="1"/>
  <c r="E121" i="25"/>
  <c r="I121" i="25"/>
  <c r="F123" i="25"/>
  <c r="F122" i="25" s="1"/>
  <c r="F125" i="25"/>
  <c r="E128" i="25"/>
  <c r="I128" i="25"/>
  <c r="E130" i="25"/>
  <c r="I130" i="25"/>
  <c r="C96" i="25"/>
  <c r="G96" i="25"/>
  <c r="F99" i="25"/>
  <c r="C103" i="25"/>
  <c r="G103" i="25"/>
  <c r="C105" i="25"/>
  <c r="G105" i="25"/>
  <c r="F119" i="25"/>
  <c r="F118" i="25" s="1"/>
  <c r="F121" i="25"/>
  <c r="F128" i="25"/>
  <c r="F130" i="25"/>
  <c r="C30" i="7"/>
  <c r="B130" i="24"/>
  <c r="B105" i="24"/>
  <c r="B80" i="24"/>
  <c r="B55" i="24"/>
  <c r="B30" i="24"/>
  <c r="D131" i="24"/>
  <c r="C131" i="24"/>
  <c r="C130" i="24"/>
  <c r="D130" i="24"/>
  <c r="D115" i="24"/>
  <c r="C115" i="24"/>
  <c r="D106" i="24"/>
  <c r="C106" i="24"/>
  <c r="D105" i="24"/>
  <c r="C105" i="24"/>
  <c r="D90" i="24"/>
  <c r="C90" i="24"/>
  <c r="D81" i="24"/>
  <c r="C81" i="24"/>
  <c r="D80" i="24"/>
  <c r="C80" i="24"/>
  <c r="D65" i="24"/>
  <c r="C65" i="24"/>
  <c r="D56" i="24"/>
  <c r="C56" i="24"/>
  <c r="D55" i="24"/>
  <c r="C55" i="24"/>
  <c r="D40" i="24"/>
  <c r="C40" i="24"/>
  <c r="D31" i="24"/>
  <c r="C31" i="24"/>
  <c r="D30" i="24"/>
  <c r="D15" i="24"/>
  <c r="C15" i="24"/>
  <c r="B130" i="23"/>
  <c r="B129" i="23"/>
  <c r="B128" i="23"/>
  <c r="B127" i="23"/>
  <c r="D127" i="23" s="1"/>
  <c r="B125" i="23"/>
  <c r="B124" i="23"/>
  <c r="B123" i="23"/>
  <c r="D123" i="23" s="1"/>
  <c r="D122" i="23" s="1"/>
  <c r="B121" i="23"/>
  <c r="B120" i="23"/>
  <c r="B119" i="23"/>
  <c r="B105" i="23"/>
  <c r="B104" i="23"/>
  <c r="B103" i="23"/>
  <c r="D103" i="23" s="1"/>
  <c r="B102" i="23"/>
  <c r="D102" i="23" s="1"/>
  <c r="B100" i="23"/>
  <c r="B99" i="23"/>
  <c r="B98" i="23"/>
  <c r="B96" i="23"/>
  <c r="C96" i="23" s="1"/>
  <c r="B95" i="23"/>
  <c r="B94" i="23"/>
  <c r="B80" i="23"/>
  <c r="B79" i="23"/>
  <c r="B78" i="23"/>
  <c r="B77" i="23"/>
  <c r="D77" i="23" s="1"/>
  <c r="B75" i="23"/>
  <c r="B74" i="23"/>
  <c r="B73" i="23"/>
  <c r="B71" i="23"/>
  <c r="D71" i="23" s="1"/>
  <c r="B70" i="23"/>
  <c r="B69" i="23"/>
  <c r="B55" i="23"/>
  <c r="B54" i="23"/>
  <c r="B53" i="23"/>
  <c r="C53" i="23" s="1"/>
  <c r="B52" i="23"/>
  <c r="D52" i="23" s="1"/>
  <c r="D51" i="23" s="1"/>
  <c r="B50" i="23"/>
  <c r="B49" i="23"/>
  <c r="D49" i="23" s="1"/>
  <c r="B48" i="23"/>
  <c r="C48" i="23" s="1"/>
  <c r="C47" i="23" s="1"/>
  <c r="B46" i="23"/>
  <c r="D46" i="23" s="1"/>
  <c r="B45" i="23"/>
  <c r="B44" i="23"/>
  <c r="D44" i="23" s="1"/>
  <c r="C98" i="23"/>
  <c r="C97" i="23" s="1"/>
  <c r="B30" i="23"/>
  <c r="B29" i="23"/>
  <c r="D29" i="23" s="1"/>
  <c r="B28" i="23"/>
  <c r="B27" i="23"/>
  <c r="B25" i="23"/>
  <c r="B24" i="23"/>
  <c r="D24" i="23" s="1"/>
  <c r="B23" i="23"/>
  <c r="B21" i="23"/>
  <c r="B20" i="23"/>
  <c r="B19" i="23"/>
  <c r="C19" i="23" s="1"/>
  <c r="C20" i="23"/>
  <c r="I131" i="5"/>
  <c r="L130" i="5"/>
  <c r="I130" i="5"/>
  <c r="H130" i="5"/>
  <c r="E130" i="5"/>
  <c r="D130" i="5"/>
  <c r="K130" i="5"/>
  <c r="L129" i="5"/>
  <c r="K129" i="5"/>
  <c r="I129" i="5"/>
  <c r="H129" i="5"/>
  <c r="G129" i="5"/>
  <c r="E129" i="5"/>
  <c r="D129" i="5"/>
  <c r="C129" i="5"/>
  <c r="J129" i="5"/>
  <c r="C128" i="5"/>
  <c r="F127" i="5"/>
  <c r="E127" i="5"/>
  <c r="I127" i="5"/>
  <c r="K125" i="5"/>
  <c r="J125" i="5"/>
  <c r="C125" i="5"/>
  <c r="F124" i="5"/>
  <c r="E124" i="5"/>
  <c r="I124" i="5"/>
  <c r="H123" i="5"/>
  <c r="E123" i="5"/>
  <c r="D123" i="5"/>
  <c r="I121" i="5"/>
  <c r="F121" i="5"/>
  <c r="E121" i="5"/>
  <c r="L120" i="5"/>
  <c r="I120" i="5"/>
  <c r="H120" i="5"/>
  <c r="E120" i="5"/>
  <c r="D120" i="5"/>
  <c r="K120" i="5"/>
  <c r="L119" i="5"/>
  <c r="K119" i="5"/>
  <c r="K118" i="5" s="1"/>
  <c r="H119" i="5"/>
  <c r="H118" i="5" s="1"/>
  <c r="H117" i="5" s="1"/>
  <c r="G119" i="5"/>
  <c r="D119" i="5"/>
  <c r="C119" i="5"/>
  <c r="J119" i="5"/>
  <c r="L115" i="5"/>
  <c r="K115" i="5"/>
  <c r="J115" i="5"/>
  <c r="I115" i="5"/>
  <c r="H115" i="5"/>
  <c r="G115" i="5"/>
  <c r="F115" i="5"/>
  <c r="E115" i="5"/>
  <c r="D115" i="5"/>
  <c r="C115" i="5"/>
  <c r="C106" i="5"/>
  <c r="F105" i="5"/>
  <c r="E105" i="5"/>
  <c r="I105" i="5"/>
  <c r="L104" i="5"/>
  <c r="I104" i="5"/>
  <c r="H104" i="5"/>
  <c r="E104" i="5"/>
  <c r="D104" i="5"/>
  <c r="K104" i="5"/>
  <c r="L103" i="5"/>
  <c r="K103" i="5"/>
  <c r="H103" i="5"/>
  <c r="G103" i="5"/>
  <c r="D103" i="5"/>
  <c r="C103" i="5"/>
  <c r="J103" i="5"/>
  <c r="F99" i="5"/>
  <c r="E99" i="5"/>
  <c r="I99" i="5"/>
  <c r="I98" i="5"/>
  <c r="H98" i="5"/>
  <c r="G98" i="5"/>
  <c r="E98" i="5"/>
  <c r="D98" i="5"/>
  <c r="C98" i="5"/>
  <c r="L95" i="5"/>
  <c r="K95" i="5"/>
  <c r="I95" i="5"/>
  <c r="H95" i="5"/>
  <c r="G95" i="5"/>
  <c r="E95" i="5"/>
  <c r="D95" i="5"/>
  <c r="C95" i="5"/>
  <c r="J95" i="5"/>
  <c r="L94" i="5"/>
  <c r="K94" i="5"/>
  <c r="H94" i="5"/>
  <c r="H93" i="5" s="1"/>
  <c r="H92" i="5" s="1"/>
  <c r="G94" i="5"/>
  <c r="D94" i="5"/>
  <c r="C94" i="5"/>
  <c r="C93" i="5" s="1"/>
  <c r="J94" i="5"/>
  <c r="G93" i="5"/>
  <c r="L90" i="5"/>
  <c r="K90" i="5"/>
  <c r="J90" i="5"/>
  <c r="I90" i="5"/>
  <c r="H90" i="5"/>
  <c r="G90" i="5"/>
  <c r="F90" i="5"/>
  <c r="E90" i="5"/>
  <c r="D90" i="5"/>
  <c r="C90" i="5"/>
  <c r="K81" i="5"/>
  <c r="F81" i="5"/>
  <c r="E81" i="5"/>
  <c r="C81" i="5"/>
  <c r="L80" i="5"/>
  <c r="J80" i="5"/>
  <c r="I80" i="5"/>
  <c r="F80" i="5"/>
  <c r="E80" i="5"/>
  <c r="D80" i="5"/>
  <c r="L79" i="5"/>
  <c r="K79" i="5"/>
  <c r="I79" i="5"/>
  <c r="H79" i="5"/>
  <c r="G79" i="5"/>
  <c r="E79" i="5"/>
  <c r="D79" i="5"/>
  <c r="C79" i="5"/>
  <c r="J79" i="5"/>
  <c r="H78" i="5"/>
  <c r="G78" i="5"/>
  <c r="C78" i="5"/>
  <c r="K77" i="5"/>
  <c r="I77" i="5"/>
  <c r="H77" i="5"/>
  <c r="G77" i="5"/>
  <c r="E77" i="5"/>
  <c r="D77" i="5"/>
  <c r="C77" i="5"/>
  <c r="L77" i="5"/>
  <c r="F75" i="5"/>
  <c r="E75" i="5"/>
  <c r="I75" i="5"/>
  <c r="L74" i="5"/>
  <c r="K74" i="5"/>
  <c r="I74" i="5"/>
  <c r="H74" i="5"/>
  <c r="G74" i="5"/>
  <c r="E74" i="5"/>
  <c r="D74" i="5"/>
  <c r="C74" i="5"/>
  <c r="J74" i="5"/>
  <c r="L73" i="5"/>
  <c r="K73" i="5"/>
  <c r="H73" i="5"/>
  <c r="H72" i="5" s="1"/>
  <c r="G73" i="5"/>
  <c r="D73" i="5"/>
  <c r="C73" i="5"/>
  <c r="G72" i="5"/>
  <c r="L71" i="5"/>
  <c r="K71" i="5"/>
  <c r="I71" i="5"/>
  <c r="H71" i="5"/>
  <c r="G71" i="5"/>
  <c r="E71" i="5"/>
  <c r="D71" i="5"/>
  <c r="C71" i="5"/>
  <c r="J71" i="5"/>
  <c r="L70" i="5"/>
  <c r="K70" i="5"/>
  <c r="H70" i="5"/>
  <c r="G70" i="5"/>
  <c r="D70" i="5"/>
  <c r="C70" i="5"/>
  <c r="J70" i="5"/>
  <c r="L65" i="5"/>
  <c r="K65" i="5"/>
  <c r="J65" i="5"/>
  <c r="I65" i="5"/>
  <c r="H65" i="5"/>
  <c r="G65" i="5"/>
  <c r="F65" i="5"/>
  <c r="E65" i="5"/>
  <c r="D65" i="5"/>
  <c r="C65" i="5"/>
  <c r="I56" i="5"/>
  <c r="E56" i="5"/>
  <c r="L55" i="5"/>
  <c r="K55" i="5"/>
  <c r="I55" i="5"/>
  <c r="H55" i="5"/>
  <c r="G55" i="5"/>
  <c r="E55" i="5"/>
  <c r="D55" i="5"/>
  <c r="C55" i="5"/>
  <c r="J55" i="5"/>
  <c r="L54" i="5"/>
  <c r="K54" i="5"/>
  <c r="H54" i="5"/>
  <c r="G54" i="5"/>
  <c r="D54" i="5"/>
  <c r="C54" i="5"/>
  <c r="J54" i="5"/>
  <c r="K53" i="5"/>
  <c r="F53" i="5"/>
  <c r="C53" i="5"/>
  <c r="G53" i="5"/>
  <c r="I52" i="5"/>
  <c r="F52" i="5"/>
  <c r="E52" i="5"/>
  <c r="K50" i="5"/>
  <c r="F50" i="5"/>
  <c r="C50" i="5"/>
  <c r="G50" i="5"/>
  <c r="I49" i="5"/>
  <c r="F49" i="5"/>
  <c r="E49" i="5"/>
  <c r="L48" i="5"/>
  <c r="I48" i="5"/>
  <c r="I47" i="5" s="1"/>
  <c r="H48" i="5"/>
  <c r="G48" i="5"/>
  <c r="E48" i="5"/>
  <c r="D48" i="5"/>
  <c r="C48" i="5"/>
  <c r="F46" i="5"/>
  <c r="E46" i="5"/>
  <c r="I46" i="5"/>
  <c r="L45" i="5"/>
  <c r="K45" i="5"/>
  <c r="I45" i="5"/>
  <c r="H45" i="5"/>
  <c r="G45" i="5"/>
  <c r="E45" i="5"/>
  <c r="D45" i="5"/>
  <c r="C45" i="5"/>
  <c r="J45" i="5"/>
  <c r="L44" i="5"/>
  <c r="K44" i="5"/>
  <c r="K43" i="5" s="1"/>
  <c r="H44" i="5"/>
  <c r="H43" i="5" s="1"/>
  <c r="H42" i="5" s="1"/>
  <c r="G44" i="5"/>
  <c r="D44" i="5"/>
  <c r="C44" i="5"/>
  <c r="J44" i="5"/>
  <c r="G43" i="5"/>
  <c r="L40" i="5"/>
  <c r="K40" i="5"/>
  <c r="J40" i="5"/>
  <c r="I40" i="5"/>
  <c r="H40" i="5"/>
  <c r="G40" i="5"/>
  <c r="F40" i="5"/>
  <c r="E40" i="5"/>
  <c r="D40" i="5"/>
  <c r="C40" i="5"/>
  <c r="L31" i="5"/>
  <c r="H31" i="5"/>
  <c r="G31" i="5"/>
  <c r="E31" i="5"/>
  <c r="D31" i="5"/>
  <c r="C31" i="5"/>
  <c r="J30" i="5"/>
  <c r="H30" i="5"/>
  <c r="D30" i="5"/>
  <c r="C30" i="5"/>
  <c r="K30" i="5"/>
  <c r="J29" i="5"/>
  <c r="I29" i="5"/>
  <c r="E29" i="5"/>
  <c r="C29" i="5"/>
  <c r="K29" i="5"/>
  <c r="J28" i="5"/>
  <c r="I28" i="5"/>
  <c r="E28" i="5"/>
  <c r="D28" i="5"/>
  <c r="L28" i="5"/>
  <c r="L27" i="5"/>
  <c r="K27" i="5"/>
  <c r="I27" i="5"/>
  <c r="I26" i="5" s="1"/>
  <c r="H27" i="5"/>
  <c r="G27" i="5"/>
  <c r="E27" i="5"/>
  <c r="E26" i="5" s="1"/>
  <c r="D27" i="5"/>
  <c r="C27" i="5"/>
  <c r="J27" i="5"/>
  <c r="L25" i="5"/>
  <c r="J25" i="5"/>
  <c r="I25" i="5"/>
  <c r="F25" i="5"/>
  <c r="E25" i="5"/>
  <c r="D25" i="5"/>
  <c r="L24" i="5"/>
  <c r="K24" i="5"/>
  <c r="I24" i="5"/>
  <c r="H24" i="5"/>
  <c r="G24" i="5"/>
  <c r="E24" i="5"/>
  <c r="D24" i="5"/>
  <c r="C24" i="5"/>
  <c r="J24" i="5"/>
  <c r="L21" i="5"/>
  <c r="K21" i="5"/>
  <c r="I21" i="5"/>
  <c r="H21" i="5"/>
  <c r="G21" i="5"/>
  <c r="E21" i="5"/>
  <c r="D21" i="5"/>
  <c r="C21" i="5"/>
  <c r="J21" i="5"/>
  <c r="L20" i="5"/>
  <c r="J20" i="5"/>
  <c r="H20" i="5"/>
  <c r="G20" i="5"/>
  <c r="E20" i="5"/>
  <c r="D20" i="5"/>
  <c r="C20" i="5"/>
  <c r="I20" i="5"/>
  <c r="L19" i="5"/>
  <c r="L18" i="5" s="1"/>
  <c r="K19" i="5"/>
  <c r="H19" i="5"/>
  <c r="H18" i="5" s="1"/>
  <c r="G19" i="5"/>
  <c r="G18" i="5" s="1"/>
  <c r="D19" i="5"/>
  <c r="C19" i="5"/>
  <c r="J19" i="5"/>
  <c r="L15" i="5"/>
  <c r="K15" i="5"/>
  <c r="J15" i="5"/>
  <c r="I15" i="5"/>
  <c r="H15" i="5"/>
  <c r="G15" i="5"/>
  <c r="F15" i="5"/>
  <c r="E15" i="5"/>
  <c r="D15" i="5"/>
  <c r="C15" i="5"/>
  <c r="L13" i="5"/>
  <c r="K13" i="5"/>
  <c r="K31" i="5" s="1"/>
  <c r="J13" i="5"/>
  <c r="J81" i="5" s="1"/>
  <c r="I13" i="5"/>
  <c r="I81" i="5" s="1"/>
  <c r="L7" i="5"/>
  <c r="K7" i="5"/>
  <c r="J7" i="5"/>
  <c r="I7" i="5"/>
  <c r="I123" i="5" s="1"/>
  <c r="I122" i="5" s="1"/>
  <c r="C20" i="6"/>
  <c r="C19" i="6"/>
  <c r="K131" i="6"/>
  <c r="G131" i="6"/>
  <c r="C131" i="6"/>
  <c r="J131" i="6"/>
  <c r="L129" i="6"/>
  <c r="I129" i="6"/>
  <c r="H129" i="6"/>
  <c r="E129" i="6"/>
  <c r="D129" i="6"/>
  <c r="K129" i="6"/>
  <c r="L128" i="6"/>
  <c r="K128" i="6"/>
  <c r="I128" i="6"/>
  <c r="H128" i="6"/>
  <c r="G128" i="6"/>
  <c r="E128" i="6"/>
  <c r="D128" i="6"/>
  <c r="C128" i="6"/>
  <c r="J128" i="6"/>
  <c r="K127" i="6"/>
  <c r="G127" i="6"/>
  <c r="C127" i="6"/>
  <c r="J127" i="6"/>
  <c r="L125" i="6"/>
  <c r="K125" i="6"/>
  <c r="I125" i="6"/>
  <c r="H125" i="6"/>
  <c r="G125" i="6"/>
  <c r="E125" i="6"/>
  <c r="D125" i="6"/>
  <c r="C125" i="6"/>
  <c r="J125" i="6"/>
  <c r="K124" i="6"/>
  <c r="G124" i="6"/>
  <c r="C124" i="6"/>
  <c r="J124" i="6"/>
  <c r="I123" i="6"/>
  <c r="K121" i="6"/>
  <c r="G121" i="6"/>
  <c r="C121" i="6"/>
  <c r="J121" i="6"/>
  <c r="I120" i="6"/>
  <c r="L119" i="6"/>
  <c r="I119" i="6"/>
  <c r="H119" i="6"/>
  <c r="E119" i="6"/>
  <c r="D119" i="6"/>
  <c r="K119" i="6"/>
  <c r="L115" i="6"/>
  <c r="K115" i="6"/>
  <c r="J115" i="6"/>
  <c r="I115" i="6"/>
  <c r="H115" i="6"/>
  <c r="G115" i="6"/>
  <c r="F115" i="6"/>
  <c r="E115" i="6"/>
  <c r="D115" i="6"/>
  <c r="C115" i="6"/>
  <c r="K106" i="6"/>
  <c r="I106" i="6"/>
  <c r="G106" i="6"/>
  <c r="E106" i="6"/>
  <c r="C106" i="6"/>
  <c r="J106" i="6"/>
  <c r="L104" i="6"/>
  <c r="K104" i="6"/>
  <c r="I104" i="6"/>
  <c r="H104" i="6"/>
  <c r="G104" i="6"/>
  <c r="E104" i="6"/>
  <c r="D104" i="6"/>
  <c r="C104" i="6"/>
  <c r="J104" i="6"/>
  <c r="L103" i="6"/>
  <c r="H103" i="6"/>
  <c r="D103" i="6"/>
  <c r="K103" i="6"/>
  <c r="K102" i="6"/>
  <c r="K101" i="6" s="1"/>
  <c r="I102" i="6"/>
  <c r="G102" i="6"/>
  <c r="E102" i="6"/>
  <c r="C102" i="6"/>
  <c r="J102" i="6"/>
  <c r="L100" i="6"/>
  <c r="H100" i="6"/>
  <c r="D100" i="6"/>
  <c r="K100" i="6"/>
  <c r="K99" i="6"/>
  <c r="I99" i="6"/>
  <c r="G99" i="6"/>
  <c r="E99" i="6"/>
  <c r="C99" i="6"/>
  <c r="J99" i="6"/>
  <c r="I98" i="6"/>
  <c r="I97" i="6" s="1"/>
  <c r="K96" i="6"/>
  <c r="I96" i="6"/>
  <c r="G96" i="6"/>
  <c r="E96" i="6"/>
  <c r="D96" i="6"/>
  <c r="C96" i="6"/>
  <c r="J96" i="6"/>
  <c r="I95" i="6"/>
  <c r="K94" i="6"/>
  <c r="I94" i="6"/>
  <c r="G94" i="6"/>
  <c r="E94" i="6"/>
  <c r="C94" i="6"/>
  <c r="L94" i="6"/>
  <c r="L90" i="6"/>
  <c r="K90" i="6"/>
  <c r="J90" i="6"/>
  <c r="I90" i="6"/>
  <c r="H90" i="6"/>
  <c r="G90" i="6"/>
  <c r="F90" i="6"/>
  <c r="E90" i="6"/>
  <c r="D90" i="6"/>
  <c r="C90" i="6"/>
  <c r="L81" i="6"/>
  <c r="K81" i="6"/>
  <c r="H81" i="6"/>
  <c r="G81" i="6"/>
  <c r="D81" i="6"/>
  <c r="C81" i="6"/>
  <c r="J81" i="6"/>
  <c r="I79" i="6"/>
  <c r="E79" i="6"/>
  <c r="L79" i="6"/>
  <c r="L78" i="6"/>
  <c r="K78" i="6"/>
  <c r="I78" i="6"/>
  <c r="H78" i="6"/>
  <c r="G78" i="6"/>
  <c r="E78" i="6"/>
  <c r="D78" i="6"/>
  <c r="C78" i="6"/>
  <c r="J78" i="6"/>
  <c r="L77" i="6"/>
  <c r="K77" i="6"/>
  <c r="H77" i="6"/>
  <c r="G77" i="6"/>
  <c r="D77" i="6"/>
  <c r="C77" i="6"/>
  <c r="J77" i="6"/>
  <c r="L75" i="6"/>
  <c r="K75" i="6"/>
  <c r="I75" i="6"/>
  <c r="H75" i="6"/>
  <c r="G75" i="6"/>
  <c r="E75" i="6"/>
  <c r="D75" i="6"/>
  <c r="C75" i="6"/>
  <c r="J75" i="6"/>
  <c r="L74" i="6"/>
  <c r="K74" i="6"/>
  <c r="H74" i="6"/>
  <c r="G74" i="6"/>
  <c r="D74" i="6"/>
  <c r="C74" i="6"/>
  <c r="J74" i="6"/>
  <c r="I73" i="6"/>
  <c r="L71" i="6"/>
  <c r="K71" i="6"/>
  <c r="H71" i="6"/>
  <c r="G71" i="6"/>
  <c r="D71" i="6"/>
  <c r="C71" i="6"/>
  <c r="J71" i="6"/>
  <c r="F70" i="6"/>
  <c r="I69" i="6"/>
  <c r="E69" i="6"/>
  <c r="L69" i="6"/>
  <c r="L65" i="6"/>
  <c r="K65" i="6"/>
  <c r="J65" i="6"/>
  <c r="I65" i="6"/>
  <c r="H65" i="6"/>
  <c r="G65" i="6"/>
  <c r="F65" i="6"/>
  <c r="E65" i="6"/>
  <c r="D65" i="6"/>
  <c r="C65" i="6"/>
  <c r="L56" i="6"/>
  <c r="K56" i="6"/>
  <c r="I56" i="6"/>
  <c r="H56" i="6"/>
  <c r="G56" i="6"/>
  <c r="E56" i="6"/>
  <c r="D56" i="6"/>
  <c r="C56" i="6"/>
  <c r="J56" i="6"/>
  <c r="K55" i="6"/>
  <c r="G55" i="6"/>
  <c r="F55" i="6"/>
  <c r="C55" i="6"/>
  <c r="I54" i="6"/>
  <c r="F54" i="6"/>
  <c r="L53" i="6"/>
  <c r="I53" i="6"/>
  <c r="H53" i="6"/>
  <c r="E53" i="6"/>
  <c r="D53" i="6"/>
  <c r="K53" i="6"/>
  <c r="L52" i="6"/>
  <c r="K52" i="6"/>
  <c r="I52" i="6"/>
  <c r="I51" i="6" s="1"/>
  <c r="H52" i="6"/>
  <c r="G52" i="6"/>
  <c r="E52" i="6"/>
  <c r="D52" i="6"/>
  <c r="C52" i="6"/>
  <c r="J52" i="6"/>
  <c r="L50" i="6"/>
  <c r="I50" i="6"/>
  <c r="H50" i="6"/>
  <c r="E50" i="6"/>
  <c r="D50" i="6"/>
  <c r="K50" i="6"/>
  <c r="L49" i="6"/>
  <c r="K49" i="6"/>
  <c r="I49" i="6"/>
  <c r="H49" i="6"/>
  <c r="G49" i="6"/>
  <c r="E49" i="6"/>
  <c r="D49" i="6"/>
  <c r="C49" i="6"/>
  <c r="J49" i="6"/>
  <c r="G48" i="6"/>
  <c r="L46" i="6"/>
  <c r="K46" i="6"/>
  <c r="I46" i="6"/>
  <c r="H46" i="6"/>
  <c r="G46" i="6"/>
  <c r="E46" i="6"/>
  <c r="D46" i="6"/>
  <c r="C46" i="6"/>
  <c r="J46" i="6"/>
  <c r="K45" i="6"/>
  <c r="J45" i="6"/>
  <c r="F45" i="6"/>
  <c r="D45" i="6"/>
  <c r="K44" i="6"/>
  <c r="K43" i="6" s="1"/>
  <c r="K42" i="6" s="1"/>
  <c r="J44" i="6"/>
  <c r="J43" i="6" s="1"/>
  <c r="F44" i="6"/>
  <c r="E44" i="6"/>
  <c r="F43" i="6"/>
  <c r="F42" i="6" s="1"/>
  <c r="L40" i="6"/>
  <c r="K40" i="6"/>
  <c r="J40" i="6"/>
  <c r="I40" i="6"/>
  <c r="H40" i="6"/>
  <c r="G40" i="6"/>
  <c r="F40" i="6"/>
  <c r="E40" i="6"/>
  <c r="D40" i="6"/>
  <c r="C40" i="6"/>
  <c r="K130" i="7"/>
  <c r="I130" i="7"/>
  <c r="H130" i="7"/>
  <c r="G130" i="7"/>
  <c r="E130" i="7"/>
  <c r="D130" i="7"/>
  <c r="C130" i="7"/>
  <c r="J130" i="7"/>
  <c r="K115" i="7"/>
  <c r="J115" i="7"/>
  <c r="I115" i="7"/>
  <c r="H115" i="7"/>
  <c r="G115" i="7"/>
  <c r="F115" i="7"/>
  <c r="E115" i="7"/>
  <c r="D115" i="7"/>
  <c r="C115" i="7"/>
  <c r="K105" i="7"/>
  <c r="I105" i="7"/>
  <c r="H105" i="7"/>
  <c r="G105" i="7"/>
  <c r="E105" i="7"/>
  <c r="D105" i="7"/>
  <c r="C105" i="7"/>
  <c r="J105" i="7"/>
  <c r="K90" i="7"/>
  <c r="J90" i="7"/>
  <c r="I90" i="7"/>
  <c r="H90" i="7"/>
  <c r="G90" i="7"/>
  <c r="F90" i="7"/>
  <c r="E90" i="7"/>
  <c r="D90" i="7"/>
  <c r="C90" i="7"/>
  <c r="B88" i="7"/>
  <c r="K80" i="7"/>
  <c r="H80" i="7"/>
  <c r="G80" i="7"/>
  <c r="D80" i="7"/>
  <c r="C80" i="7"/>
  <c r="J80" i="7"/>
  <c r="K65" i="7"/>
  <c r="J65" i="7"/>
  <c r="I65" i="7"/>
  <c r="H65" i="7"/>
  <c r="G65" i="7"/>
  <c r="F65" i="7"/>
  <c r="E65" i="7"/>
  <c r="D65" i="7"/>
  <c r="C65" i="7"/>
  <c r="K55" i="7"/>
  <c r="H55" i="7"/>
  <c r="G55" i="7"/>
  <c r="D55" i="7"/>
  <c r="C55" i="7"/>
  <c r="J55" i="7"/>
  <c r="K40" i="7"/>
  <c r="J40" i="7"/>
  <c r="I40" i="7"/>
  <c r="H40" i="7"/>
  <c r="G40" i="7"/>
  <c r="F40" i="7"/>
  <c r="E40" i="7"/>
  <c r="D40" i="7"/>
  <c r="C40" i="7"/>
  <c r="L15" i="6"/>
  <c r="K15" i="6"/>
  <c r="J15" i="6"/>
  <c r="I15" i="6"/>
  <c r="L13" i="6"/>
  <c r="K13" i="6"/>
  <c r="J13" i="6"/>
  <c r="I13" i="6"/>
  <c r="L7" i="6"/>
  <c r="K7" i="6"/>
  <c r="J7" i="6"/>
  <c r="I7" i="6"/>
  <c r="K15" i="7"/>
  <c r="J15" i="7"/>
  <c r="I15" i="7"/>
  <c r="H15" i="7"/>
  <c r="K7" i="7"/>
  <c r="J7" i="7"/>
  <c r="I7" i="7"/>
  <c r="H7" i="7"/>
  <c r="D131" i="23"/>
  <c r="C131" i="23"/>
  <c r="C130" i="23"/>
  <c r="D130" i="23"/>
  <c r="D129" i="23"/>
  <c r="D128" i="23"/>
  <c r="D125" i="23"/>
  <c r="D124" i="23"/>
  <c r="C124" i="23"/>
  <c r="C123" i="23"/>
  <c r="C120" i="23"/>
  <c r="D120" i="23"/>
  <c r="D119" i="23"/>
  <c r="D115" i="23"/>
  <c r="C115" i="23"/>
  <c r="D106" i="23"/>
  <c r="C106" i="23"/>
  <c r="C105" i="23"/>
  <c r="D105" i="23"/>
  <c r="D104" i="23"/>
  <c r="C102" i="23"/>
  <c r="D100" i="23"/>
  <c r="C100" i="23"/>
  <c r="D99" i="23"/>
  <c r="C99" i="23"/>
  <c r="C95" i="23"/>
  <c r="D95" i="23"/>
  <c r="D94" i="23"/>
  <c r="D90" i="23"/>
  <c r="C90" i="23"/>
  <c r="D81" i="23"/>
  <c r="C81" i="23"/>
  <c r="C80" i="23"/>
  <c r="D80" i="23"/>
  <c r="D79" i="23"/>
  <c r="D78" i="23"/>
  <c r="C78" i="23"/>
  <c r="D75" i="23"/>
  <c r="D74" i="23"/>
  <c r="C74" i="23"/>
  <c r="C73" i="23"/>
  <c r="C72" i="23" s="1"/>
  <c r="D73" i="23"/>
  <c r="C70" i="23"/>
  <c r="D70" i="23"/>
  <c r="D69" i="23"/>
  <c r="D68" i="23" s="1"/>
  <c r="D65" i="23"/>
  <c r="C65" i="23"/>
  <c r="D56" i="23"/>
  <c r="C56" i="23"/>
  <c r="C55" i="23"/>
  <c r="D55" i="23"/>
  <c r="D54" i="23"/>
  <c r="D53" i="23"/>
  <c r="D50" i="23"/>
  <c r="C49" i="23"/>
  <c r="C45" i="23"/>
  <c r="D45" i="23"/>
  <c r="D40" i="23"/>
  <c r="C40" i="23"/>
  <c r="D31" i="23"/>
  <c r="C31" i="23"/>
  <c r="D30" i="23"/>
  <c r="C29" i="23"/>
  <c r="D28" i="23"/>
  <c r="C28" i="23"/>
  <c r="D27" i="23"/>
  <c r="D26" i="23" s="1"/>
  <c r="C25" i="23"/>
  <c r="D25" i="23"/>
  <c r="D23" i="23"/>
  <c r="D22" i="23" s="1"/>
  <c r="D21" i="23"/>
  <c r="D20" i="23"/>
  <c r="D15" i="23"/>
  <c r="C15" i="23"/>
  <c r="B134" i="22"/>
  <c r="T134" i="22" s="1"/>
  <c r="B110" i="22"/>
  <c r="B85" i="22"/>
  <c r="B61" i="22"/>
  <c r="B37" i="22"/>
  <c r="B128" i="8"/>
  <c r="B104" i="8"/>
  <c r="B79" i="8"/>
  <c r="B55" i="8"/>
  <c r="B31" i="8"/>
  <c r="U134" i="22"/>
  <c r="Q134" i="22"/>
  <c r="P134" i="22"/>
  <c r="M134" i="22"/>
  <c r="I134" i="22"/>
  <c r="H134" i="22"/>
  <c r="E134" i="22"/>
  <c r="W134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C116" i="22"/>
  <c r="V110" i="22"/>
  <c r="U110" i="22"/>
  <c r="R110" i="22"/>
  <c r="P110" i="22"/>
  <c r="M110" i="22"/>
  <c r="L110" i="22"/>
  <c r="H110" i="22"/>
  <c r="F110" i="22"/>
  <c r="E110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W85" i="22"/>
  <c r="U85" i="22"/>
  <c r="T85" i="22"/>
  <c r="S85" i="22"/>
  <c r="Q85" i="22"/>
  <c r="P85" i="22"/>
  <c r="O85" i="22"/>
  <c r="M85" i="22"/>
  <c r="L85" i="22"/>
  <c r="K85" i="22"/>
  <c r="I85" i="22"/>
  <c r="H85" i="22"/>
  <c r="G85" i="22"/>
  <c r="E85" i="22"/>
  <c r="D85" i="22"/>
  <c r="C85" i="22"/>
  <c r="V85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V37" i="22"/>
  <c r="T37" i="22"/>
  <c r="S37" i="22"/>
  <c r="P37" i="22"/>
  <c r="O37" i="22"/>
  <c r="N37" i="22"/>
  <c r="K37" i="22"/>
  <c r="J37" i="22"/>
  <c r="H37" i="22"/>
  <c r="F37" i="22"/>
  <c r="D37" i="22"/>
  <c r="C37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34" i="8"/>
  <c r="B133" i="8"/>
  <c r="B132" i="8"/>
  <c r="B131" i="8"/>
  <c r="B129" i="8"/>
  <c r="B127" i="8"/>
  <c r="B126" i="8"/>
  <c r="B125" i="8"/>
  <c r="B124" i="8"/>
  <c r="B123" i="8"/>
  <c r="B122" i="8"/>
  <c r="B121" i="8"/>
  <c r="B119" i="8"/>
  <c r="B110" i="8"/>
  <c r="B109" i="8"/>
  <c r="B108" i="8"/>
  <c r="B107" i="8"/>
  <c r="B105" i="8"/>
  <c r="B103" i="8"/>
  <c r="B102" i="8"/>
  <c r="B101" i="8"/>
  <c r="B100" i="8"/>
  <c r="B99" i="8"/>
  <c r="B98" i="8"/>
  <c r="B97" i="8"/>
  <c r="B95" i="8"/>
  <c r="B85" i="8"/>
  <c r="B84" i="8"/>
  <c r="B83" i="8"/>
  <c r="B82" i="8"/>
  <c r="B80" i="8"/>
  <c r="B78" i="8"/>
  <c r="B77" i="8"/>
  <c r="B76" i="8"/>
  <c r="B75" i="8"/>
  <c r="B74" i="8"/>
  <c r="B73" i="8"/>
  <c r="B72" i="8"/>
  <c r="B70" i="8"/>
  <c r="B61" i="8"/>
  <c r="B60" i="8"/>
  <c r="B59" i="8"/>
  <c r="B58" i="8"/>
  <c r="B56" i="8"/>
  <c r="B54" i="8"/>
  <c r="B53" i="8"/>
  <c r="B52" i="8"/>
  <c r="B51" i="8"/>
  <c r="B50" i="8"/>
  <c r="B49" i="8"/>
  <c r="B48" i="8"/>
  <c r="B46" i="8"/>
  <c r="C46" i="8" s="1"/>
  <c r="B37" i="8"/>
  <c r="B36" i="8"/>
  <c r="B35" i="8"/>
  <c r="B34" i="8"/>
  <c r="B32" i="8"/>
  <c r="B30" i="8"/>
  <c r="B29" i="8"/>
  <c r="B28" i="8"/>
  <c r="B27" i="8"/>
  <c r="B26" i="8"/>
  <c r="B25" i="8"/>
  <c r="B24" i="8"/>
  <c r="B22" i="8"/>
  <c r="D121" i="23" l="1"/>
  <c r="C121" i="23"/>
  <c r="H117" i="25"/>
  <c r="H116" i="25" s="1"/>
  <c r="H132" i="25" s="1"/>
  <c r="H134" i="25"/>
  <c r="H137" i="25" s="1"/>
  <c r="H138" i="25" s="1"/>
  <c r="D134" i="25"/>
  <c r="D135" i="25" s="1"/>
  <c r="D137" i="25" s="1"/>
  <c r="D138" i="25" s="1"/>
  <c r="G92" i="25"/>
  <c r="G91" i="25" s="1"/>
  <c r="G107" i="25" s="1"/>
  <c r="H59" i="25"/>
  <c r="H62" i="25" s="1"/>
  <c r="H63" i="25" s="1"/>
  <c r="H42" i="25"/>
  <c r="H41" i="25" s="1"/>
  <c r="H57" i="25" s="1"/>
  <c r="C60" i="25"/>
  <c r="C62" i="25" s="1"/>
  <c r="C63" i="25" s="1"/>
  <c r="H60" i="25"/>
  <c r="D42" i="25"/>
  <c r="D41" i="25" s="1"/>
  <c r="D57" i="25" s="1"/>
  <c r="D59" i="25"/>
  <c r="D60" i="25" s="1"/>
  <c r="D62" i="25" s="1"/>
  <c r="D63" i="25" s="1"/>
  <c r="G59" i="25"/>
  <c r="G60" i="25" s="1"/>
  <c r="G62" i="25" s="1"/>
  <c r="G63" i="25" s="1"/>
  <c r="G42" i="25"/>
  <c r="G41" i="25" s="1"/>
  <c r="G57" i="25" s="1"/>
  <c r="D19" i="23"/>
  <c r="G34" i="25"/>
  <c r="G35" i="25" s="1"/>
  <c r="G37" i="25" s="1"/>
  <c r="G38" i="25" s="1"/>
  <c r="C35" i="27"/>
  <c r="C37" i="27" s="1"/>
  <c r="C38" i="27" s="1"/>
  <c r="K35" i="27"/>
  <c r="K61" i="27" s="1"/>
  <c r="C61" i="27"/>
  <c r="G35" i="27"/>
  <c r="C76" i="5"/>
  <c r="H76" i="5"/>
  <c r="I97" i="5"/>
  <c r="K72" i="5"/>
  <c r="J43" i="5"/>
  <c r="L43" i="5"/>
  <c r="L42" i="5" s="1"/>
  <c r="D18" i="5"/>
  <c r="D17" i="5" s="1"/>
  <c r="J18" i="5"/>
  <c r="J26" i="5"/>
  <c r="C18" i="5"/>
  <c r="C17" i="5" s="1"/>
  <c r="D35" i="26"/>
  <c r="D37" i="26" s="1"/>
  <c r="D38" i="26" s="1"/>
  <c r="F35" i="26"/>
  <c r="F37" i="26" s="1"/>
  <c r="F38" i="26" s="1"/>
  <c r="L35" i="26"/>
  <c r="L37" i="26" s="1"/>
  <c r="L38" i="26" s="1"/>
  <c r="K118" i="6"/>
  <c r="K134" i="6" s="1"/>
  <c r="I118" i="6"/>
  <c r="I117" i="6" s="1"/>
  <c r="K126" i="6"/>
  <c r="J126" i="6"/>
  <c r="L93" i="6"/>
  <c r="L109" i="6" s="1"/>
  <c r="I93" i="6"/>
  <c r="C93" i="6"/>
  <c r="C109" i="6" s="1"/>
  <c r="E68" i="6"/>
  <c r="E84" i="6" s="1"/>
  <c r="I68" i="6"/>
  <c r="L76" i="6"/>
  <c r="J42" i="6"/>
  <c r="J41" i="6" s="1"/>
  <c r="G47" i="6"/>
  <c r="F17" i="25"/>
  <c r="F16" i="25" s="1"/>
  <c r="F32" i="25" s="1"/>
  <c r="G16" i="25"/>
  <c r="G32" i="25" s="1"/>
  <c r="F134" i="25"/>
  <c r="F135" i="25" s="1"/>
  <c r="F137" i="25" s="1"/>
  <c r="F138" i="25" s="1"/>
  <c r="F117" i="25"/>
  <c r="F116" i="25" s="1"/>
  <c r="F132" i="25" s="1"/>
  <c r="I117" i="25"/>
  <c r="I116" i="25" s="1"/>
  <c r="I132" i="25" s="1"/>
  <c r="I134" i="25"/>
  <c r="F84" i="25"/>
  <c r="F85" i="25" s="1"/>
  <c r="F87" i="25" s="1"/>
  <c r="F88" i="25" s="1"/>
  <c r="F67" i="25"/>
  <c r="F66" i="25" s="1"/>
  <c r="F82" i="25" s="1"/>
  <c r="C110" i="25"/>
  <c r="C112" i="25" s="1"/>
  <c r="C113" i="25" s="1"/>
  <c r="F22" i="25"/>
  <c r="F34" i="25" s="1"/>
  <c r="F35" i="25" s="1"/>
  <c r="F37" i="25" s="1"/>
  <c r="F38" i="25" s="1"/>
  <c r="D109" i="25"/>
  <c r="D110" i="25" s="1"/>
  <c r="D112" i="25" s="1"/>
  <c r="D113" i="25" s="1"/>
  <c r="D92" i="25"/>
  <c r="D91" i="25" s="1"/>
  <c r="D107" i="25" s="1"/>
  <c r="F42" i="25"/>
  <c r="F41" i="25" s="1"/>
  <c r="F57" i="25" s="1"/>
  <c r="F59" i="25"/>
  <c r="F60" i="25" s="1"/>
  <c r="F62" i="25" s="1"/>
  <c r="F63" i="25" s="1"/>
  <c r="I62" i="25"/>
  <c r="I63" i="25" s="1"/>
  <c r="I60" i="25"/>
  <c r="E34" i="25"/>
  <c r="E35" i="25" s="1"/>
  <c r="E37" i="25" s="1"/>
  <c r="E38" i="25" s="1"/>
  <c r="E17" i="25"/>
  <c r="E16" i="25" s="1"/>
  <c r="E32" i="25" s="1"/>
  <c r="J60" i="25"/>
  <c r="J62" i="25"/>
  <c r="J63" i="25" s="1"/>
  <c r="J84" i="25"/>
  <c r="J67" i="25"/>
  <c r="J66" i="25" s="1"/>
  <c r="J82" i="25" s="1"/>
  <c r="J109" i="25"/>
  <c r="J92" i="25"/>
  <c r="J91" i="25" s="1"/>
  <c r="J107" i="25" s="1"/>
  <c r="K87" i="25"/>
  <c r="K88" i="25" s="1"/>
  <c r="K85" i="25"/>
  <c r="H17" i="25"/>
  <c r="H16" i="25" s="1"/>
  <c r="H32" i="25" s="1"/>
  <c r="H34" i="25"/>
  <c r="E117" i="25"/>
  <c r="E116" i="25" s="1"/>
  <c r="E132" i="25" s="1"/>
  <c r="E134" i="25"/>
  <c r="E135" i="25" s="1"/>
  <c r="E137" i="25" s="1"/>
  <c r="E138" i="25" s="1"/>
  <c r="G84" i="25"/>
  <c r="G85" i="25" s="1"/>
  <c r="G87" i="25" s="1"/>
  <c r="G88" i="25" s="1"/>
  <c r="G67" i="25"/>
  <c r="G66" i="25" s="1"/>
  <c r="G82" i="25" s="1"/>
  <c r="H92" i="25"/>
  <c r="H91" i="25" s="1"/>
  <c r="H107" i="25" s="1"/>
  <c r="H109" i="25"/>
  <c r="I87" i="25"/>
  <c r="I88" i="25" s="1"/>
  <c r="I85" i="25"/>
  <c r="F110" i="25"/>
  <c r="F112" i="25" s="1"/>
  <c r="F113" i="25" s="1"/>
  <c r="I26" i="25"/>
  <c r="J34" i="25"/>
  <c r="J17" i="25"/>
  <c r="J16" i="25" s="1"/>
  <c r="J32" i="25" s="1"/>
  <c r="I34" i="25"/>
  <c r="I17" i="25"/>
  <c r="I16" i="25" s="1"/>
  <c r="I32" i="25" s="1"/>
  <c r="D85" i="25"/>
  <c r="D87" i="25" s="1"/>
  <c r="D88" i="25" s="1"/>
  <c r="K16" i="25"/>
  <c r="K32" i="25" s="1"/>
  <c r="I109" i="25"/>
  <c r="I92" i="25"/>
  <c r="I91" i="25" s="1"/>
  <c r="I107" i="25" s="1"/>
  <c r="K137" i="25"/>
  <c r="K138" i="25" s="1"/>
  <c r="K135" i="25"/>
  <c r="C84" i="25"/>
  <c r="C85" i="25" s="1"/>
  <c r="C87" i="25" s="1"/>
  <c r="C88" i="25" s="1"/>
  <c r="C67" i="25"/>
  <c r="C66" i="25" s="1"/>
  <c r="C82" i="25" s="1"/>
  <c r="J137" i="25"/>
  <c r="J138" i="25" s="1"/>
  <c r="J135" i="25"/>
  <c r="K110" i="25"/>
  <c r="K112" i="25"/>
  <c r="K113" i="25" s="1"/>
  <c r="E109" i="25"/>
  <c r="E110" i="25" s="1"/>
  <c r="E112" i="25" s="1"/>
  <c r="E113" i="25" s="1"/>
  <c r="E92" i="25"/>
  <c r="E91" i="25" s="1"/>
  <c r="E107" i="25" s="1"/>
  <c r="G110" i="25"/>
  <c r="G112" i="25" s="1"/>
  <c r="G113" i="25" s="1"/>
  <c r="K37" i="25"/>
  <c r="K38" i="25" s="1"/>
  <c r="K35" i="25"/>
  <c r="D17" i="25"/>
  <c r="D16" i="25" s="1"/>
  <c r="D32" i="25" s="1"/>
  <c r="D34" i="25"/>
  <c r="D35" i="25" s="1"/>
  <c r="D37" i="25" s="1"/>
  <c r="D38" i="25" s="1"/>
  <c r="H26" i="25"/>
  <c r="C16" i="25"/>
  <c r="C32" i="25" s="1"/>
  <c r="C30" i="24"/>
  <c r="D96" i="23"/>
  <c r="C71" i="23"/>
  <c r="D48" i="23"/>
  <c r="D47" i="23" s="1"/>
  <c r="C127" i="23"/>
  <c r="D98" i="23"/>
  <c r="D97" i="23" s="1"/>
  <c r="C103" i="23"/>
  <c r="C77" i="23"/>
  <c r="C52" i="23"/>
  <c r="C46" i="23"/>
  <c r="C18" i="23"/>
  <c r="C17" i="23" s="1"/>
  <c r="J93" i="5"/>
  <c r="J92" i="5" s="1"/>
  <c r="K93" i="5"/>
  <c r="K92" i="5" s="1"/>
  <c r="C72" i="5"/>
  <c r="L72" i="5"/>
  <c r="G76" i="5"/>
  <c r="E47" i="5"/>
  <c r="C43" i="5"/>
  <c r="C42" i="5" s="1"/>
  <c r="L17" i="5"/>
  <c r="G17" i="5"/>
  <c r="K42" i="5"/>
  <c r="J17" i="5"/>
  <c r="H17" i="5"/>
  <c r="I23" i="5"/>
  <c r="I22" i="5" s="1"/>
  <c r="E23" i="5"/>
  <c r="E22" i="5" s="1"/>
  <c r="G23" i="5"/>
  <c r="G22" i="5" s="1"/>
  <c r="G34" i="5" s="1"/>
  <c r="L23" i="5"/>
  <c r="L22" i="5" s="1"/>
  <c r="L34" i="5" s="1"/>
  <c r="J31" i="5"/>
  <c r="G42" i="5"/>
  <c r="I69" i="5"/>
  <c r="E69" i="5"/>
  <c r="L69" i="5"/>
  <c r="L68" i="5" s="1"/>
  <c r="H69" i="5"/>
  <c r="H68" i="5" s="1"/>
  <c r="D69" i="5"/>
  <c r="D68" i="5" s="1"/>
  <c r="J69" i="5"/>
  <c r="J68" i="5" s="1"/>
  <c r="L96" i="5"/>
  <c r="H96" i="5"/>
  <c r="D96" i="5"/>
  <c r="K96" i="5"/>
  <c r="G96" i="5"/>
  <c r="C96" i="5"/>
  <c r="I96" i="5"/>
  <c r="F96" i="5"/>
  <c r="I100" i="5"/>
  <c r="E100" i="5"/>
  <c r="L100" i="5"/>
  <c r="H100" i="5"/>
  <c r="D100" i="5"/>
  <c r="G100" i="5"/>
  <c r="F100" i="5"/>
  <c r="I102" i="5"/>
  <c r="E102" i="5"/>
  <c r="L102" i="5"/>
  <c r="L101" i="5" s="1"/>
  <c r="H102" i="5"/>
  <c r="H101" i="5" s="1"/>
  <c r="D102" i="5"/>
  <c r="D101" i="5" s="1"/>
  <c r="G102" i="5"/>
  <c r="F102" i="5"/>
  <c r="K102" i="5"/>
  <c r="K101" i="5" s="1"/>
  <c r="J102" i="5"/>
  <c r="K98" i="5"/>
  <c r="K48" i="5"/>
  <c r="C23" i="5"/>
  <c r="C22" i="5" s="1"/>
  <c r="K69" i="5"/>
  <c r="K68" i="5" s="1"/>
  <c r="D72" i="5"/>
  <c r="C92" i="5"/>
  <c r="C102" i="5"/>
  <c r="L123" i="5"/>
  <c r="L98" i="5"/>
  <c r="E19" i="5"/>
  <c r="E18" i="5" s="1"/>
  <c r="I19" i="5"/>
  <c r="I18" i="5" s="1"/>
  <c r="F20" i="5"/>
  <c r="K20" i="5"/>
  <c r="K18" i="5" s="1"/>
  <c r="D23" i="5"/>
  <c r="D22" i="5" s="1"/>
  <c r="D34" i="5" s="1"/>
  <c r="J23" i="5"/>
  <c r="J22" i="5" s="1"/>
  <c r="K25" i="5"/>
  <c r="G25" i="5"/>
  <c r="C25" i="5"/>
  <c r="H25" i="5"/>
  <c r="F28" i="5"/>
  <c r="F29" i="5"/>
  <c r="F30" i="5"/>
  <c r="I31" i="5"/>
  <c r="J48" i="5"/>
  <c r="L49" i="5"/>
  <c r="L47" i="5" s="1"/>
  <c r="H49" i="5"/>
  <c r="H47" i="5" s="1"/>
  <c r="D49" i="5"/>
  <c r="D47" i="5" s="1"/>
  <c r="K49" i="5"/>
  <c r="G49" i="5"/>
  <c r="G47" i="5" s="1"/>
  <c r="C49" i="5"/>
  <c r="C47" i="5" s="1"/>
  <c r="J49" i="5"/>
  <c r="L52" i="5"/>
  <c r="H52" i="5"/>
  <c r="D52" i="5"/>
  <c r="K52" i="5"/>
  <c r="K51" i="5" s="1"/>
  <c r="G52" i="5"/>
  <c r="G51" i="5" s="1"/>
  <c r="C52" i="5"/>
  <c r="C51" i="5" s="1"/>
  <c r="J52" i="5"/>
  <c r="F69" i="5"/>
  <c r="I78" i="5"/>
  <c r="I76" i="5" s="1"/>
  <c r="E78" i="5"/>
  <c r="E76" i="5" s="1"/>
  <c r="K78" i="5"/>
  <c r="K76" i="5" s="1"/>
  <c r="F78" i="5"/>
  <c r="J78" i="5"/>
  <c r="D78" i="5"/>
  <c r="D76" i="5" s="1"/>
  <c r="L78" i="5"/>
  <c r="L76" i="5" s="1"/>
  <c r="J96" i="5"/>
  <c r="J100" i="5"/>
  <c r="I106" i="5"/>
  <c r="E106" i="5"/>
  <c r="L106" i="5"/>
  <c r="H106" i="5"/>
  <c r="D106" i="5"/>
  <c r="G106" i="5"/>
  <c r="F106" i="5"/>
  <c r="K106" i="5"/>
  <c r="J106" i="5"/>
  <c r="I128" i="5"/>
  <c r="I126" i="5" s="1"/>
  <c r="E128" i="5"/>
  <c r="E126" i="5" s="1"/>
  <c r="L128" i="5"/>
  <c r="H128" i="5"/>
  <c r="D128" i="5"/>
  <c r="G128" i="5"/>
  <c r="F128" i="5"/>
  <c r="K128" i="5"/>
  <c r="J128" i="5"/>
  <c r="H23" i="5"/>
  <c r="H22" i="5" s="1"/>
  <c r="H34" i="5" s="1"/>
  <c r="J42" i="5"/>
  <c r="D43" i="5"/>
  <c r="L56" i="5"/>
  <c r="H56" i="5"/>
  <c r="D56" i="5"/>
  <c r="K56" i="5"/>
  <c r="G56" i="5"/>
  <c r="C56" i="5"/>
  <c r="J56" i="5"/>
  <c r="C69" i="5"/>
  <c r="C68" i="5" s="1"/>
  <c r="E96" i="5"/>
  <c r="C100" i="5"/>
  <c r="J131" i="5"/>
  <c r="F19" i="5"/>
  <c r="F23" i="5"/>
  <c r="K23" i="5"/>
  <c r="K22" i="5" s="1"/>
  <c r="K28" i="5"/>
  <c r="K26" i="5" s="1"/>
  <c r="G28" i="5"/>
  <c r="C28" i="5"/>
  <c r="C26" i="5" s="1"/>
  <c r="H28" i="5"/>
  <c r="L29" i="5"/>
  <c r="L26" i="5" s="1"/>
  <c r="H29" i="5"/>
  <c r="D29" i="5"/>
  <c r="D26" i="5" s="1"/>
  <c r="G29" i="5"/>
  <c r="I30" i="5"/>
  <c r="E30" i="5"/>
  <c r="G30" i="5"/>
  <c r="L30" i="5"/>
  <c r="L46" i="5"/>
  <c r="H46" i="5"/>
  <c r="H41" i="5" s="1"/>
  <c r="D46" i="5"/>
  <c r="K46" i="5"/>
  <c r="G46" i="5"/>
  <c r="G59" i="5" s="1"/>
  <c r="C46" i="5"/>
  <c r="J46" i="5"/>
  <c r="I50" i="5"/>
  <c r="E50" i="5"/>
  <c r="L50" i="5"/>
  <c r="H50" i="5"/>
  <c r="D50" i="5"/>
  <c r="J50" i="5"/>
  <c r="I53" i="5"/>
  <c r="E53" i="5"/>
  <c r="L53" i="5"/>
  <c r="H53" i="5"/>
  <c r="D53" i="5"/>
  <c r="J53" i="5"/>
  <c r="F56" i="5"/>
  <c r="G69" i="5"/>
  <c r="G68" i="5" s="1"/>
  <c r="J73" i="5"/>
  <c r="J72" i="5" s="1"/>
  <c r="L75" i="5"/>
  <c r="H75" i="5"/>
  <c r="D75" i="5"/>
  <c r="K75" i="5"/>
  <c r="G75" i="5"/>
  <c r="C75" i="5"/>
  <c r="J75" i="5"/>
  <c r="G92" i="5"/>
  <c r="K100" i="5"/>
  <c r="F21" i="5"/>
  <c r="F24" i="5"/>
  <c r="F27" i="5"/>
  <c r="F31" i="5"/>
  <c r="E44" i="5"/>
  <c r="E43" i="5" s="1"/>
  <c r="I44" i="5"/>
  <c r="I43" i="5" s="1"/>
  <c r="F45" i="5"/>
  <c r="F48" i="5"/>
  <c r="F47" i="5" s="1"/>
  <c r="E54" i="5"/>
  <c r="I54" i="5"/>
  <c r="F55" i="5"/>
  <c r="E70" i="5"/>
  <c r="I70" i="5"/>
  <c r="F71" i="5"/>
  <c r="E73" i="5"/>
  <c r="E72" i="5" s="1"/>
  <c r="I73" i="5"/>
  <c r="I72" i="5" s="1"/>
  <c r="F74" i="5"/>
  <c r="F77" i="5"/>
  <c r="J77" i="5"/>
  <c r="K80" i="5"/>
  <c r="G80" i="5"/>
  <c r="C80" i="5"/>
  <c r="H80" i="5"/>
  <c r="L81" i="5"/>
  <c r="H81" i="5"/>
  <c r="D81" i="5"/>
  <c r="G81" i="5"/>
  <c r="D93" i="5"/>
  <c r="L93" i="5"/>
  <c r="E97" i="5"/>
  <c r="K117" i="5"/>
  <c r="F44" i="5"/>
  <c r="F54" i="5"/>
  <c r="F51" i="5" s="1"/>
  <c r="F70" i="5"/>
  <c r="F73" i="5"/>
  <c r="J98" i="5"/>
  <c r="L99" i="5"/>
  <c r="H99" i="5"/>
  <c r="H97" i="5" s="1"/>
  <c r="H91" i="5" s="1"/>
  <c r="D99" i="5"/>
  <c r="D97" i="5" s="1"/>
  <c r="K99" i="5"/>
  <c r="G99" i="5"/>
  <c r="G97" i="5" s="1"/>
  <c r="G109" i="5" s="1"/>
  <c r="C99" i="5"/>
  <c r="C97" i="5" s="1"/>
  <c r="C109" i="5" s="1"/>
  <c r="J99" i="5"/>
  <c r="K123" i="5"/>
  <c r="I125" i="5"/>
  <c r="E125" i="5"/>
  <c r="L125" i="5"/>
  <c r="H125" i="5"/>
  <c r="D125" i="5"/>
  <c r="G125" i="5"/>
  <c r="F125" i="5"/>
  <c r="L131" i="5"/>
  <c r="H131" i="5"/>
  <c r="D131" i="5"/>
  <c r="K131" i="5"/>
  <c r="G131" i="5"/>
  <c r="C131" i="5"/>
  <c r="F131" i="5"/>
  <c r="E131" i="5"/>
  <c r="F79" i="5"/>
  <c r="E94" i="5"/>
  <c r="E93" i="5" s="1"/>
  <c r="I94" i="5"/>
  <c r="I93" i="5" s="1"/>
  <c r="F95" i="5"/>
  <c r="F98" i="5"/>
  <c r="F97" i="5" s="1"/>
  <c r="L121" i="5"/>
  <c r="H121" i="5"/>
  <c r="D121" i="5"/>
  <c r="K121" i="5"/>
  <c r="G121" i="5"/>
  <c r="C121" i="5"/>
  <c r="J121" i="5"/>
  <c r="F94" i="5"/>
  <c r="L105" i="5"/>
  <c r="H105" i="5"/>
  <c r="D105" i="5"/>
  <c r="K105" i="5"/>
  <c r="G105" i="5"/>
  <c r="C105" i="5"/>
  <c r="J105" i="5"/>
  <c r="D118" i="5"/>
  <c r="L118" i="5"/>
  <c r="E122" i="5"/>
  <c r="L124" i="5"/>
  <c r="H124" i="5"/>
  <c r="H122" i="5" s="1"/>
  <c r="D124" i="5"/>
  <c r="D122" i="5" s="1"/>
  <c r="K124" i="5"/>
  <c r="G124" i="5"/>
  <c r="C124" i="5"/>
  <c r="J124" i="5"/>
  <c r="L127" i="5"/>
  <c r="H127" i="5"/>
  <c r="D127" i="5"/>
  <c r="K127" i="5"/>
  <c r="G127" i="5"/>
  <c r="G126" i="5" s="1"/>
  <c r="C127" i="5"/>
  <c r="C126" i="5" s="1"/>
  <c r="J127" i="5"/>
  <c r="E103" i="5"/>
  <c r="I103" i="5"/>
  <c r="F104" i="5"/>
  <c r="J104" i="5"/>
  <c r="E119" i="5"/>
  <c r="E118" i="5" s="1"/>
  <c r="I119" i="5"/>
  <c r="I118" i="5" s="1"/>
  <c r="F120" i="5"/>
  <c r="J120" i="5"/>
  <c r="J118" i="5" s="1"/>
  <c r="F123" i="5"/>
  <c r="F122" i="5" s="1"/>
  <c r="J123" i="5"/>
  <c r="F130" i="5"/>
  <c r="J130" i="5"/>
  <c r="F103" i="5"/>
  <c r="C104" i="5"/>
  <c r="G104" i="5"/>
  <c r="F119" i="5"/>
  <c r="C120" i="5"/>
  <c r="C118" i="5" s="1"/>
  <c r="G120" i="5"/>
  <c r="G118" i="5" s="1"/>
  <c r="C123" i="5"/>
  <c r="G123" i="5"/>
  <c r="F129" i="5"/>
  <c r="F126" i="5" s="1"/>
  <c r="C130" i="5"/>
  <c r="G130" i="5"/>
  <c r="F120" i="6"/>
  <c r="F123" i="6"/>
  <c r="F130" i="6"/>
  <c r="J130" i="6"/>
  <c r="F119" i="6"/>
  <c r="F118" i="6" s="1"/>
  <c r="J119" i="6"/>
  <c r="C120" i="6"/>
  <c r="G120" i="6"/>
  <c r="K120" i="6"/>
  <c r="D121" i="6"/>
  <c r="H121" i="6"/>
  <c r="L121" i="6"/>
  <c r="C123" i="6"/>
  <c r="C122" i="6" s="1"/>
  <c r="G123" i="6"/>
  <c r="G122" i="6" s="1"/>
  <c r="K123" i="6"/>
  <c r="K122" i="6" s="1"/>
  <c r="D124" i="6"/>
  <c r="H124" i="6"/>
  <c r="L124" i="6"/>
  <c r="D127" i="6"/>
  <c r="D126" i="6" s="1"/>
  <c r="H127" i="6"/>
  <c r="H126" i="6" s="1"/>
  <c r="L127" i="6"/>
  <c r="L126" i="6" s="1"/>
  <c r="F129" i="6"/>
  <c r="J129" i="6"/>
  <c r="C130" i="6"/>
  <c r="G130" i="6"/>
  <c r="K130" i="6"/>
  <c r="D131" i="6"/>
  <c r="H131" i="6"/>
  <c r="L131" i="6"/>
  <c r="C119" i="6"/>
  <c r="C118" i="6" s="1"/>
  <c r="G119" i="6"/>
  <c r="D120" i="6"/>
  <c r="D118" i="6" s="1"/>
  <c r="D117" i="6" s="1"/>
  <c r="H120" i="6"/>
  <c r="H118" i="6" s="1"/>
  <c r="H134" i="6" s="1"/>
  <c r="L120" i="6"/>
  <c r="L118" i="6" s="1"/>
  <c r="L117" i="6" s="1"/>
  <c r="L116" i="6" s="1"/>
  <c r="L132" i="6" s="1"/>
  <c r="E121" i="6"/>
  <c r="I121" i="6"/>
  <c r="D123" i="6"/>
  <c r="D122" i="6" s="1"/>
  <c r="H123" i="6"/>
  <c r="H122" i="6" s="1"/>
  <c r="L123" i="6"/>
  <c r="L122" i="6" s="1"/>
  <c r="E124" i="6"/>
  <c r="I124" i="6"/>
  <c r="I122" i="6" s="1"/>
  <c r="F125" i="6"/>
  <c r="E127" i="6"/>
  <c r="E126" i="6" s="1"/>
  <c r="I127" i="6"/>
  <c r="I126" i="6" s="1"/>
  <c r="F128" i="6"/>
  <c r="C129" i="6"/>
  <c r="C126" i="6" s="1"/>
  <c r="G129" i="6"/>
  <c r="G126" i="6" s="1"/>
  <c r="D130" i="6"/>
  <c r="H130" i="6"/>
  <c r="H135" i="6" s="1"/>
  <c r="H137" i="6" s="1"/>
  <c r="H138" i="6" s="1"/>
  <c r="L130" i="6"/>
  <c r="E131" i="6"/>
  <c r="I131" i="6"/>
  <c r="J120" i="6"/>
  <c r="J123" i="6"/>
  <c r="J122" i="6" s="1"/>
  <c r="E120" i="6"/>
  <c r="E118" i="6" s="1"/>
  <c r="F121" i="6"/>
  <c r="E123" i="6"/>
  <c r="E122" i="6" s="1"/>
  <c r="F124" i="6"/>
  <c r="F127" i="6"/>
  <c r="E130" i="6"/>
  <c r="I130" i="6"/>
  <c r="F131" i="6"/>
  <c r="I109" i="6"/>
  <c r="I92" i="6"/>
  <c r="I91" i="6" s="1"/>
  <c r="J95" i="6"/>
  <c r="F94" i="6"/>
  <c r="J94" i="6"/>
  <c r="J93" i="6" s="1"/>
  <c r="C95" i="6"/>
  <c r="G95" i="6"/>
  <c r="G93" i="6" s="1"/>
  <c r="K95" i="6"/>
  <c r="K93" i="6" s="1"/>
  <c r="H96" i="6"/>
  <c r="L96" i="6"/>
  <c r="C98" i="6"/>
  <c r="C97" i="6" s="1"/>
  <c r="G98" i="6"/>
  <c r="G97" i="6" s="1"/>
  <c r="K98" i="6"/>
  <c r="K97" i="6" s="1"/>
  <c r="D99" i="6"/>
  <c r="H99" i="6"/>
  <c r="L99" i="6"/>
  <c r="E100" i="6"/>
  <c r="I100" i="6"/>
  <c r="D102" i="6"/>
  <c r="D101" i="6" s="1"/>
  <c r="H102" i="6"/>
  <c r="H101" i="6" s="1"/>
  <c r="L102" i="6"/>
  <c r="L101" i="6" s="1"/>
  <c r="E103" i="6"/>
  <c r="E101" i="6" s="1"/>
  <c r="I103" i="6"/>
  <c r="I101" i="6" s="1"/>
  <c r="F104" i="6"/>
  <c r="C105" i="6"/>
  <c r="G105" i="6"/>
  <c r="K105" i="6"/>
  <c r="D106" i="6"/>
  <c r="H106" i="6"/>
  <c r="L106" i="6"/>
  <c r="J98" i="6"/>
  <c r="J97" i="6" s="1"/>
  <c r="D95" i="6"/>
  <c r="H95" i="6"/>
  <c r="L95" i="6"/>
  <c r="D98" i="6"/>
  <c r="H98" i="6"/>
  <c r="H97" i="6" s="1"/>
  <c r="L98" i="6"/>
  <c r="L97" i="6" s="1"/>
  <c r="F100" i="6"/>
  <c r="J100" i="6"/>
  <c r="F103" i="6"/>
  <c r="J103" i="6"/>
  <c r="J101" i="6" s="1"/>
  <c r="D105" i="6"/>
  <c r="H105" i="6"/>
  <c r="L105" i="6"/>
  <c r="F95" i="6"/>
  <c r="F98" i="6"/>
  <c r="F105" i="6"/>
  <c r="J105" i="6"/>
  <c r="D94" i="6"/>
  <c r="D93" i="6" s="1"/>
  <c r="H94" i="6"/>
  <c r="E95" i="6"/>
  <c r="E93" i="6" s="1"/>
  <c r="F96" i="6"/>
  <c r="E98" i="6"/>
  <c r="E97" i="6" s="1"/>
  <c r="F99" i="6"/>
  <c r="C100" i="6"/>
  <c r="G100" i="6"/>
  <c r="F102" i="6"/>
  <c r="F101" i="6" s="1"/>
  <c r="C103" i="6"/>
  <c r="C101" i="6" s="1"/>
  <c r="G103" i="6"/>
  <c r="G101" i="6" s="1"/>
  <c r="E105" i="6"/>
  <c r="I105" i="6"/>
  <c r="F106" i="6"/>
  <c r="I70" i="6"/>
  <c r="E70" i="6"/>
  <c r="K70" i="6"/>
  <c r="G70" i="6"/>
  <c r="L70" i="6"/>
  <c r="L68" i="6" s="1"/>
  <c r="L67" i="6" s="1"/>
  <c r="L66" i="6" s="1"/>
  <c r="L82" i="6" s="1"/>
  <c r="H70" i="6"/>
  <c r="D70" i="6"/>
  <c r="C70" i="6"/>
  <c r="J70" i="6"/>
  <c r="F73" i="6"/>
  <c r="F80" i="6"/>
  <c r="J80" i="6"/>
  <c r="F69" i="6"/>
  <c r="F68" i="6" s="1"/>
  <c r="G73" i="6"/>
  <c r="G72" i="6" s="1"/>
  <c r="K73" i="6"/>
  <c r="K72" i="6" s="1"/>
  <c r="G80" i="6"/>
  <c r="C69" i="6"/>
  <c r="C68" i="6" s="1"/>
  <c r="G69" i="6"/>
  <c r="G68" i="6" s="1"/>
  <c r="K69" i="6"/>
  <c r="E71" i="6"/>
  <c r="I71" i="6"/>
  <c r="D73" i="6"/>
  <c r="D72" i="6" s="1"/>
  <c r="H73" i="6"/>
  <c r="H72" i="6" s="1"/>
  <c r="L73" i="6"/>
  <c r="L72" i="6" s="1"/>
  <c r="E74" i="6"/>
  <c r="I74" i="6"/>
  <c r="I72" i="6" s="1"/>
  <c r="F75" i="6"/>
  <c r="E77" i="6"/>
  <c r="E76" i="6" s="1"/>
  <c r="I77" i="6"/>
  <c r="I76" i="6" s="1"/>
  <c r="F78" i="6"/>
  <c r="C79" i="6"/>
  <c r="C76" i="6" s="1"/>
  <c r="G79" i="6"/>
  <c r="G76" i="6" s="1"/>
  <c r="K79" i="6"/>
  <c r="K76" i="6" s="1"/>
  <c r="D80" i="6"/>
  <c r="H80" i="6"/>
  <c r="L80" i="6"/>
  <c r="E81" i="6"/>
  <c r="I81" i="6"/>
  <c r="J73" i="6"/>
  <c r="J72" i="6" s="1"/>
  <c r="J69" i="6"/>
  <c r="C73" i="6"/>
  <c r="C72" i="6" s="1"/>
  <c r="F79" i="6"/>
  <c r="J79" i="6"/>
  <c r="J76" i="6" s="1"/>
  <c r="C80" i="6"/>
  <c r="K80" i="6"/>
  <c r="D69" i="6"/>
  <c r="H69" i="6"/>
  <c r="H68" i="6" s="1"/>
  <c r="F71" i="6"/>
  <c r="E73" i="6"/>
  <c r="E72" i="6" s="1"/>
  <c r="F74" i="6"/>
  <c r="F77" i="6"/>
  <c r="F76" i="6" s="1"/>
  <c r="D79" i="6"/>
  <c r="D76" i="6" s="1"/>
  <c r="H79" i="6"/>
  <c r="H76" i="6" s="1"/>
  <c r="E80" i="6"/>
  <c r="I80" i="6"/>
  <c r="F81" i="6"/>
  <c r="I48" i="6"/>
  <c r="I47" i="6" s="1"/>
  <c r="E48" i="6"/>
  <c r="E47" i="6" s="1"/>
  <c r="L48" i="6"/>
  <c r="L47" i="6" s="1"/>
  <c r="H48" i="6"/>
  <c r="H47" i="6" s="1"/>
  <c r="D48" i="6"/>
  <c r="D47" i="6" s="1"/>
  <c r="J48" i="6"/>
  <c r="J47" i="6" s="1"/>
  <c r="J59" i="6" s="1"/>
  <c r="L44" i="6"/>
  <c r="L43" i="6" s="1"/>
  <c r="H44" i="6"/>
  <c r="D44" i="6"/>
  <c r="D43" i="6" s="1"/>
  <c r="G44" i="6"/>
  <c r="I45" i="6"/>
  <c r="E45" i="6"/>
  <c r="E43" i="6" s="1"/>
  <c r="E42" i="6" s="1"/>
  <c r="E41" i="6" s="1"/>
  <c r="E57" i="6" s="1"/>
  <c r="G45" i="6"/>
  <c r="L45" i="6"/>
  <c r="C48" i="6"/>
  <c r="C47" i="6" s="1"/>
  <c r="K48" i="6"/>
  <c r="K47" i="6" s="1"/>
  <c r="K59" i="6" s="1"/>
  <c r="K60" i="6" s="1"/>
  <c r="K62" i="6" s="1"/>
  <c r="K63" i="6" s="1"/>
  <c r="L54" i="6"/>
  <c r="L51" i="6" s="1"/>
  <c r="H54" i="6"/>
  <c r="H51" i="6" s="1"/>
  <c r="D54" i="6"/>
  <c r="D51" i="6" s="1"/>
  <c r="K54" i="6"/>
  <c r="K51" i="6" s="1"/>
  <c r="G54" i="6"/>
  <c r="C54" i="6"/>
  <c r="J54" i="6"/>
  <c r="C44" i="6"/>
  <c r="C43" i="6" s="1"/>
  <c r="I44" i="6"/>
  <c r="C45" i="6"/>
  <c r="H45" i="6"/>
  <c r="F48" i="6"/>
  <c r="E54" i="6"/>
  <c r="E51" i="6" s="1"/>
  <c r="I55" i="6"/>
  <c r="E55" i="6"/>
  <c r="L55" i="6"/>
  <c r="H55" i="6"/>
  <c r="D55" i="6"/>
  <c r="J55" i="6"/>
  <c r="F50" i="6"/>
  <c r="J50" i="6"/>
  <c r="F53" i="6"/>
  <c r="J53" i="6"/>
  <c r="J51" i="6" s="1"/>
  <c r="F46" i="6"/>
  <c r="F49" i="6"/>
  <c r="C50" i="6"/>
  <c r="G50" i="6"/>
  <c r="F52" i="6"/>
  <c r="F51" i="6" s="1"/>
  <c r="C53" i="6"/>
  <c r="C51" i="6" s="1"/>
  <c r="G53" i="6"/>
  <c r="F56" i="6"/>
  <c r="F130" i="7"/>
  <c r="F105" i="7"/>
  <c r="E80" i="7"/>
  <c r="I80" i="7"/>
  <c r="F80" i="7"/>
  <c r="E55" i="7"/>
  <c r="I55" i="7"/>
  <c r="F55" i="7"/>
  <c r="C122" i="23"/>
  <c r="D72" i="23"/>
  <c r="D18" i="23"/>
  <c r="D76" i="23"/>
  <c r="D101" i="23"/>
  <c r="D126" i="23"/>
  <c r="D84" i="23"/>
  <c r="D67" i="23"/>
  <c r="D43" i="23"/>
  <c r="D93" i="23"/>
  <c r="D118" i="23"/>
  <c r="C21" i="23"/>
  <c r="C24" i="23"/>
  <c r="C27" i="23"/>
  <c r="C26" i="23" s="1"/>
  <c r="C44" i="23"/>
  <c r="C43" i="23" s="1"/>
  <c r="C54" i="23"/>
  <c r="C69" i="23"/>
  <c r="C68" i="23" s="1"/>
  <c r="C79" i="23"/>
  <c r="C76" i="23" s="1"/>
  <c r="C94" i="23"/>
  <c r="C93" i="23" s="1"/>
  <c r="C104" i="23"/>
  <c r="C101" i="23" s="1"/>
  <c r="C119" i="23"/>
  <c r="C118" i="23" s="1"/>
  <c r="C129" i="23"/>
  <c r="C23" i="23"/>
  <c r="C30" i="23"/>
  <c r="C50" i="23"/>
  <c r="C75" i="23"/>
  <c r="C125" i="23"/>
  <c r="C128" i="23"/>
  <c r="D134" i="22"/>
  <c r="L134" i="22"/>
  <c r="W61" i="22"/>
  <c r="S61" i="22"/>
  <c r="O61" i="22"/>
  <c r="K61" i="22"/>
  <c r="G61" i="22"/>
  <c r="C61" i="22"/>
  <c r="V61" i="22"/>
  <c r="Q61" i="22"/>
  <c r="L61" i="22"/>
  <c r="F61" i="22"/>
  <c r="I61" i="22"/>
  <c r="P61" i="22"/>
  <c r="D61" i="22"/>
  <c r="J61" i="22"/>
  <c r="R61" i="22"/>
  <c r="E61" i="22"/>
  <c r="M61" i="22"/>
  <c r="T61" i="22"/>
  <c r="U37" i="22"/>
  <c r="Q37" i="22"/>
  <c r="M37" i="22"/>
  <c r="I37" i="22"/>
  <c r="E37" i="22"/>
  <c r="G37" i="22"/>
  <c r="L37" i="22"/>
  <c r="R37" i="22"/>
  <c r="W37" i="22"/>
  <c r="H61" i="22"/>
  <c r="N61" i="22"/>
  <c r="U61" i="22"/>
  <c r="F85" i="22"/>
  <c r="J85" i="22"/>
  <c r="N85" i="22"/>
  <c r="R85" i="22"/>
  <c r="W110" i="22"/>
  <c r="S110" i="22"/>
  <c r="O110" i="22"/>
  <c r="K110" i="22"/>
  <c r="G110" i="22"/>
  <c r="C110" i="22"/>
  <c r="T110" i="22"/>
  <c r="N110" i="22"/>
  <c r="I110" i="22"/>
  <c r="D110" i="22"/>
  <c r="J110" i="22"/>
  <c r="Q110" i="22"/>
  <c r="F134" i="22"/>
  <c r="J134" i="22"/>
  <c r="N134" i="22"/>
  <c r="R134" i="22"/>
  <c r="V134" i="22"/>
  <c r="C134" i="22"/>
  <c r="G134" i="22"/>
  <c r="K134" i="22"/>
  <c r="O134" i="22"/>
  <c r="S134" i="22"/>
  <c r="H135" i="25" l="1"/>
  <c r="L84" i="6"/>
  <c r="C51" i="23"/>
  <c r="K37" i="27"/>
  <c r="K38" i="27" s="1"/>
  <c r="G61" i="27"/>
  <c r="G37" i="27"/>
  <c r="G38" i="27" s="1"/>
  <c r="H110" i="5"/>
  <c r="L59" i="5"/>
  <c r="H126" i="5"/>
  <c r="J122" i="5"/>
  <c r="L126" i="5"/>
  <c r="H116" i="5"/>
  <c r="H132" i="5" s="1"/>
  <c r="F72" i="5"/>
  <c r="J76" i="5"/>
  <c r="L51" i="5"/>
  <c r="L60" i="5"/>
  <c r="L86" i="5" s="1"/>
  <c r="C59" i="5"/>
  <c r="H26" i="5"/>
  <c r="J34" i="5"/>
  <c r="J35" i="5" s="1"/>
  <c r="C34" i="5"/>
  <c r="C35" i="5" s="1"/>
  <c r="F26" i="5"/>
  <c r="L35" i="5"/>
  <c r="L61" i="5" s="1"/>
  <c r="L16" i="5"/>
  <c r="L32" i="5" s="1"/>
  <c r="G16" i="5"/>
  <c r="D16" i="5"/>
  <c r="D32" i="5" s="1"/>
  <c r="D35" i="5"/>
  <c r="D61" i="5" s="1"/>
  <c r="E59" i="6"/>
  <c r="E134" i="6"/>
  <c r="E135" i="6" s="1"/>
  <c r="E137" i="6" s="1"/>
  <c r="E138" i="6" s="1"/>
  <c r="E117" i="6"/>
  <c r="E116" i="6" s="1"/>
  <c r="E132" i="6" s="1"/>
  <c r="I134" i="6"/>
  <c r="C135" i="6"/>
  <c r="C137" i="6" s="1"/>
  <c r="C138" i="6" s="1"/>
  <c r="I116" i="6"/>
  <c r="I132" i="6" s="1"/>
  <c r="D135" i="6"/>
  <c r="D137" i="6" s="1"/>
  <c r="D138" i="6" s="1"/>
  <c r="D134" i="6"/>
  <c r="H117" i="6"/>
  <c r="H116" i="6" s="1"/>
  <c r="H132" i="6" s="1"/>
  <c r="F126" i="6"/>
  <c r="F135" i="6" s="1"/>
  <c r="F137" i="6" s="1"/>
  <c r="F138" i="6" s="1"/>
  <c r="G118" i="6"/>
  <c r="G117" i="6" s="1"/>
  <c r="G116" i="6" s="1"/>
  <c r="G132" i="6" s="1"/>
  <c r="D116" i="6"/>
  <c r="D132" i="6" s="1"/>
  <c r="K135" i="6"/>
  <c r="K137" i="6" s="1"/>
  <c r="K138" i="6" s="1"/>
  <c r="J118" i="6"/>
  <c r="J134" i="6" s="1"/>
  <c r="J135" i="6" s="1"/>
  <c r="J137" i="6" s="1"/>
  <c r="J138" i="6" s="1"/>
  <c r="F122" i="6"/>
  <c r="K117" i="6"/>
  <c r="K116" i="6" s="1"/>
  <c r="K132" i="6" s="1"/>
  <c r="I135" i="6"/>
  <c r="I137" i="6" s="1"/>
  <c r="I138" i="6" s="1"/>
  <c r="L135" i="6"/>
  <c r="L137" i="6" s="1"/>
  <c r="L138" i="6" s="1"/>
  <c r="L134" i="6"/>
  <c r="G92" i="6"/>
  <c r="G91" i="6" s="1"/>
  <c r="G107" i="6" s="1"/>
  <c r="G109" i="6"/>
  <c r="E109" i="6"/>
  <c r="E92" i="6"/>
  <c r="E91" i="6" s="1"/>
  <c r="E107" i="6" s="1"/>
  <c r="K92" i="6"/>
  <c r="K91" i="6" s="1"/>
  <c r="K107" i="6" s="1"/>
  <c r="K109" i="6"/>
  <c r="C110" i="6"/>
  <c r="C112" i="6" s="1"/>
  <c r="C113" i="6" s="1"/>
  <c r="E110" i="6"/>
  <c r="E112" i="6" s="1"/>
  <c r="E113" i="6" s="1"/>
  <c r="L110" i="6"/>
  <c r="L112" i="6" s="1"/>
  <c r="L113" i="6" s="1"/>
  <c r="F93" i="6"/>
  <c r="C92" i="6"/>
  <c r="C91" i="6" s="1"/>
  <c r="C107" i="6" s="1"/>
  <c r="L92" i="6"/>
  <c r="L91" i="6" s="1"/>
  <c r="L107" i="6" s="1"/>
  <c r="D97" i="6"/>
  <c r="K110" i="6"/>
  <c r="K112" i="6" s="1"/>
  <c r="K113" i="6" s="1"/>
  <c r="I110" i="6"/>
  <c r="I112" i="6" s="1"/>
  <c r="I113" i="6" s="1"/>
  <c r="H93" i="6"/>
  <c r="H109" i="6" s="1"/>
  <c r="H110" i="6" s="1"/>
  <c r="H112" i="6" s="1"/>
  <c r="H113" i="6" s="1"/>
  <c r="F97" i="6"/>
  <c r="F109" i="6" s="1"/>
  <c r="F110" i="6" s="1"/>
  <c r="F112" i="6" s="1"/>
  <c r="F113" i="6" s="1"/>
  <c r="G110" i="6"/>
  <c r="G112" i="6" s="1"/>
  <c r="G113" i="6" s="1"/>
  <c r="I107" i="6"/>
  <c r="I84" i="6"/>
  <c r="J68" i="6"/>
  <c r="J84" i="6" s="1"/>
  <c r="J85" i="6" s="1"/>
  <c r="J87" i="6" s="1"/>
  <c r="J88" i="6" s="1"/>
  <c r="L85" i="6"/>
  <c r="L87" i="6" s="1"/>
  <c r="L88" i="6" s="1"/>
  <c r="E67" i="6"/>
  <c r="E66" i="6" s="1"/>
  <c r="E82" i="6" s="1"/>
  <c r="I67" i="6"/>
  <c r="I66" i="6" s="1"/>
  <c r="I82" i="6" s="1"/>
  <c r="I85" i="6"/>
  <c r="I87" i="6" s="1"/>
  <c r="I88" i="6" s="1"/>
  <c r="K68" i="6"/>
  <c r="K84" i="6" s="1"/>
  <c r="K85" i="6" s="1"/>
  <c r="K87" i="6" s="1"/>
  <c r="K88" i="6" s="1"/>
  <c r="E85" i="6"/>
  <c r="E87" i="6" s="1"/>
  <c r="E88" i="6" s="1"/>
  <c r="D68" i="6"/>
  <c r="D84" i="6" s="1"/>
  <c r="D85" i="6"/>
  <c r="D87" i="6" s="1"/>
  <c r="D88" i="6" s="1"/>
  <c r="F72" i="6"/>
  <c r="F59" i="6"/>
  <c r="F60" i="6" s="1"/>
  <c r="F62" i="6" s="1"/>
  <c r="F63" i="6" s="1"/>
  <c r="E60" i="6"/>
  <c r="E62" i="6" s="1"/>
  <c r="E63" i="6" s="1"/>
  <c r="G51" i="6"/>
  <c r="G43" i="6"/>
  <c r="G59" i="6" s="1"/>
  <c r="G60" i="6" s="1"/>
  <c r="G62" i="6" s="1"/>
  <c r="G63" i="6" s="1"/>
  <c r="F41" i="6"/>
  <c r="F57" i="6" s="1"/>
  <c r="J60" i="6"/>
  <c r="J62" i="6" s="1"/>
  <c r="J63" i="6" s="1"/>
  <c r="H60" i="6"/>
  <c r="H62" i="6" s="1"/>
  <c r="H63" i="6" s="1"/>
  <c r="I43" i="6"/>
  <c r="I42" i="6" s="1"/>
  <c r="I41" i="6" s="1"/>
  <c r="I57" i="6" s="1"/>
  <c r="K41" i="6"/>
  <c r="K57" i="6" s="1"/>
  <c r="J57" i="6"/>
  <c r="F47" i="6"/>
  <c r="H43" i="6"/>
  <c r="H42" i="6" s="1"/>
  <c r="H41" i="6" s="1"/>
  <c r="H57" i="6" s="1"/>
  <c r="J37" i="25"/>
  <c r="J38" i="25" s="1"/>
  <c r="J35" i="25"/>
  <c r="H112" i="25"/>
  <c r="H113" i="25" s="1"/>
  <c r="H110" i="25"/>
  <c r="I135" i="25"/>
  <c r="I137" i="25"/>
  <c r="I138" i="25" s="1"/>
  <c r="I112" i="25"/>
  <c r="I113" i="25" s="1"/>
  <c r="I110" i="25"/>
  <c r="I37" i="25"/>
  <c r="I38" i="25" s="1"/>
  <c r="I35" i="25"/>
  <c r="J85" i="25"/>
  <c r="J87" i="25"/>
  <c r="J88" i="25" s="1"/>
  <c r="J110" i="25"/>
  <c r="J112" i="25"/>
  <c r="J113" i="25" s="1"/>
  <c r="H35" i="25"/>
  <c r="H37" i="25"/>
  <c r="H38" i="25" s="1"/>
  <c r="K126" i="5"/>
  <c r="C122" i="5"/>
  <c r="L122" i="5"/>
  <c r="G91" i="5"/>
  <c r="G107" i="5" s="1"/>
  <c r="H107" i="5"/>
  <c r="F68" i="5"/>
  <c r="F67" i="5" s="1"/>
  <c r="F66" i="5" s="1"/>
  <c r="F82" i="5" s="1"/>
  <c r="I68" i="5"/>
  <c r="I84" i="5" s="1"/>
  <c r="I51" i="5"/>
  <c r="C60" i="5"/>
  <c r="E51" i="5"/>
  <c r="E60" i="5" s="1"/>
  <c r="J41" i="5"/>
  <c r="G60" i="5"/>
  <c r="G86" i="5" s="1"/>
  <c r="J47" i="5"/>
  <c r="J59" i="5" s="1"/>
  <c r="G117" i="5"/>
  <c r="J117" i="5"/>
  <c r="J116" i="5" s="1"/>
  <c r="J134" i="5"/>
  <c r="C86" i="5"/>
  <c r="H35" i="5"/>
  <c r="H136" i="5"/>
  <c r="D84" i="5"/>
  <c r="D85" i="5"/>
  <c r="D67" i="5"/>
  <c r="D66" i="5" s="1"/>
  <c r="D82" i="5" s="1"/>
  <c r="H16" i="5"/>
  <c r="H32" i="5" s="1"/>
  <c r="L134" i="5"/>
  <c r="L117" i="5"/>
  <c r="L116" i="5" s="1"/>
  <c r="L132" i="5" s="1"/>
  <c r="L135" i="5"/>
  <c r="H134" i="5"/>
  <c r="F76" i="5"/>
  <c r="I60" i="5"/>
  <c r="I59" i="5"/>
  <c r="I42" i="5"/>
  <c r="I41" i="5" s="1"/>
  <c r="I57" i="5" s="1"/>
  <c r="F22" i="5"/>
  <c r="C101" i="5"/>
  <c r="C110" i="5" s="1"/>
  <c r="F101" i="5"/>
  <c r="H109" i="5"/>
  <c r="H84" i="5"/>
  <c r="H85" i="5"/>
  <c r="H67" i="5"/>
  <c r="H66" i="5" s="1"/>
  <c r="H82" i="5" s="1"/>
  <c r="K17" i="5"/>
  <c r="K16" i="5" s="1"/>
  <c r="K32" i="5" s="1"/>
  <c r="K34" i="5"/>
  <c r="K35" i="5" s="1"/>
  <c r="G122" i="5"/>
  <c r="G134" i="5" s="1"/>
  <c r="F118" i="5"/>
  <c r="J126" i="5"/>
  <c r="J135" i="5" s="1"/>
  <c r="D126" i="5"/>
  <c r="D135" i="5" s="1"/>
  <c r="D134" i="5"/>
  <c r="D117" i="5"/>
  <c r="D116" i="5" s="1"/>
  <c r="F93" i="5"/>
  <c r="L92" i="5"/>
  <c r="E42" i="5"/>
  <c r="E41" i="5" s="1"/>
  <c r="E59" i="5"/>
  <c r="H59" i="5"/>
  <c r="G26" i="5"/>
  <c r="G35" i="5" s="1"/>
  <c r="F18" i="5"/>
  <c r="C84" i="5"/>
  <c r="C67" i="5"/>
  <c r="C66" i="5" s="1"/>
  <c r="C82" i="5" s="1"/>
  <c r="C85" i="5"/>
  <c r="L41" i="5"/>
  <c r="L57" i="5" s="1"/>
  <c r="J51" i="5"/>
  <c r="J60" i="5" s="1"/>
  <c r="D51" i="5"/>
  <c r="E34" i="5"/>
  <c r="E35" i="5" s="1"/>
  <c r="E17" i="5"/>
  <c r="E16" i="5" s="1"/>
  <c r="E32" i="5" s="1"/>
  <c r="C91" i="5"/>
  <c r="K85" i="5"/>
  <c r="K84" i="5"/>
  <c r="K67" i="5"/>
  <c r="K66" i="5" s="1"/>
  <c r="K82" i="5" s="1"/>
  <c r="K97" i="5"/>
  <c r="K110" i="5" s="1"/>
  <c r="G101" i="5"/>
  <c r="G110" i="5" s="1"/>
  <c r="E101" i="5"/>
  <c r="E110" i="5" s="1"/>
  <c r="L84" i="5"/>
  <c r="L85" i="5"/>
  <c r="L67" i="5"/>
  <c r="L66" i="5" s="1"/>
  <c r="L82" i="5" s="1"/>
  <c r="J16" i="5"/>
  <c r="J32" i="5" s="1"/>
  <c r="I135" i="5"/>
  <c r="I134" i="5"/>
  <c r="I117" i="5"/>
  <c r="I116" i="5" s="1"/>
  <c r="I132" i="5" s="1"/>
  <c r="I109" i="5"/>
  <c r="I92" i="5"/>
  <c r="I91" i="5" s="1"/>
  <c r="H135" i="5"/>
  <c r="I85" i="5"/>
  <c r="I67" i="5"/>
  <c r="I66" i="5" s="1"/>
  <c r="I82" i="5" s="1"/>
  <c r="C117" i="5"/>
  <c r="C116" i="5" s="1"/>
  <c r="C132" i="5" s="1"/>
  <c r="C134" i="5"/>
  <c r="C135" i="5"/>
  <c r="E135" i="5"/>
  <c r="E117" i="5"/>
  <c r="E116" i="5" s="1"/>
  <c r="E132" i="5" s="1"/>
  <c r="E134" i="5"/>
  <c r="E109" i="5"/>
  <c r="E92" i="5"/>
  <c r="E91" i="5" s="1"/>
  <c r="I34" i="5"/>
  <c r="I35" i="5" s="1"/>
  <c r="I17" i="5"/>
  <c r="I16" i="5" s="1"/>
  <c r="I32" i="5" s="1"/>
  <c r="K47" i="5"/>
  <c r="K60" i="5" s="1"/>
  <c r="K122" i="5"/>
  <c r="K134" i="5" s="1"/>
  <c r="J97" i="5"/>
  <c r="J91" i="5" s="1"/>
  <c r="J107" i="5" s="1"/>
  <c r="F43" i="5"/>
  <c r="D109" i="5"/>
  <c r="D92" i="5"/>
  <c r="D91" i="5" s="1"/>
  <c r="D107" i="5" s="1"/>
  <c r="D110" i="5"/>
  <c r="G84" i="5"/>
  <c r="G85" i="5"/>
  <c r="G67" i="5"/>
  <c r="G66" i="5" s="1"/>
  <c r="G82" i="5" s="1"/>
  <c r="D59" i="5"/>
  <c r="D60" i="5"/>
  <c r="D42" i="5"/>
  <c r="D41" i="5" s="1"/>
  <c r="D57" i="5" s="1"/>
  <c r="H51" i="5"/>
  <c r="H60" i="5" s="1"/>
  <c r="L97" i="5"/>
  <c r="L109" i="5" s="1"/>
  <c r="J101" i="5"/>
  <c r="I101" i="5"/>
  <c r="I110" i="5" s="1"/>
  <c r="J85" i="5"/>
  <c r="J84" i="5"/>
  <c r="J67" i="5"/>
  <c r="J66" i="5" s="1"/>
  <c r="J82" i="5" s="1"/>
  <c r="E68" i="5"/>
  <c r="G41" i="5"/>
  <c r="G57" i="5" s="1"/>
  <c r="C41" i="5"/>
  <c r="C57" i="5" s="1"/>
  <c r="C16" i="5"/>
  <c r="C32" i="5" s="1"/>
  <c r="C134" i="6"/>
  <c r="C117" i="6"/>
  <c r="C116" i="6" s="1"/>
  <c r="C132" i="6" s="1"/>
  <c r="F134" i="6"/>
  <c r="F117" i="6"/>
  <c r="F116" i="6" s="1"/>
  <c r="G134" i="6"/>
  <c r="G135" i="6" s="1"/>
  <c r="G137" i="6" s="1"/>
  <c r="G138" i="6" s="1"/>
  <c r="D109" i="6"/>
  <c r="D110" i="6" s="1"/>
  <c r="D112" i="6" s="1"/>
  <c r="D113" i="6" s="1"/>
  <c r="D92" i="6"/>
  <c r="J92" i="6"/>
  <c r="J91" i="6" s="1"/>
  <c r="J107" i="6" s="1"/>
  <c r="J109" i="6"/>
  <c r="J110" i="6" s="1"/>
  <c r="J112" i="6" s="1"/>
  <c r="J113" i="6" s="1"/>
  <c r="H92" i="6"/>
  <c r="H91" i="6" s="1"/>
  <c r="H107" i="6" s="1"/>
  <c r="F92" i="6"/>
  <c r="D67" i="6"/>
  <c r="D66" i="6" s="1"/>
  <c r="D82" i="6" s="1"/>
  <c r="G84" i="6"/>
  <c r="G85" i="6" s="1"/>
  <c r="G87" i="6" s="1"/>
  <c r="G88" i="6" s="1"/>
  <c r="G67" i="6"/>
  <c r="G66" i="6" s="1"/>
  <c r="G82" i="6" s="1"/>
  <c r="C84" i="6"/>
  <c r="C85" i="6" s="1"/>
  <c r="C87" i="6" s="1"/>
  <c r="C88" i="6" s="1"/>
  <c r="C67" i="6"/>
  <c r="C66" i="6" s="1"/>
  <c r="C82" i="6" s="1"/>
  <c r="F84" i="6"/>
  <c r="F85" i="6" s="1"/>
  <c r="F87" i="6" s="1"/>
  <c r="F88" i="6" s="1"/>
  <c r="F67" i="6"/>
  <c r="F66" i="6" s="1"/>
  <c r="F82" i="6" s="1"/>
  <c r="H84" i="6"/>
  <c r="H85" i="6" s="1"/>
  <c r="H87" i="6" s="1"/>
  <c r="H88" i="6" s="1"/>
  <c r="H67" i="6"/>
  <c r="H66" i="6" s="1"/>
  <c r="H82" i="6" s="1"/>
  <c r="K67" i="6"/>
  <c r="K66" i="6" s="1"/>
  <c r="K82" i="6" s="1"/>
  <c r="G42" i="6"/>
  <c r="G41" i="6" s="1"/>
  <c r="G57" i="6" s="1"/>
  <c r="I59" i="6"/>
  <c r="I60" i="6" s="1"/>
  <c r="I62" i="6" s="1"/>
  <c r="I63" i="6" s="1"/>
  <c r="D59" i="6"/>
  <c r="D60" i="6" s="1"/>
  <c r="D62" i="6" s="1"/>
  <c r="D63" i="6" s="1"/>
  <c r="D42" i="6"/>
  <c r="D41" i="6" s="1"/>
  <c r="D57" i="6" s="1"/>
  <c r="C59" i="6"/>
  <c r="C60" i="6" s="1"/>
  <c r="C62" i="6" s="1"/>
  <c r="C63" i="6" s="1"/>
  <c r="C42" i="6"/>
  <c r="C41" i="6" s="1"/>
  <c r="C57" i="6" s="1"/>
  <c r="L59" i="6"/>
  <c r="L60" i="6" s="1"/>
  <c r="L62" i="6" s="1"/>
  <c r="L63" i="6" s="1"/>
  <c r="L42" i="6"/>
  <c r="L41" i="6" s="1"/>
  <c r="L57" i="6" s="1"/>
  <c r="C126" i="23"/>
  <c r="C134" i="23"/>
  <c r="C117" i="23"/>
  <c r="C84" i="23"/>
  <c r="C67" i="23"/>
  <c r="D59" i="23"/>
  <c r="D42" i="23"/>
  <c r="C22" i="23"/>
  <c r="C34" i="23" s="1"/>
  <c r="D17" i="23"/>
  <c r="D16" i="23" s="1"/>
  <c r="D32" i="23" s="1"/>
  <c r="D34" i="23"/>
  <c r="C109" i="23"/>
  <c r="C92" i="23"/>
  <c r="C42" i="23"/>
  <c r="C59" i="23"/>
  <c r="D134" i="23"/>
  <c r="D117" i="23"/>
  <c r="D66" i="23"/>
  <c r="D82" i="23" s="1"/>
  <c r="D85" i="23"/>
  <c r="D109" i="23"/>
  <c r="D92" i="23"/>
  <c r="J117" i="6" l="1"/>
  <c r="J116" i="6" s="1"/>
  <c r="J132" i="6" s="1"/>
  <c r="F84" i="5"/>
  <c r="F85" i="5"/>
  <c r="H59" i="6"/>
  <c r="L62" i="5"/>
  <c r="L63" i="5" s="1"/>
  <c r="E107" i="5"/>
  <c r="J109" i="5"/>
  <c r="C37" i="5"/>
  <c r="C38" i="5" s="1"/>
  <c r="C61" i="5"/>
  <c r="C62" i="5" s="1"/>
  <c r="C63" i="5" s="1"/>
  <c r="L37" i="5"/>
  <c r="L38" i="5" s="1"/>
  <c r="D37" i="5"/>
  <c r="D38" i="5" s="1"/>
  <c r="J67" i="6"/>
  <c r="J66" i="6" s="1"/>
  <c r="J82" i="6" s="1"/>
  <c r="F132" i="6"/>
  <c r="F91" i="6"/>
  <c r="F107" i="6" s="1"/>
  <c r="D91" i="6"/>
  <c r="D107" i="6" s="1"/>
  <c r="D35" i="24"/>
  <c r="C16" i="23"/>
  <c r="C32" i="23" s="1"/>
  <c r="G135" i="5"/>
  <c r="K116" i="5"/>
  <c r="K132" i="5" s="1"/>
  <c r="K109" i="5"/>
  <c r="K91" i="5"/>
  <c r="K107" i="5" s="1"/>
  <c r="H137" i="5"/>
  <c r="H138" i="5" s="1"/>
  <c r="E57" i="5"/>
  <c r="K86" i="5"/>
  <c r="K87" i="5" s="1"/>
  <c r="K88" i="5" s="1"/>
  <c r="G136" i="5"/>
  <c r="G61" i="5"/>
  <c r="G62" i="5" s="1"/>
  <c r="G63" i="5" s="1"/>
  <c r="G37" i="5"/>
  <c r="G38" i="5" s="1"/>
  <c r="J86" i="5"/>
  <c r="J87" i="5" s="1"/>
  <c r="J88" i="5" s="1"/>
  <c r="C136" i="5"/>
  <c r="C137" i="5" s="1"/>
  <c r="C138" i="5" s="1"/>
  <c r="I136" i="5"/>
  <c r="K61" i="5"/>
  <c r="K62" i="5" s="1"/>
  <c r="K63" i="5" s="1"/>
  <c r="K37" i="5"/>
  <c r="K38" i="5" s="1"/>
  <c r="E136" i="5"/>
  <c r="E137" i="5" s="1"/>
  <c r="E138" i="5" s="1"/>
  <c r="E86" i="5"/>
  <c r="J57" i="5"/>
  <c r="H86" i="5"/>
  <c r="H87" i="5" s="1"/>
  <c r="H88" i="5" s="1"/>
  <c r="I61" i="5"/>
  <c r="I62" i="5" s="1"/>
  <c r="I63" i="5" s="1"/>
  <c r="I37" i="5"/>
  <c r="I38" i="5" s="1"/>
  <c r="E85" i="5"/>
  <c r="E84" i="5"/>
  <c r="E67" i="5"/>
  <c r="E66" i="5" s="1"/>
  <c r="E82" i="5" s="1"/>
  <c r="I107" i="5"/>
  <c r="L111" i="5"/>
  <c r="L87" i="5"/>
  <c r="L88" i="5" s="1"/>
  <c r="K111" i="5"/>
  <c r="C111" i="5"/>
  <c r="C112" i="5" s="1"/>
  <c r="C113" i="5" s="1"/>
  <c r="C87" i="5"/>
  <c r="C88" i="5" s="1"/>
  <c r="F34" i="5"/>
  <c r="F35" i="5" s="1"/>
  <c r="F17" i="5"/>
  <c r="F16" i="5" s="1"/>
  <c r="F32" i="5" s="1"/>
  <c r="L110" i="5"/>
  <c r="D132" i="5"/>
  <c r="F135" i="5"/>
  <c r="F117" i="5"/>
  <c r="F116" i="5" s="1"/>
  <c r="F132" i="5" s="1"/>
  <c r="F134" i="5"/>
  <c r="G32" i="5"/>
  <c r="D111" i="5"/>
  <c r="D112" i="5" s="1"/>
  <c r="D113" i="5" s="1"/>
  <c r="H61" i="5"/>
  <c r="H62" i="5" s="1"/>
  <c r="H63" i="5" s="1"/>
  <c r="H37" i="5"/>
  <c r="H38" i="5" s="1"/>
  <c r="F60" i="5"/>
  <c r="F42" i="5"/>
  <c r="F41" i="5" s="1"/>
  <c r="F57" i="5" s="1"/>
  <c r="F59" i="5"/>
  <c r="I111" i="5"/>
  <c r="I112" i="5" s="1"/>
  <c r="I113" i="5" s="1"/>
  <c r="E61" i="5"/>
  <c r="E62" i="5" s="1"/>
  <c r="E63" i="5" s="1"/>
  <c r="E37" i="5"/>
  <c r="E38" i="5" s="1"/>
  <c r="F110" i="5"/>
  <c r="F92" i="5"/>
  <c r="F91" i="5" s="1"/>
  <c r="F107" i="5" s="1"/>
  <c r="F109" i="5"/>
  <c r="H111" i="5"/>
  <c r="H112" i="5" s="1"/>
  <c r="H113" i="5" s="1"/>
  <c r="K59" i="5"/>
  <c r="J111" i="5"/>
  <c r="D136" i="5"/>
  <c r="D137" i="5" s="1"/>
  <c r="D138" i="5" s="1"/>
  <c r="K41" i="5"/>
  <c r="K57" i="5" s="1"/>
  <c r="L91" i="5"/>
  <c r="L107" i="5" s="1"/>
  <c r="I86" i="5"/>
  <c r="I87" i="5" s="1"/>
  <c r="I88" i="5" s="1"/>
  <c r="J110" i="5"/>
  <c r="D86" i="5"/>
  <c r="D87" i="5" s="1"/>
  <c r="D88" i="5" s="1"/>
  <c r="D62" i="5"/>
  <c r="D63" i="5" s="1"/>
  <c r="G111" i="5"/>
  <c r="G112" i="5" s="1"/>
  <c r="G113" i="5" s="1"/>
  <c r="G87" i="5"/>
  <c r="G88" i="5" s="1"/>
  <c r="F111" i="5"/>
  <c r="I137" i="5"/>
  <c r="I138" i="5" s="1"/>
  <c r="K112" i="5"/>
  <c r="K113" i="5" s="1"/>
  <c r="K136" i="5"/>
  <c r="C107" i="5"/>
  <c r="K135" i="5"/>
  <c r="J37" i="5"/>
  <c r="J38" i="5" s="1"/>
  <c r="J61" i="5"/>
  <c r="J62" i="5" s="1"/>
  <c r="J63" i="5" s="1"/>
  <c r="H57" i="5"/>
  <c r="J132" i="5"/>
  <c r="G116" i="5"/>
  <c r="G132" i="5" s="1"/>
  <c r="C61" i="23"/>
  <c r="C37" i="23"/>
  <c r="C38" i="23" s="1"/>
  <c r="C35" i="23"/>
  <c r="D41" i="23"/>
  <c r="D57" i="23" s="1"/>
  <c r="D60" i="23"/>
  <c r="C116" i="23"/>
  <c r="C132" i="23" s="1"/>
  <c r="C135" i="23"/>
  <c r="D111" i="23"/>
  <c r="D61" i="23"/>
  <c r="D37" i="23"/>
  <c r="D38" i="23" s="1"/>
  <c r="D35" i="23"/>
  <c r="C41" i="23"/>
  <c r="C57" i="23" s="1"/>
  <c r="C60" i="23"/>
  <c r="C66" i="23"/>
  <c r="C82" i="23" s="1"/>
  <c r="C85" i="23"/>
  <c r="D91" i="23"/>
  <c r="D107" i="23" s="1"/>
  <c r="D110" i="23"/>
  <c r="D116" i="23"/>
  <c r="D132" i="23" s="1"/>
  <c r="D135" i="23"/>
  <c r="C91" i="23"/>
  <c r="C107" i="23" s="1"/>
  <c r="C110" i="23"/>
  <c r="K137" i="5" l="1"/>
  <c r="K138" i="5" s="1"/>
  <c r="G137" i="5"/>
  <c r="G138" i="5" s="1"/>
  <c r="J112" i="5"/>
  <c r="J113" i="5" s="1"/>
  <c r="J136" i="5"/>
  <c r="J137" i="5" s="1"/>
  <c r="J138" i="5" s="1"/>
  <c r="F112" i="5"/>
  <c r="F113" i="5" s="1"/>
  <c r="F136" i="5"/>
  <c r="F137" i="5" s="1"/>
  <c r="F138" i="5" s="1"/>
  <c r="L136" i="5"/>
  <c r="L137" i="5" s="1"/>
  <c r="L138" i="5" s="1"/>
  <c r="L112" i="5"/>
  <c r="L113" i="5" s="1"/>
  <c r="E111" i="5"/>
  <c r="E112" i="5" s="1"/>
  <c r="E113" i="5" s="1"/>
  <c r="E87" i="5"/>
  <c r="E88" i="5" s="1"/>
  <c r="F86" i="5"/>
  <c r="F87" i="5" s="1"/>
  <c r="F88" i="5" s="1"/>
  <c r="F37" i="5"/>
  <c r="F38" i="5" s="1"/>
  <c r="F61" i="5"/>
  <c r="F62" i="5" s="1"/>
  <c r="F63" i="5" s="1"/>
  <c r="C111" i="23"/>
  <c r="C112" i="23" s="1"/>
  <c r="C113" i="23" s="1"/>
  <c r="C136" i="23"/>
  <c r="C137" i="23" s="1"/>
  <c r="C138" i="23" s="1"/>
  <c r="D136" i="23"/>
  <c r="D137" i="23" s="1"/>
  <c r="D138" i="23" s="1"/>
  <c r="D112" i="23"/>
  <c r="D113" i="23" s="1"/>
  <c r="C86" i="23"/>
  <c r="C87" i="23" s="1"/>
  <c r="C88" i="23" s="1"/>
  <c r="C62" i="23"/>
  <c r="C63" i="23" s="1"/>
  <c r="D86" i="23"/>
  <c r="D87" i="23" s="1"/>
  <c r="D88" i="23" s="1"/>
  <c r="D62" i="23"/>
  <c r="D63" i="23" s="1"/>
  <c r="B29" i="21" l="1"/>
  <c r="B49" i="21"/>
  <c r="B69" i="21"/>
  <c r="B90" i="21"/>
  <c r="B110" i="21"/>
  <c r="T137" i="16"/>
  <c r="T143" i="16" s="1"/>
  <c r="B110" i="20"/>
  <c r="B90" i="20"/>
  <c r="B69" i="20"/>
  <c r="B49" i="20"/>
  <c r="B29" i="20"/>
  <c r="L90" i="21" l="1"/>
  <c r="H110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N76" i="21"/>
  <c r="M76" i="21"/>
  <c r="L76" i="21"/>
  <c r="K76" i="21"/>
  <c r="J76" i="21"/>
  <c r="I76" i="21"/>
  <c r="H76" i="21"/>
  <c r="G76" i="21"/>
  <c r="F76" i="21"/>
  <c r="E76" i="21"/>
  <c r="D76" i="21"/>
  <c r="C76" i="21"/>
  <c r="N69" i="21"/>
  <c r="L69" i="21"/>
  <c r="K69" i="21"/>
  <c r="I69" i="21"/>
  <c r="H69" i="21"/>
  <c r="G69" i="21"/>
  <c r="F69" i="21"/>
  <c r="D69" i="21"/>
  <c r="C69" i="21"/>
  <c r="J69" i="21"/>
  <c r="N55" i="21"/>
  <c r="M55" i="21"/>
  <c r="L55" i="21"/>
  <c r="K55" i="21"/>
  <c r="J55" i="21"/>
  <c r="I55" i="21"/>
  <c r="H55" i="21"/>
  <c r="G55" i="21"/>
  <c r="F55" i="21"/>
  <c r="E55" i="21"/>
  <c r="D55" i="21"/>
  <c r="C55" i="21"/>
  <c r="M49" i="21"/>
  <c r="E49" i="21"/>
  <c r="K49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N29" i="21"/>
  <c r="M29" i="21"/>
  <c r="H29" i="21"/>
  <c r="F29" i="21"/>
  <c r="E29" i="21"/>
  <c r="L29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09" i="20"/>
  <c r="G109" i="20" s="1"/>
  <c r="B108" i="20"/>
  <c r="B107" i="20"/>
  <c r="B105" i="20"/>
  <c r="B104" i="20"/>
  <c r="M104" i="20" s="1"/>
  <c r="B103" i="20"/>
  <c r="D103" i="20" s="1"/>
  <c r="B102" i="20"/>
  <c r="B101" i="20"/>
  <c r="N101" i="20" s="1"/>
  <c r="B99" i="20"/>
  <c r="E99" i="20" s="1"/>
  <c r="B98" i="20"/>
  <c r="N102" i="20"/>
  <c r="B89" i="20"/>
  <c r="B88" i="20"/>
  <c r="D88" i="20" s="1"/>
  <c r="B87" i="20"/>
  <c r="B85" i="20"/>
  <c r="B84" i="20"/>
  <c r="B83" i="20"/>
  <c r="D83" i="20" s="1"/>
  <c r="B82" i="20"/>
  <c r="I82" i="20" s="1"/>
  <c r="B81" i="20"/>
  <c r="B79" i="20"/>
  <c r="B78" i="20"/>
  <c r="D78" i="20" s="1"/>
  <c r="B68" i="20"/>
  <c r="B67" i="20"/>
  <c r="B66" i="20"/>
  <c r="B64" i="20"/>
  <c r="B63" i="20"/>
  <c r="B62" i="20"/>
  <c r="L62" i="20" s="1"/>
  <c r="B61" i="20"/>
  <c r="L61" i="20" s="1"/>
  <c r="B60" i="20"/>
  <c r="B58" i="20"/>
  <c r="G58" i="20" s="1"/>
  <c r="B57" i="20"/>
  <c r="B48" i="20"/>
  <c r="B47" i="20"/>
  <c r="B46" i="20"/>
  <c r="L46" i="20" s="1"/>
  <c r="B44" i="20"/>
  <c r="I44" i="20" s="1"/>
  <c r="B43" i="20"/>
  <c r="B42" i="20"/>
  <c r="B41" i="20"/>
  <c r="K41" i="20" s="1"/>
  <c r="B40" i="20"/>
  <c r="F40" i="20" s="1"/>
  <c r="B38" i="20"/>
  <c r="B37" i="20"/>
  <c r="B28" i="20"/>
  <c r="L28" i="20" s="1"/>
  <c r="B27" i="20"/>
  <c r="B26" i="20"/>
  <c r="B24" i="20"/>
  <c r="E24" i="20" s="1"/>
  <c r="B23" i="20"/>
  <c r="I23" i="20" s="1"/>
  <c r="B22" i="20"/>
  <c r="C22" i="20" s="1"/>
  <c r="B21" i="20"/>
  <c r="B20" i="20"/>
  <c r="N20" i="20" s="1"/>
  <c r="B18" i="20"/>
  <c r="F18" i="20" s="1"/>
  <c r="B17" i="20"/>
  <c r="M17" i="20" s="1"/>
  <c r="S134" i="8"/>
  <c r="H132" i="8"/>
  <c r="Q132" i="8"/>
  <c r="G131" i="8"/>
  <c r="W128" i="8"/>
  <c r="V128" i="8"/>
  <c r="Q128" i="8"/>
  <c r="P128" i="8"/>
  <c r="L128" i="8"/>
  <c r="I128" i="8"/>
  <c r="E128" i="8"/>
  <c r="D128" i="8"/>
  <c r="R128" i="8"/>
  <c r="S127" i="8"/>
  <c r="I127" i="8"/>
  <c r="K127" i="8"/>
  <c r="L126" i="8"/>
  <c r="R126" i="8"/>
  <c r="J125" i="8"/>
  <c r="R125" i="8"/>
  <c r="P124" i="8"/>
  <c r="P123" i="8"/>
  <c r="P121" i="8"/>
  <c r="U119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M110" i="8"/>
  <c r="R110" i="8"/>
  <c r="R109" i="8"/>
  <c r="S108" i="8"/>
  <c r="I108" i="8"/>
  <c r="F108" i="8"/>
  <c r="C108" i="8"/>
  <c r="T108" i="8"/>
  <c r="T107" i="8"/>
  <c r="L107" i="8"/>
  <c r="I107" i="8"/>
  <c r="S103" i="8"/>
  <c r="I102" i="8"/>
  <c r="E102" i="8"/>
  <c r="M102" i="8"/>
  <c r="S101" i="8"/>
  <c r="I100" i="8"/>
  <c r="S98" i="8"/>
  <c r="L97" i="8"/>
  <c r="K97" i="8"/>
  <c r="N97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H84" i="8"/>
  <c r="Q84" i="8"/>
  <c r="U83" i="8"/>
  <c r="J83" i="8"/>
  <c r="R80" i="8"/>
  <c r="M79" i="8"/>
  <c r="H79" i="8"/>
  <c r="C79" i="8"/>
  <c r="Q79" i="8"/>
  <c r="R78" i="8"/>
  <c r="W77" i="8"/>
  <c r="J77" i="8"/>
  <c r="U77" i="8"/>
  <c r="M76" i="8"/>
  <c r="U75" i="8"/>
  <c r="K72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M61" i="8"/>
  <c r="T61" i="8"/>
  <c r="V60" i="8"/>
  <c r="H60" i="8"/>
  <c r="N60" i="8"/>
  <c r="R59" i="8"/>
  <c r="J59" i="8"/>
  <c r="D59" i="8"/>
  <c r="V59" i="8"/>
  <c r="S58" i="8"/>
  <c r="O58" i="8"/>
  <c r="O56" i="8"/>
  <c r="P55" i="8"/>
  <c r="O54" i="8"/>
  <c r="T53" i="8"/>
  <c r="O52" i="8"/>
  <c r="T51" i="8"/>
  <c r="K51" i="8"/>
  <c r="P50" i="8"/>
  <c r="O50" i="8"/>
  <c r="M50" i="8"/>
  <c r="Q50" i="8"/>
  <c r="J49" i="8"/>
  <c r="Q48" i="8"/>
  <c r="U46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J37" i="8"/>
  <c r="W36" i="8"/>
  <c r="V35" i="8"/>
  <c r="N35" i="8"/>
  <c r="K35" i="8"/>
  <c r="C35" i="8"/>
  <c r="W34" i="8"/>
  <c r="V34" i="8"/>
  <c r="T34" i="8"/>
  <c r="S34" i="8"/>
  <c r="Q34" i="8"/>
  <c r="P34" i="8"/>
  <c r="O34" i="8"/>
  <c r="N34" i="8"/>
  <c r="L34" i="8"/>
  <c r="K34" i="8"/>
  <c r="I34" i="8"/>
  <c r="H34" i="8"/>
  <c r="G34" i="8"/>
  <c r="F34" i="8"/>
  <c r="D34" i="8"/>
  <c r="C34" i="8"/>
  <c r="U34" i="8"/>
  <c r="Q32" i="8"/>
  <c r="P32" i="8"/>
  <c r="J32" i="8"/>
  <c r="I32" i="8"/>
  <c r="R32" i="8"/>
  <c r="W31" i="8"/>
  <c r="V31" i="8"/>
  <c r="Q31" i="8"/>
  <c r="P31" i="8"/>
  <c r="O31" i="8"/>
  <c r="N31" i="8"/>
  <c r="I31" i="8"/>
  <c r="H31" i="8"/>
  <c r="G31" i="8"/>
  <c r="F31" i="8"/>
  <c r="U31" i="8"/>
  <c r="W30" i="8"/>
  <c r="V30" i="8"/>
  <c r="U30" i="8"/>
  <c r="T30" i="8"/>
  <c r="S30" i="8"/>
  <c r="Q30" i="8"/>
  <c r="P30" i="8"/>
  <c r="O30" i="8"/>
  <c r="N30" i="8"/>
  <c r="M30" i="8"/>
  <c r="L30" i="8"/>
  <c r="K30" i="8"/>
  <c r="I30" i="8"/>
  <c r="H30" i="8"/>
  <c r="G30" i="8"/>
  <c r="F30" i="8"/>
  <c r="E30" i="8"/>
  <c r="D30" i="8"/>
  <c r="C30" i="8"/>
  <c r="R30" i="8"/>
  <c r="S29" i="8"/>
  <c r="L29" i="8"/>
  <c r="K29" i="8"/>
  <c r="J29" i="8"/>
  <c r="D29" i="8"/>
  <c r="R29" i="8"/>
  <c r="R28" i="8"/>
  <c r="Q28" i="8"/>
  <c r="P28" i="8"/>
  <c r="J28" i="8"/>
  <c r="I28" i="8"/>
  <c r="H28" i="8"/>
  <c r="P27" i="8"/>
  <c r="W26" i="8"/>
  <c r="O26" i="8"/>
  <c r="W25" i="8"/>
  <c r="V25" i="8"/>
  <c r="P25" i="8"/>
  <c r="N25" i="8"/>
  <c r="W24" i="8"/>
  <c r="V24" i="8"/>
  <c r="P24" i="8"/>
  <c r="O24" i="8"/>
  <c r="N24" i="8"/>
  <c r="V22" i="8"/>
  <c r="U22" i="8"/>
  <c r="T22" i="8"/>
  <c r="S22" i="8"/>
  <c r="N22" i="8"/>
  <c r="M22" i="8"/>
  <c r="L22" i="8"/>
  <c r="K22" i="8"/>
  <c r="F22" i="8"/>
  <c r="E22" i="8"/>
  <c r="D22" i="8"/>
  <c r="C22" i="8"/>
  <c r="R22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G110" i="20"/>
  <c r="L109" i="20"/>
  <c r="K109" i="20"/>
  <c r="L108" i="20"/>
  <c r="I108" i="20"/>
  <c r="D108" i="20"/>
  <c r="H108" i="20"/>
  <c r="N107" i="20"/>
  <c r="L107" i="20"/>
  <c r="I107" i="20"/>
  <c r="G107" i="20"/>
  <c r="F107" i="20"/>
  <c r="D107" i="20"/>
  <c r="M107" i="20"/>
  <c r="G105" i="20"/>
  <c r="E104" i="20"/>
  <c r="L103" i="20"/>
  <c r="M102" i="20"/>
  <c r="K101" i="20"/>
  <c r="I101" i="20"/>
  <c r="D101" i="20"/>
  <c r="C101" i="20"/>
  <c r="G99" i="20"/>
  <c r="L98" i="20"/>
  <c r="I98" i="20"/>
  <c r="D98" i="20"/>
  <c r="H98" i="20"/>
  <c r="N96" i="20"/>
  <c r="M96" i="20"/>
  <c r="L96" i="20"/>
  <c r="K96" i="20"/>
  <c r="J96" i="20"/>
  <c r="I96" i="20"/>
  <c r="H96" i="20"/>
  <c r="G96" i="20"/>
  <c r="F96" i="20"/>
  <c r="E96" i="20"/>
  <c r="D96" i="20"/>
  <c r="C96" i="20"/>
  <c r="J90" i="20"/>
  <c r="M90" i="20"/>
  <c r="J89" i="20"/>
  <c r="G88" i="20"/>
  <c r="L87" i="20"/>
  <c r="I87" i="20"/>
  <c r="G87" i="20"/>
  <c r="D87" i="20"/>
  <c r="H87" i="20"/>
  <c r="M85" i="20"/>
  <c r="J85" i="20"/>
  <c r="G84" i="20"/>
  <c r="G83" i="20"/>
  <c r="N81" i="20"/>
  <c r="L81" i="20"/>
  <c r="K81" i="20"/>
  <c r="I81" i="20"/>
  <c r="G81" i="20"/>
  <c r="F81" i="20"/>
  <c r="D81" i="20"/>
  <c r="C81" i="20"/>
  <c r="M81" i="20"/>
  <c r="G79" i="20"/>
  <c r="G78" i="20"/>
  <c r="N76" i="20"/>
  <c r="M76" i="20"/>
  <c r="L76" i="20"/>
  <c r="K76" i="20"/>
  <c r="J76" i="20"/>
  <c r="I76" i="20"/>
  <c r="H76" i="20"/>
  <c r="G76" i="20"/>
  <c r="F76" i="20"/>
  <c r="E76" i="20"/>
  <c r="D76" i="20"/>
  <c r="C76" i="20"/>
  <c r="M69" i="20"/>
  <c r="K69" i="20"/>
  <c r="H69" i="20"/>
  <c r="E69" i="20"/>
  <c r="C69" i="20"/>
  <c r="L69" i="20"/>
  <c r="L67" i="20"/>
  <c r="J67" i="20"/>
  <c r="G67" i="20"/>
  <c r="E67" i="20"/>
  <c r="D67" i="20"/>
  <c r="M67" i="20"/>
  <c r="L66" i="20"/>
  <c r="I66" i="20"/>
  <c r="D66" i="20"/>
  <c r="J66" i="20"/>
  <c r="M64" i="20"/>
  <c r="N60" i="20"/>
  <c r="L60" i="20"/>
  <c r="I60" i="20"/>
  <c r="G60" i="20"/>
  <c r="F60" i="20"/>
  <c r="D60" i="20"/>
  <c r="H60" i="20"/>
  <c r="H58" i="20"/>
  <c r="M57" i="20"/>
  <c r="N55" i="20"/>
  <c r="M55" i="20"/>
  <c r="L55" i="20"/>
  <c r="K55" i="20"/>
  <c r="J55" i="20"/>
  <c r="I55" i="20"/>
  <c r="H55" i="20"/>
  <c r="G55" i="20"/>
  <c r="F55" i="20"/>
  <c r="E55" i="20"/>
  <c r="D55" i="20"/>
  <c r="C55" i="20"/>
  <c r="I49" i="20"/>
  <c r="M48" i="20"/>
  <c r="I48" i="20"/>
  <c r="G48" i="20"/>
  <c r="E48" i="20"/>
  <c r="N48" i="20"/>
  <c r="L47" i="20"/>
  <c r="D47" i="20"/>
  <c r="K47" i="20"/>
  <c r="M46" i="20"/>
  <c r="I46" i="20"/>
  <c r="G46" i="20"/>
  <c r="C46" i="20"/>
  <c r="H46" i="20"/>
  <c r="M43" i="20"/>
  <c r="I43" i="20"/>
  <c r="G43" i="20"/>
  <c r="E43" i="20"/>
  <c r="N43" i="20"/>
  <c r="L42" i="20"/>
  <c r="D42" i="20"/>
  <c r="K42" i="20"/>
  <c r="H40" i="20"/>
  <c r="M38" i="20"/>
  <c r="I38" i="20"/>
  <c r="G38" i="20"/>
  <c r="E38" i="20"/>
  <c r="N38" i="20"/>
  <c r="L37" i="20"/>
  <c r="D37" i="20"/>
  <c r="K37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M29" i="20"/>
  <c r="L29" i="20"/>
  <c r="K29" i="20"/>
  <c r="I29" i="20"/>
  <c r="G29" i="20"/>
  <c r="E29" i="20"/>
  <c r="D29" i="20"/>
  <c r="C29" i="20"/>
  <c r="H29" i="20"/>
  <c r="N28" i="20"/>
  <c r="D28" i="20"/>
  <c r="M27" i="20"/>
  <c r="K27" i="20"/>
  <c r="I27" i="20"/>
  <c r="G27" i="20"/>
  <c r="F27" i="20"/>
  <c r="E27" i="20"/>
  <c r="C27" i="20"/>
  <c r="J27" i="20"/>
  <c r="N26" i="20"/>
  <c r="H26" i="20"/>
  <c r="F26" i="20"/>
  <c r="G26" i="20"/>
  <c r="I24" i="20"/>
  <c r="H24" i="20"/>
  <c r="L23" i="20"/>
  <c r="D23" i="20"/>
  <c r="N22" i="20"/>
  <c r="M22" i="20"/>
  <c r="K22" i="20"/>
  <c r="I22" i="20"/>
  <c r="G22" i="20"/>
  <c r="F22" i="20"/>
  <c r="E22" i="20"/>
  <c r="J22" i="20"/>
  <c r="N21" i="20"/>
  <c r="H21" i="20"/>
  <c r="F21" i="20"/>
  <c r="G21" i="20"/>
  <c r="C20" i="20"/>
  <c r="N17" i="20"/>
  <c r="I17" i="20"/>
  <c r="G17" i="20"/>
  <c r="C17" i="20"/>
  <c r="J17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L99" i="20" l="1"/>
  <c r="M109" i="20"/>
  <c r="D99" i="20"/>
  <c r="M99" i="20"/>
  <c r="F101" i="20"/>
  <c r="L101" i="20"/>
  <c r="L100" i="20" s="1"/>
  <c r="K104" i="20"/>
  <c r="L104" i="20"/>
  <c r="E109" i="20"/>
  <c r="K99" i="20"/>
  <c r="G104" i="20"/>
  <c r="D109" i="20"/>
  <c r="J101" i="20"/>
  <c r="G101" i="20"/>
  <c r="D104" i="20"/>
  <c r="L106" i="20"/>
  <c r="L78" i="20"/>
  <c r="L83" i="20"/>
  <c r="L88" i="20"/>
  <c r="K78" i="20"/>
  <c r="K88" i="20"/>
  <c r="J58" i="20"/>
  <c r="E58" i="20"/>
  <c r="M58" i="20"/>
  <c r="D40" i="20"/>
  <c r="N40" i="20"/>
  <c r="D46" i="20"/>
  <c r="K46" i="20"/>
  <c r="M40" i="20"/>
  <c r="L40" i="20"/>
  <c r="E46" i="20"/>
  <c r="E17" i="20"/>
  <c r="K17" i="20"/>
  <c r="L20" i="20"/>
  <c r="H23" i="20"/>
  <c r="C24" i="20"/>
  <c r="M24" i="20"/>
  <c r="H28" i="20"/>
  <c r="F23" i="20"/>
  <c r="N23" i="20"/>
  <c r="F28" i="20"/>
  <c r="F17" i="20"/>
  <c r="M23" i="20"/>
  <c r="D24" i="20"/>
  <c r="M28" i="20"/>
  <c r="K109" i="8"/>
  <c r="V109" i="8"/>
  <c r="M48" i="8"/>
  <c r="U49" i="8"/>
  <c r="F56" i="8"/>
  <c r="G76" i="8"/>
  <c r="C101" i="8"/>
  <c r="C109" i="8"/>
  <c r="U110" i="8"/>
  <c r="O126" i="8"/>
  <c r="N132" i="8"/>
  <c r="P48" i="8"/>
  <c r="U56" i="8"/>
  <c r="F58" i="8"/>
  <c r="H61" i="8"/>
  <c r="Q75" i="8"/>
  <c r="V76" i="8"/>
  <c r="G77" i="8"/>
  <c r="R77" i="8"/>
  <c r="L83" i="8"/>
  <c r="G84" i="8"/>
  <c r="S84" i="8"/>
  <c r="V97" i="8"/>
  <c r="H109" i="8"/>
  <c r="U109" i="8"/>
  <c r="G110" i="8"/>
  <c r="G126" i="8"/>
  <c r="C128" i="8"/>
  <c r="H128" i="8"/>
  <c r="N128" i="8"/>
  <c r="U128" i="8"/>
  <c r="G132" i="8"/>
  <c r="V56" i="8"/>
  <c r="W76" i="8"/>
  <c r="T58" i="8"/>
  <c r="N61" i="8"/>
  <c r="L77" i="8"/>
  <c r="N84" i="8"/>
  <c r="N98" i="8"/>
  <c r="N109" i="8"/>
  <c r="E134" i="8"/>
  <c r="O48" i="8"/>
  <c r="I56" i="8"/>
  <c r="D58" i="8"/>
  <c r="F61" i="8"/>
  <c r="U61" i="8"/>
  <c r="P75" i="8"/>
  <c r="J76" i="8"/>
  <c r="E77" i="8"/>
  <c r="Q77" i="8"/>
  <c r="S79" i="8"/>
  <c r="E83" i="8"/>
  <c r="C84" i="8"/>
  <c r="S97" i="8"/>
  <c r="R101" i="8"/>
  <c r="V102" i="8"/>
  <c r="Q108" i="8"/>
  <c r="D109" i="8"/>
  <c r="P109" i="8"/>
  <c r="E110" i="8"/>
  <c r="D126" i="8"/>
  <c r="W126" i="8"/>
  <c r="G128" i="8"/>
  <c r="M128" i="8"/>
  <c r="S128" i="8"/>
  <c r="D132" i="8"/>
  <c r="T132" i="8"/>
  <c r="M134" i="8"/>
  <c r="N110" i="21"/>
  <c r="G90" i="21"/>
  <c r="I90" i="21"/>
  <c r="D90" i="21"/>
  <c r="M90" i="21"/>
  <c r="K53" i="8"/>
  <c r="L55" i="8"/>
  <c r="P74" i="8"/>
  <c r="U74" i="8"/>
  <c r="L74" i="8"/>
  <c r="N78" i="8"/>
  <c r="R95" i="8"/>
  <c r="T95" i="8"/>
  <c r="N95" i="8"/>
  <c r="I95" i="8"/>
  <c r="D95" i="8"/>
  <c r="S95" i="8"/>
  <c r="M95" i="8"/>
  <c r="H95" i="8"/>
  <c r="C95" i="8"/>
  <c r="L95" i="8"/>
  <c r="V95" i="8"/>
  <c r="Q99" i="8"/>
  <c r="K99" i="8"/>
  <c r="P99" i="8"/>
  <c r="I99" i="8"/>
  <c r="O103" i="8"/>
  <c r="U133" i="8"/>
  <c r="Q133" i="8"/>
  <c r="K133" i="8"/>
  <c r="F133" i="8"/>
  <c r="W133" i="8"/>
  <c r="P133" i="8"/>
  <c r="I133" i="8"/>
  <c r="C133" i="8"/>
  <c r="G46" i="8"/>
  <c r="R46" i="8"/>
  <c r="W51" i="8"/>
  <c r="C53" i="8"/>
  <c r="G53" i="8"/>
  <c r="L53" i="8"/>
  <c r="S53" i="8"/>
  <c r="E55" i="8"/>
  <c r="I59" i="8"/>
  <c r="K74" i="8"/>
  <c r="F78" i="8"/>
  <c r="F79" i="8"/>
  <c r="U84" i="8"/>
  <c r="V84" i="8"/>
  <c r="P84" i="8"/>
  <c r="K84" i="8"/>
  <c r="F84" i="8"/>
  <c r="T84" i="8"/>
  <c r="O84" i="8"/>
  <c r="I84" i="8"/>
  <c r="D84" i="8"/>
  <c r="L84" i="8"/>
  <c r="W84" i="8"/>
  <c r="E95" i="8"/>
  <c r="P95" i="8"/>
  <c r="L99" i="8"/>
  <c r="G103" i="8"/>
  <c r="R107" i="8"/>
  <c r="Q107" i="8"/>
  <c r="G107" i="8"/>
  <c r="O107" i="8"/>
  <c r="D107" i="8"/>
  <c r="W107" i="8"/>
  <c r="U131" i="8"/>
  <c r="W131" i="8"/>
  <c r="O131" i="8"/>
  <c r="G133" i="8"/>
  <c r="S133" i="8"/>
  <c r="V46" i="8"/>
  <c r="F53" i="8"/>
  <c r="R55" i="8"/>
  <c r="T55" i="8"/>
  <c r="O55" i="8"/>
  <c r="I55" i="8"/>
  <c r="D55" i="8"/>
  <c r="S55" i="8"/>
  <c r="M55" i="8"/>
  <c r="H55" i="8"/>
  <c r="C55" i="8"/>
  <c r="V78" i="8"/>
  <c r="Q78" i="8"/>
  <c r="J78" i="8"/>
  <c r="D78" i="8"/>
  <c r="T78" i="8"/>
  <c r="O78" i="8"/>
  <c r="I78" i="8"/>
  <c r="C78" i="8"/>
  <c r="U103" i="8"/>
  <c r="Q103" i="8"/>
  <c r="K103" i="8"/>
  <c r="F103" i="8"/>
  <c r="W103" i="8"/>
  <c r="P103" i="8"/>
  <c r="I103" i="8"/>
  <c r="C103" i="8"/>
  <c r="O133" i="8"/>
  <c r="I46" i="8"/>
  <c r="T46" i="8"/>
  <c r="D53" i="8"/>
  <c r="H53" i="8"/>
  <c r="M53" i="8"/>
  <c r="G55" i="8"/>
  <c r="Q55" i="8"/>
  <c r="S60" i="8"/>
  <c r="K60" i="8"/>
  <c r="D60" i="8"/>
  <c r="R60" i="8"/>
  <c r="J60" i="8"/>
  <c r="C60" i="8"/>
  <c r="O60" i="8"/>
  <c r="Q74" i="8"/>
  <c r="G78" i="8"/>
  <c r="S78" i="8"/>
  <c r="R82" i="8"/>
  <c r="P82" i="8"/>
  <c r="N85" i="8"/>
  <c r="M85" i="8"/>
  <c r="J85" i="8"/>
  <c r="F95" i="8"/>
  <c r="Q95" i="8"/>
  <c r="N99" i="8"/>
  <c r="H103" i="8"/>
  <c r="V103" i="8"/>
  <c r="H133" i="8"/>
  <c r="V133" i="8"/>
  <c r="L46" i="8"/>
  <c r="V53" i="8"/>
  <c r="W53" i="8"/>
  <c r="Q53" i="8"/>
  <c r="U53" i="8"/>
  <c r="P53" i="8"/>
  <c r="W55" i="8"/>
  <c r="P80" i="8"/>
  <c r="C80" i="8"/>
  <c r="J46" i="8"/>
  <c r="E53" i="8"/>
  <c r="I53" i="8"/>
  <c r="O53" i="8"/>
  <c r="K55" i="8"/>
  <c r="U55" i="8"/>
  <c r="U59" i="8"/>
  <c r="N59" i="8"/>
  <c r="H59" i="8"/>
  <c r="T59" i="8"/>
  <c r="L59" i="8"/>
  <c r="E59" i="8"/>
  <c r="P59" i="8"/>
  <c r="G60" i="8"/>
  <c r="T60" i="8"/>
  <c r="V73" i="8"/>
  <c r="U73" i="8"/>
  <c r="S74" i="8"/>
  <c r="K78" i="8"/>
  <c r="R79" i="8"/>
  <c r="U79" i="8"/>
  <c r="P79" i="8"/>
  <c r="K79" i="8"/>
  <c r="E79" i="8"/>
  <c r="T79" i="8"/>
  <c r="N79" i="8"/>
  <c r="I79" i="8"/>
  <c r="D79" i="8"/>
  <c r="L79" i="8"/>
  <c r="V79" i="8"/>
  <c r="W83" i="8"/>
  <c r="O83" i="8"/>
  <c r="G83" i="8"/>
  <c r="V83" i="8"/>
  <c r="M83" i="8"/>
  <c r="F83" i="8"/>
  <c r="R83" i="8"/>
  <c r="K95" i="8"/>
  <c r="U95" i="8"/>
  <c r="T99" i="8"/>
  <c r="N103" i="8"/>
  <c r="S119" i="8"/>
  <c r="M119" i="8"/>
  <c r="E119" i="8"/>
  <c r="T127" i="8"/>
  <c r="Q127" i="8"/>
  <c r="F127" i="8"/>
  <c r="N127" i="8"/>
  <c r="C127" i="8"/>
  <c r="V127" i="8"/>
  <c r="S132" i="8"/>
  <c r="V132" i="8"/>
  <c r="P132" i="8"/>
  <c r="L132" i="8"/>
  <c r="F132" i="8"/>
  <c r="U132" i="8"/>
  <c r="O132" i="8"/>
  <c r="I132" i="8"/>
  <c r="E132" i="8"/>
  <c r="M132" i="8"/>
  <c r="W132" i="8"/>
  <c r="N133" i="8"/>
  <c r="J56" i="8"/>
  <c r="W56" i="8"/>
  <c r="H58" i="8"/>
  <c r="H57" i="8" s="1"/>
  <c r="V58" i="8"/>
  <c r="I61" i="8"/>
  <c r="R61" i="8"/>
  <c r="S75" i="8"/>
  <c r="K76" i="8"/>
  <c r="H77" i="8"/>
  <c r="O77" i="8"/>
  <c r="T77" i="8"/>
  <c r="P97" i="8"/>
  <c r="O102" i="8"/>
  <c r="K108" i="8"/>
  <c r="V108" i="8"/>
  <c r="E109" i="8"/>
  <c r="L109" i="8"/>
  <c r="S109" i="8"/>
  <c r="O110" i="8"/>
  <c r="H126" i="8"/>
  <c r="Q126" i="8"/>
  <c r="F128" i="8"/>
  <c r="K128" i="8"/>
  <c r="O128" i="8"/>
  <c r="T128" i="8"/>
  <c r="U134" i="8"/>
  <c r="E56" i="8"/>
  <c r="S56" i="8"/>
  <c r="J58" i="8"/>
  <c r="J57" i="8" s="1"/>
  <c r="W58" i="8"/>
  <c r="D61" i="8"/>
  <c r="J61" i="8"/>
  <c r="O76" i="8"/>
  <c r="D77" i="8"/>
  <c r="I77" i="8"/>
  <c r="P77" i="8"/>
  <c r="I97" i="8"/>
  <c r="Q97" i="8"/>
  <c r="L98" i="8"/>
  <c r="D102" i="8"/>
  <c r="Q102" i="8"/>
  <c r="N108" i="8"/>
  <c r="F109" i="8"/>
  <c r="M109" i="8"/>
  <c r="T109" i="8"/>
  <c r="T106" i="8" s="1"/>
  <c r="I126" i="8"/>
  <c r="T126" i="8"/>
  <c r="G29" i="21"/>
  <c r="D49" i="21"/>
  <c r="L49" i="21"/>
  <c r="I29" i="21"/>
  <c r="F49" i="21"/>
  <c r="N49" i="21"/>
  <c r="J29" i="21"/>
  <c r="G49" i="21"/>
  <c r="C29" i="21"/>
  <c r="K29" i="21"/>
  <c r="H49" i="21"/>
  <c r="D29" i="21"/>
  <c r="I49" i="21"/>
  <c r="J49" i="21"/>
  <c r="C49" i="21"/>
  <c r="E69" i="21"/>
  <c r="M69" i="21"/>
  <c r="F90" i="21"/>
  <c r="N90" i="21"/>
  <c r="G110" i="21"/>
  <c r="H90" i="21"/>
  <c r="I110" i="21"/>
  <c r="J110" i="21"/>
  <c r="J90" i="21"/>
  <c r="C110" i="21"/>
  <c r="K110" i="21"/>
  <c r="C90" i="21"/>
  <c r="K90" i="21"/>
  <c r="D110" i="21"/>
  <c r="L110" i="21"/>
  <c r="E110" i="21"/>
  <c r="M110" i="21"/>
  <c r="E90" i="21"/>
  <c r="F110" i="21"/>
  <c r="I103" i="20"/>
  <c r="H103" i="20"/>
  <c r="D102" i="20"/>
  <c r="F102" i="20"/>
  <c r="D106" i="20"/>
  <c r="G102" i="20"/>
  <c r="I102" i="20"/>
  <c r="L102" i="20"/>
  <c r="G82" i="20"/>
  <c r="K83" i="20"/>
  <c r="L82" i="20"/>
  <c r="N82" i="20"/>
  <c r="H82" i="20"/>
  <c r="D82" i="20"/>
  <c r="F82" i="20"/>
  <c r="M62" i="20"/>
  <c r="D62" i="20"/>
  <c r="E62" i="20"/>
  <c r="G62" i="20"/>
  <c r="J61" i="20"/>
  <c r="D61" i="20"/>
  <c r="I61" i="20"/>
  <c r="I41" i="20"/>
  <c r="L41" i="20"/>
  <c r="H41" i="20"/>
  <c r="M41" i="20"/>
  <c r="C41" i="20"/>
  <c r="D41" i="20"/>
  <c r="E41" i="20"/>
  <c r="G41" i="20"/>
  <c r="F25" i="20"/>
  <c r="G24" i="20"/>
  <c r="K24" i="20"/>
  <c r="N24" i="20"/>
  <c r="L24" i="20"/>
  <c r="F20" i="20"/>
  <c r="G20" i="20"/>
  <c r="H20" i="20"/>
  <c r="I20" i="20"/>
  <c r="J20" i="20"/>
  <c r="K20" i="20"/>
  <c r="D20" i="20"/>
  <c r="M20" i="20"/>
  <c r="E20" i="20"/>
  <c r="F19" i="20"/>
  <c r="N19" i="20"/>
  <c r="N16" i="20" s="1"/>
  <c r="N18" i="20"/>
  <c r="L18" i="20"/>
  <c r="I18" i="20"/>
  <c r="H18" i="20"/>
  <c r="D18" i="20"/>
  <c r="M18" i="20"/>
  <c r="U26" i="8"/>
  <c r="M26" i="8"/>
  <c r="I26" i="8"/>
  <c r="T26" i="8"/>
  <c r="L26" i="8"/>
  <c r="S26" i="8"/>
  <c r="K26" i="8"/>
  <c r="R26" i="8"/>
  <c r="J26" i="8"/>
  <c r="Q26" i="8"/>
  <c r="T52" i="8"/>
  <c r="L52" i="8"/>
  <c r="D52" i="8"/>
  <c r="P52" i="8"/>
  <c r="H52" i="8"/>
  <c r="N52" i="8"/>
  <c r="C52" i="8"/>
  <c r="U52" i="8"/>
  <c r="J52" i="8"/>
  <c r="K52" i="8"/>
  <c r="W52" i="8"/>
  <c r="I52" i="8"/>
  <c r="V52" i="8"/>
  <c r="G52" i="8"/>
  <c r="R52" i="8"/>
  <c r="S52" i="8"/>
  <c r="F52" i="8"/>
  <c r="E52" i="8"/>
  <c r="N54" i="8"/>
  <c r="S37" i="8"/>
  <c r="K37" i="8"/>
  <c r="C37" i="8"/>
  <c r="P37" i="8"/>
  <c r="H37" i="8"/>
  <c r="T37" i="8"/>
  <c r="I37" i="8"/>
  <c r="N37" i="8"/>
  <c r="D37" i="8"/>
  <c r="R37" i="8"/>
  <c r="G37" i="8"/>
  <c r="Q37" i="8"/>
  <c r="F37" i="8"/>
  <c r="O37" i="8"/>
  <c r="E37" i="8"/>
  <c r="Q36" i="8"/>
  <c r="I36" i="8"/>
  <c r="V36" i="8"/>
  <c r="V33" i="8" s="1"/>
  <c r="N36" i="8"/>
  <c r="N33" i="8" s="1"/>
  <c r="F36" i="8"/>
  <c r="T36" i="8"/>
  <c r="J36" i="8"/>
  <c r="O36" i="8"/>
  <c r="S36" i="8"/>
  <c r="H36" i="8"/>
  <c r="R36" i="8"/>
  <c r="G36" i="8"/>
  <c r="P36" i="8"/>
  <c r="E36" i="8"/>
  <c r="D36" i="8"/>
  <c r="C54" i="8"/>
  <c r="V57" i="8"/>
  <c r="O27" i="8"/>
  <c r="C36" i="8"/>
  <c r="C33" i="8" s="1"/>
  <c r="L37" i="8"/>
  <c r="V49" i="8"/>
  <c r="N49" i="8"/>
  <c r="S49" i="8"/>
  <c r="K49" i="8"/>
  <c r="Q49" i="8"/>
  <c r="P49" i="8"/>
  <c r="O49" i="8"/>
  <c r="W49" i="8"/>
  <c r="L49" i="8"/>
  <c r="M49" i="8"/>
  <c r="N26" i="8"/>
  <c r="W35" i="8"/>
  <c r="W33" i="8" s="1"/>
  <c r="O35" i="8"/>
  <c r="G35" i="8"/>
  <c r="T35" i="8"/>
  <c r="L35" i="8"/>
  <c r="D35" i="8"/>
  <c r="D33" i="8" s="1"/>
  <c r="U35" i="8"/>
  <c r="J35" i="8"/>
  <c r="P35" i="8"/>
  <c r="S35" i="8"/>
  <c r="I35" i="8"/>
  <c r="R35" i="8"/>
  <c r="H35" i="8"/>
  <c r="H33" i="8" s="1"/>
  <c r="Q35" i="8"/>
  <c r="Q33" i="8" s="1"/>
  <c r="F35" i="8"/>
  <c r="E35" i="8"/>
  <c r="K36" i="8"/>
  <c r="K33" i="8" s="1"/>
  <c r="M37" i="8"/>
  <c r="I49" i="8"/>
  <c r="M52" i="8"/>
  <c r="U27" i="8"/>
  <c r="M27" i="8"/>
  <c r="I27" i="8"/>
  <c r="T27" i="8"/>
  <c r="L27" i="8"/>
  <c r="S27" i="8"/>
  <c r="K27" i="8"/>
  <c r="Q27" i="8"/>
  <c r="R27" i="8"/>
  <c r="J27" i="8"/>
  <c r="U37" i="8"/>
  <c r="P26" i="8"/>
  <c r="W27" i="8"/>
  <c r="Q29" i="8"/>
  <c r="I29" i="8"/>
  <c r="M29" i="8"/>
  <c r="P29" i="8"/>
  <c r="H29" i="8"/>
  <c r="H23" i="8" s="1"/>
  <c r="W29" i="8"/>
  <c r="O29" i="8"/>
  <c r="G29" i="8"/>
  <c r="U29" i="8"/>
  <c r="E29" i="8"/>
  <c r="V29" i="8"/>
  <c r="N29" i="8"/>
  <c r="F29" i="8"/>
  <c r="T29" i="8"/>
  <c r="W32" i="8"/>
  <c r="O32" i="8"/>
  <c r="G32" i="8"/>
  <c r="S32" i="8"/>
  <c r="V32" i="8"/>
  <c r="N32" i="8"/>
  <c r="F32" i="8"/>
  <c r="U32" i="8"/>
  <c r="M32" i="8"/>
  <c r="E32" i="8"/>
  <c r="K32" i="8"/>
  <c r="T32" i="8"/>
  <c r="L32" i="8"/>
  <c r="D32" i="8"/>
  <c r="C32" i="8"/>
  <c r="M36" i="8"/>
  <c r="V37" i="8"/>
  <c r="R49" i="8"/>
  <c r="R51" i="8"/>
  <c r="J51" i="8"/>
  <c r="V51" i="8"/>
  <c r="O51" i="8"/>
  <c r="U51" i="8"/>
  <c r="L51" i="8"/>
  <c r="S51" i="8"/>
  <c r="Q51" i="8"/>
  <c r="P51" i="8"/>
  <c r="M51" i="8"/>
  <c r="N51" i="8"/>
  <c r="Q52" i="8"/>
  <c r="P54" i="8"/>
  <c r="H54" i="8"/>
  <c r="T54" i="8"/>
  <c r="L54" i="8"/>
  <c r="D54" i="8"/>
  <c r="U54" i="8"/>
  <c r="J54" i="8"/>
  <c r="Q54" i="8"/>
  <c r="F54" i="8"/>
  <c r="M54" i="8"/>
  <c r="K54" i="8"/>
  <c r="W54" i="8"/>
  <c r="I54" i="8"/>
  <c r="E54" i="8"/>
  <c r="V54" i="8"/>
  <c r="G54" i="8"/>
  <c r="S54" i="8"/>
  <c r="N27" i="8"/>
  <c r="U25" i="8"/>
  <c r="M25" i="8"/>
  <c r="I25" i="8"/>
  <c r="T25" i="8"/>
  <c r="L25" i="8"/>
  <c r="S25" i="8"/>
  <c r="K25" i="8"/>
  <c r="R25" i="8"/>
  <c r="J25" i="8"/>
  <c r="Q25" i="8"/>
  <c r="V27" i="8"/>
  <c r="L36" i="8"/>
  <c r="R54" i="8"/>
  <c r="U24" i="8"/>
  <c r="M24" i="8"/>
  <c r="T24" i="8"/>
  <c r="L24" i="8"/>
  <c r="S24" i="8"/>
  <c r="K24" i="8"/>
  <c r="Q24" i="8"/>
  <c r="R24" i="8"/>
  <c r="J24" i="8"/>
  <c r="I24" i="8"/>
  <c r="O25" i="8"/>
  <c r="V26" i="8"/>
  <c r="W28" i="8"/>
  <c r="O28" i="8"/>
  <c r="G28" i="8"/>
  <c r="K28" i="8"/>
  <c r="V28" i="8"/>
  <c r="N28" i="8"/>
  <c r="F28" i="8"/>
  <c r="U28" i="8"/>
  <c r="M28" i="8"/>
  <c r="E28" i="8"/>
  <c r="T28" i="8"/>
  <c r="L28" i="8"/>
  <c r="D28" i="8"/>
  <c r="S28" i="8"/>
  <c r="C28" i="8"/>
  <c r="C29" i="8"/>
  <c r="H32" i="8"/>
  <c r="M35" i="8"/>
  <c r="U36" i="8"/>
  <c r="W37" i="8"/>
  <c r="T49" i="8"/>
  <c r="I51" i="8"/>
  <c r="R72" i="8"/>
  <c r="J72" i="8"/>
  <c r="W72" i="8"/>
  <c r="O72" i="8"/>
  <c r="N72" i="8"/>
  <c r="T72" i="8"/>
  <c r="I72" i="8"/>
  <c r="U72" i="8"/>
  <c r="S72" i="8"/>
  <c r="Q72" i="8"/>
  <c r="P72" i="8"/>
  <c r="M72" i="8"/>
  <c r="L72" i="8"/>
  <c r="V72" i="8"/>
  <c r="W70" i="8"/>
  <c r="O70" i="8"/>
  <c r="G70" i="8"/>
  <c r="T70" i="8"/>
  <c r="L70" i="8"/>
  <c r="D70" i="8"/>
  <c r="S70" i="8"/>
  <c r="I70" i="8"/>
  <c r="N70" i="8"/>
  <c r="C70" i="8"/>
  <c r="P70" i="8"/>
  <c r="M70" i="8"/>
  <c r="K70" i="8"/>
  <c r="J70" i="8"/>
  <c r="V70" i="8"/>
  <c r="H70" i="8"/>
  <c r="U70" i="8"/>
  <c r="F70" i="8"/>
  <c r="E70" i="8"/>
  <c r="R73" i="8"/>
  <c r="J73" i="8"/>
  <c r="W73" i="8"/>
  <c r="O73" i="8"/>
  <c r="T73" i="8"/>
  <c r="I73" i="8"/>
  <c r="N73" i="8"/>
  <c r="S73" i="8"/>
  <c r="Q73" i="8"/>
  <c r="P73" i="8"/>
  <c r="M73" i="8"/>
  <c r="L73" i="8"/>
  <c r="K73" i="8"/>
  <c r="G22" i="8"/>
  <c r="O22" i="8"/>
  <c r="W22" i="8"/>
  <c r="J31" i="8"/>
  <c r="R31" i="8"/>
  <c r="S46" i="8"/>
  <c r="K46" i="8"/>
  <c r="P46" i="8"/>
  <c r="H46" i="8"/>
  <c r="M46" i="8"/>
  <c r="W46" i="8"/>
  <c r="V48" i="8"/>
  <c r="N48" i="8"/>
  <c r="S48" i="8"/>
  <c r="K48" i="8"/>
  <c r="R48" i="8"/>
  <c r="V50" i="8"/>
  <c r="N50" i="8"/>
  <c r="S50" i="8"/>
  <c r="K50" i="8"/>
  <c r="R50" i="8"/>
  <c r="K56" i="8"/>
  <c r="K58" i="8"/>
  <c r="Q70" i="8"/>
  <c r="W104" i="8"/>
  <c r="O104" i="8"/>
  <c r="G104" i="8"/>
  <c r="V104" i="8"/>
  <c r="N104" i="8"/>
  <c r="F104" i="8"/>
  <c r="T104" i="8"/>
  <c r="L104" i="8"/>
  <c r="D104" i="8"/>
  <c r="S104" i="8"/>
  <c r="H104" i="8"/>
  <c r="Q104" i="8"/>
  <c r="C104" i="8"/>
  <c r="M104" i="8"/>
  <c r="K104" i="8"/>
  <c r="R104" i="8"/>
  <c r="P104" i="8"/>
  <c r="J104" i="8"/>
  <c r="I104" i="8"/>
  <c r="E104" i="8"/>
  <c r="U104" i="8"/>
  <c r="H22" i="8"/>
  <c r="P22" i="8"/>
  <c r="C31" i="8"/>
  <c r="K31" i="8"/>
  <c r="S31" i="8"/>
  <c r="S33" i="8"/>
  <c r="D46" i="8"/>
  <c r="N46" i="8"/>
  <c r="I48" i="8"/>
  <c r="T48" i="8"/>
  <c r="I50" i="8"/>
  <c r="T50" i="8"/>
  <c r="M56" i="8"/>
  <c r="L58" i="8"/>
  <c r="R70" i="8"/>
  <c r="Q82" i="8"/>
  <c r="I82" i="8"/>
  <c r="V82" i="8"/>
  <c r="N82" i="8"/>
  <c r="F82" i="8"/>
  <c r="O82" i="8"/>
  <c r="O81" i="8" s="1"/>
  <c r="D82" i="8"/>
  <c r="T82" i="8"/>
  <c r="J82" i="8"/>
  <c r="M82" i="8"/>
  <c r="L82" i="8"/>
  <c r="K82" i="8"/>
  <c r="W82" i="8"/>
  <c r="H82" i="8"/>
  <c r="U82" i="8"/>
  <c r="G82" i="8"/>
  <c r="G81" i="8" s="1"/>
  <c r="S82" i="8"/>
  <c r="E82" i="8"/>
  <c r="U105" i="8"/>
  <c r="S105" i="8"/>
  <c r="Q105" i="8"/>
  <c r="I105" i="8"/>
  <c r="P105" i="8"/>
  <c r="H105" i="8"/>
  <c r="V105" i="8"/>
  <c r="N105" i="8"/>
  <c r="F105" i="8"/>
  <c r="K105" i="8"/>
  <c r="W105" i="8"/>
  <c r="G105" i="8"/>
  <c r="T105" i="8"/>
  <c r="R105" i="8"/>
  <c r="D105" i="8"/>
  <c r="O105" i="8"/>
  <c r="C105" i="8"/>
  <c r="M105" i="8"/>
  <c r="L105" i="8"/>
  <c r="J105" i="8"/>
  <c r="E105" i="8"/>
  <c r="I22" i="8"/>
  <c r="Q22" i="8"/>
  <c r="J30" i="8"/>
  <c r="D31" i="8"/>
  <c r="L31" i="8"/>
  <c r="T31" i="8"/>
  <c r="E46" i="8"/>
  <c r="O46" i="8"/>
  <c r="J48" i="8"/>
  <c r="U48" i="8"/>
  <c r="J50" i="8"/>
  <c r="U50" i="8"/>
  <c r="W61" i="8"/>
  <c r="O61" i="8"/>
  <c r="G61" i="8"/>
  <c r="S61" i="8"/>
  <c r="K61" i="8"/>
  <c r="C61" i="8"/>
  <c r="P61" i="8"/>
  <c r="E61" i="8"/>
  <c r="V61" i="8"/>
  <c r="L61" i="8"/>
  <c r="Q61" i="8"/>
  <c r="C82" i="8"/>
  <c r="J22" i="8"/>
  <c r="E31" i="8"/>
  <c r="M31" i="8"/>
  <c r="F46" i="8"/>
  <c r="Q46" i="8"/>
  <c r="L48" i="8"/>
  <c r="W48" i="8"/>
  <c r="L50" i="8"/>
  <c r="W50" i="8"/>
  <c r="T56" i="8"/>
  <c r="L56" i="8"/>
  <c r="D56" i="8"/>
  <c r="P56" i="8"/>
  <c r="H56" i="8"/>
  <c r="R56" i="8"/>
  <c r="G56" i="8"/>
  <c r="N56" i="8"/>
  <c r="C56" i="8"/>
  <c r="Q56" i="8"/>
  <c r="Q58" i="8"/>
  <c r="I58" i="8"/>
  <c r="U58" i="8"/>
  <c r="M58" i="8"/>
  <c r="E58" i="8"/>
  <c r="R58" i="8"/>
  <c r="G58" i="8"/>
  <c r="N58" i="8"/>
  <c r="N57" i="8" s="1"/>
  <c r="C58" i="8"/>
  <c r="P58" i="8"/>
  <c r="T80" i="8"/>
  <c r="L80" i="8"/>
  <c r="D80" i="8"/>
  <c r="Q80" i="8"/>
  <c r="I80" i="8"/>
  <c r="O80" i="8"/>
  <c r="E80" i="8"/>
  <c r="U80" i="8"/>
  <c r="J80" i="8"/>
  <c r="N80" i="8"/>
  <c r="M80" i="8"/>
  <c r="K80" i="8"/>
  <c r="W80" i="8"/>
  <c r="H80" i="8"/>
  <c r="V80" i="8"/>
  <c r="G80" i="8"/>
  <c r="S80" i="8"/>
  <c r="F80" i="8"/>
  <c r="J34" i="8"/>
  <c r="J33" i="8" s="1"/>
  <c r="R34" i="8"/>
  <c r="S59" i="8"/>
  <c r="S57" i="8" s="1"/>
  <c r="K59" i="8"/>
  <c r="C59" i="8"/>
  <c r="W59" i="8"/>
  <c r="O59" i="8"/>
  <c r="G59" i="8"/>
  <c r="M59" i="8"/>
  <c r="U60" i="8"/>
  <c r="M60" i="8"/>
  <c r="E60" i="8"/>
  <c r="Q60" i="8"/>
  <c r="I60" i="8"/>
  <c r="L60" i="8"/>
  <c r="W60" i="8"/>
  <c r="R74" i="8"/>
  <c r="J74" i="8"/>
  <c r="W74" i="8"/>
  <c r="O74" i="8"/>
  <c r="N74" i="8"/>
  <c r="T74" i="8"/>
  <c r="I74" i="8"/>
  <c r="V74" i="8"/>
  <c r="R75" i="8"/>
  <c r="J75" i="8"/>
  <c r="W75" i="8"/>
  <c r="O75" i="8"/>
  <c r="T75" i="8"/>
  <c r="I75" i="8"/>
  <c r="N75" i="8"/>
  <c r="V75" i="8"/>
  <c r="W85" i="8"/>
  <c r="O85" i="8"/>
  <c r="G85" i="8"/>
  <c r="T85" i="8"/>
  <c r="L85" i="8"/>
  <c r="D85" i="8"/>
  <c r="V85" i="8"/>
  <c r="K85" i="8"/>
  <c r="Q85" i="8"/>
  <c r="F85" i="8"/>
  <c r="P85" i="8"/>
  <c r="K75" i="8"/>
  <c r="T76" i="8"/>
  <c r="L76" i="8"/>
  <c r="D76" i="8"/>
  <c r="Q76" i="8"/>
  <c r="I76" i="8"/>
  <c r="S76" i="8"/>
  <c r="H76" i="8"/>
  <c r="N76" i="8"/>
  <c r="C76" i="8"/>
  <c r="P76" i="8"/>
  <c r="C85" i="8"/>
  <c r="R85" i="8"/>
  <c r="E34" i="8"/>
  <c r="M34" i="8"/>
  <c r="F59" i="8"/>
  <c r="Q59" i="8"/>
  <c r="F60" i="8"/>
  <c r="P60" i="8"/>
  <c r="M74" i="8"/>
  <c r="L75" i="8"/>
  <c r="E76" i="8"/>
  <c r="R76" i="8"/>
  <c r="S83" i="8"/>
  <c r="K83" i="8"/>
  <c r="C83" i="8"/>
  <c r="P83" i="8"/>
  <c r="H83" i="8"/>
  <c r="N83" i="8"/>
  <c r="D83" i="8"/>
  <c r="T83" i="8"/>
  <c r="I83" i="8"/>
  <c r="Q83" i="8"/>
  <c r="E85" i="8"/>
  <c r="S85" i="8"/>
  <c r="W100" i="8"/>
  <c r="O100" i="8"/>
  <c r="U100" i="8"/>
  <c r="M100" i="8"/>
  <c r="S100" i="8"/>
  <c r="K100" i="8"/>
  <c r="R100" i="8"/>
  <c r="J100" i="8"/>
  <c r="T100" i="8"/>
  <c r="Q100" i="8"/>
  <c r="P100" i="8"/>
  <c r="N100" i="8"/>
  <c r="L100" i="8"/>
  <c r="V100" i="8"/>
  <c r="M75" i="8"/>
  <c r="F76" i="8"/>
  <c r="U76" i="8"/>
  <c r="H85" i="8"/>
  <c r="U85" i="8"/>
  <c r="I85" i="8"/>
  <c r="Q101" i="8"/>
  <c r="I101" i="8"/>
  <c r="W101" i="8"/>
  <c r="O101" i="8"/>
  <c r="G101" i="8"/>
  <c r="U101" i="8"/>
  <c r="M101" i="8"/>
  <c r="E101" i="8"/>
  <c r="T101" i="8"/>
  <c r="L101" i="8"/>
  <c r="D101" i="8"/>
  <c r="N101" i="8"/>
  <c r="K101" i="8"/>
  <c r="J101" i="8"/>
  <c r="H101" i="8"/>
  <c r="V101" i="8"/>
  <c r="F101" i="8"/>
  <c r="P101" i="8"/>
  <c r="J53" i="8"/>
  <c r="R53" i="8"/>
  <c r="F55" i="8"/>
  <c r="N55" i="8"/>
  <c r="V55" i="8"/>
  <c r="V77" i="8"/>
  <c r="N77" i="8"/>
  <c r="F77" i="8"/>
  <c r="S77" i="8"/>
  <c r="K77" i="8"/>
  <c r="C77" i="8"/>
  <c r="M77" i="8"/>
  <c r="P78" i="8"/>
  <c r="H78" i="8"/>
  <c r="U78" i="8"/>
  <c r="M78" i="8"/>
  <c r="E78" i="8"/>
  <c r="L78" i="8"/>
  <c r="W78" i="8"/>
  <c r="K98" i="8"/>
  <c r="W99" i="8"/>
  <c r="O99" i="8"/>
  <c r="U99" i="8"/>
  <c r="M99" i="8"/>
  <c r="S99" i="8"/>
  <c r="R99" i="8"/>
  <c r="J99" i="8"/>
  <c r="V99" i="8"/>
  <c r="P98" i="8"/>
  <c r="N53" i="8"/>
  <c r="J55" i="8"/>
  <c r="W97" i="8"/>
  <c r="O97" i="8"/>
  <c r="U97" i="8"/>
  <c r="M97" i="8"/>
  <c r="R97" i="8"/>
  <c r="J97" i="8"/>
  <c r="T97" i="8"/>
  <c r="Q98" i="8"/>
  <c r="S102" i="8"/>
  <c r="K102" i="8"/>
  <c r="R102" i="8"/>
  <c r="J102" i="8"/>
  <c r="P102" i="8"/>
  <c r="H102" i="8"/>
  <c r="N102" i="8"/>
  <c r="C102" i="8"/>
  <c r="W102" i="8"/>
  <c r="L102" i="8"/>
  <c r="U102" i="8"/>
  <c r="G102" i="8"/>
  <c r="T102" i="8"/>
  <c r="F102" i="8"/>
  <c r="P129" i="8"/>
  <c r="H129" i="8"/>
  <c r="W129" i="8"/>
  <c r="O129" i="8"/>
  <c r="G129" i="8"/>
  <c r="V129" i="8"/>
  <c r="N129" i="8"/>
  <c r="F129" i="8"/>
  <c r="U129" i="8"/>
  <c r="M129" i="8"/>
  <c r="E129" i="8"/>
  <c r="T129" i="8"/>
  <c r="L129" i="8"/>
  <c r="D129" i="8"/>
  <c r="S129" i="8"/>
  <c r="K129" i="8"/>
  <c r="C129" i="8"/>
  <c r="Q129" i="8"/>
  <c r="I129" i="8"/>
  <c r="R129" i="8"/>
  <c r="J129" i="8"/>
  <c r="W98" i="8"/>
  <c r="O98" i="8"/>
  <c r="U98" i="8"/>
  <c r="M98" i="8"/>
  <c r="R98" i="8"/>
  <c r="J98" i="8"/>
  <c r="T98" i="8"/>
  <c r="V122" i="8"/>
  <c r="N122" i="8"/>
  <c r="U122" i="8"/>
  <c r="M122" i="8"/>
  <c r="T122" i="8"/>
  <c r="L122" i="8"/>
  <c r="S122" i="8"/>
  <c r="K122" i="8"/>
  <c r="R122" i="8"/>
  <c r="J122" i="8"/>
  <c r="Q122" i="8"/>
  <c r="I122" i="8"/>
  <c r="W122" i="8"/>
  <c r="O122" i="8"/>
  <c r="P122" i="8"/>
  <c r="I98" i="8"/>
  <c r="V98" i="8"/>
  <c r="G79" i="8"/>
  <c r="G71" i="8" s="1"/>
  <c r="O79" i="8"/>
  <c r="W79" i="8"/>
  <c r="J84" i="8"/>
  <c r="R84" i="8"/>
  <c r="G95" i="8"/>
  <c r="O95" i="8"/>
  <c r="W95" i="8"/>
  <c r="J110" i="8"/>
  <c r="V123" i="8"/>
  <c r="N123" i="8"/>
  <c r="U123" i="8"/>
  <c r="M123" i="8"/>
  <c r="T123" i="8"/>
  <c r="L123" i="8"/>
  <c r="S123" i="8"/>
  <c r="K123" i="8"/>
  <c r="R123" i="8"/>
  <c r="J123" i="8"/>
  <c r="Q123" i="8"/>
  <c r="I123" i="8"/>
  <c r="W123" i="8"/>
  <c r="O123" i="8"/>
  <c r="J79" i="8"/>
  <c r="E84" i="8"/>
  <c r="M84" i="8"/>
  <c r="J95" i="8"/>
  <c r="V124" i="8"/>
  <c r="N124" i="8"/>
  <c r="U124" i="8"/>
  <c r="M124" i="8"/>
  <c r="T124" i="8"/>
  <c r="L124" i="8"/>
  <c r="S124" i="8"/>
  <c r="K124" i="8"/>
  <c r="R124" i="8"/>
  <c r="J124" i="8"/>
  <c r="Q124" i="8"/>
  <c r="I124" i="8"/>
  <c r="W124" i="8"/>
  <c r="O124" i="8"/>
  <c r="P110" i="8"/>
  <c r="H110" i="8"/>
  <c r="V110" i="8"/>
  <c r="N110" i="8"/>
  <c r="F110" i="8"/>
  <c r="T110" i="8"/>
  <c r="L110" i="8"/>
  <c r="D110" i="8"/>
  <c r="S110" i="8"/>
  <c r="K110" i="8"/>
  <c r="C110" i="8"/>
  <c r="Q110" i="8"/>
  <c r="I110" i="8"/>
  <c r="W110" i="8"/>
  <c r="V121" i="8"/>
  <c r="N121" i="8"/>
  <c r="U121" i="8"/>
  <c r="M121" i="8"/>
  <c r="T121" i="8"/>
  <c r="L121" i="8"/>
  <c r="S121" i="8"/>
  <c r="K121" i="8"/>
  <c r="R121" i="8"/>
  <c r="J121" i="8"/>
  <c r="Q121" i="8"/>
  <c r="I121" i="8"/>
  <c r="W121" i="8"/>
  <c r="O121" i="8"/>
  <c r="P125" i="8"/>
  <c r="H125" i="8"/>
  <c r="W125" i="8"/>
  <c r="O125" i="8"/>
  <c r="G125" i="8"/>
  <c r="V125" i="8"/>
  <c r="N125" i="8"/>
  <c r="F125" i="8"/>
  <c r="U125" i="8"/>
  <c r="M125" i="8"/>
  <c r="E125" i="8"/>
  <c r="T125" i="8"/>
  <c r="L125" i="8"/>
  <c r="D125" i="8"/>
  <c r="S125" i="8"/>
  <c r="K125" i="8"/>
  <c r="C125" i="8"/>
  <c r="Q125" i="8"/>
  <c r="I125" i="8"/>
  <c r="J103" i="8"/>
  <c r="R103" i="8"/>
  <c r="C107" i="8"/>
  <c r="K107" i="8"/>
  <c r="K106" i="8" s="1"/>
  <c r="S107" i="8"/>
  <c r="S106" i="8" s="1"/>
  <c r="E108" i="8"/>
  <c r="M108" i="8"/>
  <c r="U108" i="8"/>
  <c r="G109" i="8"/>
  <c r="O109" i="8"/>
  <c r="W109" i="8"/>
  <c r="D119" i="8"/>
  <c r="L119" i="8"/>
  <c r="T119" i="8"/>
  <c r="C126" i="8"/>
  <c r="K126" i="8"/>
  <c r="S126" i="8"/>
  <c r="E127" i="8"/>
  <c r="M127" i="8"/>
  <c r="U127" i="8"/>
  <c r="F131" i="8"/>
  <c r="N131" i="8"/>
  <c r="V131" i="8"/>
  <c r="V130" i="8" s="1"/>
  <c r="J133" i="8"/>
  <c r="R133" i="8"/>
  <c r="D134" i="8"/>
  <c r="L134" i="8"/>
  <c r="T134" i="8"/>
  <c r="D103" i="8"/>
  <c r="L103" i="8"/>
  <c r="T103" i="8"/>
  <c r="E107" i="8"/>
  <c r="E106" i="8" s="1"/>
  <c r="M107" i="8"/>
  <c r="U107" i="8"/>
  <c r="G108" i="8"/>
  <c r="O108" i="8"/>
  <c r="O106" i="8" s="1"/>
  <c r="W108" i="8"/>
  <c r="I109" i="8"/>
  <c r="I106" i="8" s="1"/>
  <c r="Q109" i="8"/>
  <c r="F119" i="8"/>
  <c r="N119" i="8"/>
  <c r="V119" i="8"/>
  <c r="E126" i="8"/>
  <c r="M126" i="8"/>
  <c r="U126" i="8"/>
  <c r="G127" i="8"/>
  <c r="O127" i="8"/>
  <c r="W127" i="8"/>
  <c r="H131" i="8"/>
  <c r="H130" i="8" s="1"/>
  <c r="P131" i="8"/>
  <c r="J132" i="8"/>
  <c r="R132" i="8"/>
  <c r="D133" i="8"/>
  <c r="L133" i="8"/>
  <c r="T133" i="8"/>
  <c r="F134" i="8"/>
  <c r="N134" i="8"/>
  <c r="V134" i="8"/>
  <c r="E103" i="8"/>
  <c r="M103" i="8"/>
  <c r="F107" i="8"/>
  <c r="N107" i="8"/>
  <c r="V107" i="8"/>
  <c r="H108" i="8"/>
  <c r="P108" i="8"/>
  <c r="J109" i="8"/>
  <c r="G119" i="8"/>
  <c r="O119" i="8"/>
  <c r="W119" i="8"/>
  <c r="F126" i="8"/>
  <c r="N126" i="8"/>
  <c r="V126" i="8"/>
  <c r="H127" i="8"/>
  <c r="P127" i="8"/>
  <c r="J128" i="8"/>
  <c r="I131" i="8"/>
  <c r="I130" i="8" s="1"/>
  <c r="Q131" i="8"/>
  <c r="C132" i="8"/>
  <c r="K132" i="8"/>
  <c r="E133" i="8"/>
  <c r="M133" i="8"/>
  <c r="G134" i="8"/>
  <c r="O134" i="8"/>
  <c r="W134" i="8"/>
  <c r="H119" i="8"/>
  <c r="P119" i="8"/>
  <c r="J131" i="8"/>
  <c r="R131" i="8"/>
  <c r="H134" i="8"/>
  <c r="P134" i="8"/>
  <c r="H107" i="8"/>
  <c r="P107" i="8"/>
  <c r="J108" i="8"/>
  <c r="R108" i="8"/>
  <c r="I119" i="8"/>
  <c r="Q119" i="8"/>
  <c r="P126" i="8"/>
  <c r="J127" i="8"/>
  <c r="R127" i="8"/>
  <c r="C131" i="8"/>
  <c r="C130" i="8" s="1"/>
  <c r="K131" i="8"/>
  <c r="S131" i="8"/>
  <c r="I134" i="8"/>
  <c r="Q134" i="8"/>
  <c r="J119" i="8"/>
  <c r="R119" i="8"/>
  <c r="D131" i="8"/>
  <c r="L131" i="8"/>
  <c r="L130" i="8" s="1"/>
  <c r="T131" i="8"/>
  <c r="J134" i="8"/>
  <c r="R134" i="8"/>
  <c r="J107" i="8"/>
  <c r="D108" i="8"/>
  <c r="L108" i="8"/>
  <c r="C119" i="8"/>
  <c r="K119" i="8"/>
  <c r="J126" i="8"/>
  <c r="D127" i="8"/>
  <c r="L127" i="8"/>
  <c r="E131" i="8"/>
  <c r="E130" i="8" s="1"/>
  <c r="M131" i="8"/>
  <c r="C134" i="8"/>
  <c r="K134" i="8"/>
  <c r="F106" i="20"/>
  <c r="M45" i="20"/>
  <c r="F59" i="20"/>
  <c r="D65" i="20"/>
  <c r="J44" i="20"/>
  <c r="D17" i="20"/>
  <c r="L17" i="20"/>
  <c r="G18" i="20"/>
  <c r="I21" i="20"/>
  <c r="I19" i="20" s="1"/>
  <c r="I16" i="20" s="1"/>
  <c r="D22" i="20"/>
  <c r="L22" i="20"/>
  <c r="G23" i="20"/>
  <c r="J24" i="20"/>
  <c r="I26" i="20"/>
  <c r="D27" i="20"/>
  <c r="L27" i="20"/>
  <c r="G28" i="20"/>
  <c r="G25" i="20" s="1"/>
  <c r="J29" i="20"/>
  <c r="E37" i="20"/>
  <c r="M37" i="20"/>
  <c r="H38" i="20"/>
  <c r="G40" i="20"/>
  <c r="J41" i="20"/>
  <c r="E42" i="20"/>
  <c r="M42" i="20"/>
  <c r="M39" i="20" s="1"/>
  <c r="H43" i="20"/>
  <c r="C44" i="20"/>
  <c r="K44" i="20"/>
  <c r="J46" i="20"/>
  <c r="E47" i="20"/>
  <c r="E45" i="20" s="1"/>
  <c r="M47" i="20"/>
  <c r="H48" i="20"/>
  <c r="C49" i="20"/>
  <c r="K49" i="20"/>
  <c r="I58" i="20"/>
  <c r="N58" i="20"/>
  <c r="F58" i="20"/>
  <c r="L58" i="20"/>
  <c r="D58" i="20"/>
  <c r="K58" i="20"/>
  <c r="C58" i="20"/>
  <c r="G59" i="20"/>
  <c r="C64" i="20"/>
  <c r="D100" i="20"/>
  <c r="N105" i="20"/>
  <c r="F105" i="20"/>
  <c r="M105" i="20"/>
  <c r="E105" i="20"/>
  <c r="L105" i="20"/>
  <c r="D105" i="20"/>
  <c r="K105" i="20"/>
  <c r="C105" i="20"/>
  <c r="I105" i="20"/>
  <c r="H105" i="20"/>
  <c r="N110" i="20"/>
  <c r="F110" i="20"/>
  <c r="M110" i="20"/>
  <c r="E110" i="20"/>
  <c r="L110" i="20"/>
  <c r="D110" i="20"/>
  <c r="K110" i="20"/>
  <c r="C110" i="20"/>
  <c r="I110" i="20"/>
  <c r="H110" i="20"/>
  <c r="J49" i="20"/>
  <c r="N84" i="20"/>
  <c r="F84" i="20"/>
  <c r="M84" i="20"/>
  <c r="E84" i="20"/>
  <c r="L84" i="20"/>
  <c r="D84" i="20"/>
  <c r="K84" i="20"/>
  <c r="C84" i="20"/>
  <c r="I84" i="20"/>
  <c r="H84" i="20"/>
  <c r="J21" i="20"/>
  <c r="J26" i="20"/>
  <c r="F37" i="20"/>
  <c r="N37" i="20"/>
  <c r="F42" i="20"/>
  <c r="N42" i="20"/>
  <c r="D44" i="20"/>
  <c r="L44" i="20"/>
  <c r="F47" i="20"/>
  <c r="N47" i="20"/>
  <c r="D49" i="20"/>
  <c r="L49" i="20"/>
  <c r="N57" i="20"/>
  <c r="N56" i="20" s="1"/>
  <c r="F57" i="20"/>
  <c r="F56" i="20" s="1"/>
  <c r="K57" i="20"/>
  <c r="C57" i="20"/>
  <c r="I57" i="20"/>
  <c r="H57" i="20"/>
  <c r="I63" i="20"/>
  <c r="N63" i="20"/>
  <c r="F63" i="20"/>
  <c r="L63" i="20"/>
  <c r="L59" i="20" s="1"/>
  <c r="D63" i="20"/>
  <c r="D59" i="20" s="1"/>
  <c r="K63" i="20"/>
  <c r="C63" i="20"/>
  <c r="E64" i="20"/>
  <c r="I68" i="20"/>
  <c r="N68" i="20"/>
  <c r="F68" i="20"/>
  <c r="L68" i="20"/>
  <c r="L65" i="20" s="1"/>
  <c r="D68" i="20"/>
  <c r="K68" i="20"/>
  <c r="C68" i="20"/>
  <c r="J84" i="20"/>
  <c r="M56" i="20"/>
  <c r="C21" i="20"/>
  <c r="K21" i="20"/>
  <c r="C26" i="20"/>
  <c r="K26" i="20"/>
  <c r="N27" i="20"/>
  <c r="N25" i="20" s="1"/>
  <c r="I28" i="20"/>
  <c r="G37" i="20"/>
  <c r="J38" i="20"/>
  <c r="I40" i="20"/>
  <c r="G42" i="20"/>
  <c r="J43" i="20"/>
  <c r="E44" i="20"/>
  <c r="M44" i="20"/>
  <c r="G47" i="20"/>
  <c r="G45" i="20" s="1"/>
  <c r="J48" i="20"/>
  <c r="E49" i="20"/>
  <c r="M49" i="20"/>
  <c r="D57" i="20"/>
  <c r="D56" i="20" s="1"/>
  <c r="N62" i="20"/>
  <c r="F62" i="20"/>
  <c r="K62" i="20"/>
  <c r="C62" i="20"/>
  <c r="I62" i="20"/>
  <c r="I59" i="20" s="1"/>
  <c r="H62" i="20"/>
  <c r="E63" i="20"/>
  <c r="H64" i="20"/>
  <c r="N67" i="20"/>
  <c r="F67" i="20"/>
  <c r="K67" i="20"/>
  <c r="C67" i="20"/>
  <c r="I67" i="20"/>
  <c r="I65" i="20" s="1"/>
  <c r="H67" i="20"/>
  <c r="E68" i="20"/>
  <c r="L80" i="20"/>
  <c r="I85" i="20"/>
  <c r="H85" i="20"/>
  <c r="G85" i="20"/>
  <c r="N85" i="20"/>
  <c r="F85" i="20"/>
  <c r="L85" i="20"/>
  <c r="D85" i="20"/>
  <c r="K85" i="20"/>
  <c r="C85" i="20"/>
  <c r="N89" i="20"/>
  <c r="F89" i="20"/>
  <c r="M89" i="20"/>
  <c r="E89" i="20"/>
  <c r="L89" i="20"/>
  <c r="D89" i="20"/>
  <c r="D86" i="20" s="1"/>
  <c r="K89" i="20"/>
  <c r="C89" i="20"/>
  <c r="I89" i="20"/>
  <c r="H89" i="20"/>
  <c r="D97" i="20"/>
  <c r="D111" i="20" s="1"/>
  <c r="J105" i="20"/>
  <c r="J110" i="20"/>
  <c r="J18" i="20"/>
  <c r="D21" i="20"/>
  <c r="L21" i="20"/>
  <c r="J23" i="20"/>
  <c r="D26" i="20"/>
  <c r="L26" i="20"/>
  <c r="J28" i="20"/>
  <c r="H37" i="20"/>
  <c r="C38" i="20"/>
  <c r="K38" i="20"/>
  <c r="J40" i="20"/>
  <c r="J39" i="20" s="1"/>
  <c r="H42" i="20"/>
  <c r="H39" i="20" s="1"/>
  <c r="C43" i="20"/>
  <c r="K43" i="20"/>
  <c r="F44" i="20"/>
  <c r="N44" i="20"/>
  <c r="H47" i="20"/>
  <c r="C48" i="20"/>
  <c r="K48" i="20"/>
  <c r="F49" i="20"/>
  <c r="N49" i="20"/>
  <c r="E57" i="20"/>
  <c r="G63" i="20"/>
  <c r="J64" i="20"/>
  <c r="G68" i="20"/>
  <c r="M80" i="20"/>
  <c r="E85" i="20"/>
  <c r="G89" i="20"/>
  <c r="G86" i="20" s="1"/>
  <c r="H17" i="20"/>
  <c r="C18" i="20"/>
  <c r="K18" i="20"/>
  <c r="E21" i="20"/>
  <c r="M21" i="20"/>
  <c r="H22" i="20"/>
  <c r="C23" i="20"/>
  <c r="K23" i="20"/>
  <c r="F24" i="20"/>
  <c r="E26" i="20"/>
  <c r="M26" i="20"/>
  <c r="M25" i="20" s="1"/>
  <c r="H27" i="20"/>
  <c r="H25" i="20" s="1"/>
  <c r="C28" i="20"/>
  <c r="K28" i="20"/>
  <c r="F29" i="20"/>
  <c r="N29" i="20"/>
  <c r="I37" i="20"/>
  <c r="D38" i="20"/>
  <c r="L38" i="20"/>
  <c r="C40" i="20"/>
  <c r="K40" i="20"/>
  <c r="F41" i="20"/>
  <c r="F39" i="20" s="1"/>
  <c r="N41" i="20"/>
  <c r="N39" i="20" s="1"/>
  <c r="I42" i="20"/>
  <c r="D43" i="20"/>
  <c r="L43" i="20"/>
  <c r="G44" i="20"/>
  <c r="F46" i="20"/>
  <c r="F45" i="20" s="1"/>
  <c r="N46" i="20"/>
  <c r="I47" i="20"/>
  <c r="I45" i="20" s="1"/>
  <c r="D48" i="20"/>
  <c r="L48" i="20"/>
  <c r="L45" i="20" s="1"/>
  <c r="G49" i="20"/>
  <c r="G57" i="20"/>
  <c r="K61" i="20"/>
  <c r="C61" i="20"/>
  <c r="H61" i="20"/>
  <c r="N61" i="20"/>
  <c r="N59" i="20" s="1"/>
  <c r="F61" i="20"/>
  <c r="M61" i="20"/>
  <c r="E61" i="20"/>
  <c r="H63" i="20"/>
  <c r="K64" i="20"/>
  <c r="K66" i="20"/>
  <c r="K65" i="20" s="1"/>
  <c r="C66" i="20"/>
  <c r="H66" i="20"/>
  <c r="N66" i="20"/>
  <c r="N65" i="20" s="1"/>
  <c r="F66" i="20"/>
  <c r="M66" i="20"/>
  <c r="E66" i="20"/>
  <c r="E65" i="20" s="1"/>
  <c r="H68" i="20"/>
  <c r="N79" i="20"/>
  <c r="F79" i="20"/>
  <c r="M79" i="20"/>
  <c r="E79" i="20"/>
  <c r="L79" i="20"/>
  <c r="L77" i="20" s="1"/>
  <c r="D79" i="20"/>
  <c r="D77" i="20" s="1"/>
  <c r="D91" i="20" s="1"/>
  <c r="K79" i="20"/>
  <c r="K77" i="20" s="1"/>
  <c r="K91" i="20" s="1"/>
  <c r="C79" i="20"/>
  <c r="I79" i="20"/>
  <c r="H79" i="20"/>
  <c r="L97" i="20"/>
  <c r="G80" i="20"/>
  <c r="G77" i="20" s="1"/>
  <c r="J37" i="20"/>
  <c r="J42" i="20"/>
  <c r="H44" i="20"/>
  <c r="J47" i="20"/>
  <c r="H49" i="20"/>
  <c r="J57" i="20"/>
  <c r="H59" i="20"/>
  <c r="J63" i="20"/>
  <c r="J68" i="20"/>
  <c r="J65" i="20" s="1"/>
  <c r="D80" i="20"/>
  <c r="L86" i="20"/>
  <c r="I90" i="20"/>
  <c r="H90" i="20"/>
  <c r="G90" i="20"/>
  <c r="N90" i="20"/>
  <c r="F90" i="20"/>
  <c r="L90" i="20"/>
  <c r="D90" i="20"/>
  <c r="K90" i="20"/>
  <c r="C90" i="20"/>
  <c r="L64" i="20"/>
  <c r="D64" i="20"/>
  <c r="I64" i="20"/>
  <c r="G64" i="20"/>
  <c r="N64" i="20"/>
  <c r="F64" i="20"/>
  <c r="E18" i="20"/>
  <c r="E23" i="20"/>
  <c r="E28" i="20"/>
  <c r="C37" i="20"/>
  <c r="F38" i="20"/>
  <c r="E40" i="20"/>
  <c r="E39" i="20" s="1"/>
  <c r="C42" i="20"/>
  <c r="F43" i="20"/>
  <c r="C47" i="20"/>
  <c r="F48" i="20"/>
  <c r="L57" i="20"/>
  <c r="G61" i="20"/>
  <c r="J62" i="20"/>
  <c r="M63" i="20"/>
  <c r="G66" i="20"/>
  <c r="G65" i="20" s="1"/>
  <c r="M68" i="20"/>
  <c r="J79" i="20"/>
  <c r="E90" i="20"/>
  <c r="J100" i="20"/>
  <c r="J60" i="20"/>
  <c r="J59" i="20" s="1"/>
  <c r="F69" i="20"/>
  <c r="N69" i="20"/>
  <c r="E78" i="20"/>
  <c r="M78" i="20"/>
  <c r="J82" i="20"/>
  <c r="E83" i="20"/>
  <c r="M83" i="20"/>
  <c r="J87" i="20"/>
  <c r="E88" i="20"/>
  <c r="M88" i="20"/>
  <c r="J98" i="20"/>
  <c r="J103" i="20"/>
  <c r="J108" i="20"/>
  <c r="C60" i="20"/>
  <c r="C59" i="20" s="1"/>
  <c r="K60" i="20"/>
  <c r="G69" i="20"/>
  <c r="F78" i="20"/>
  <c r="N78" i="20"/>
  <c r="H81" i="20"/>
  <c r="C82" i="20"/>
  <c r="K82" i="20"/>
  <c r="K80" i="20" s="1"/>
  <c r="F83" i="20"/>
  <c r="F80" i="20" s="1"/>
  <c r="N83" i="20"/>
  <c r="N80" i="20" s="1"/>
  <c r="C87" i="20"/>
  <c r="C86" i="20" s="1"/>
  <c r="K87" i="20"/>
  <c r="K86" i="20" s="1"/>
  <c r="F88" i="20"/>
  <c r="N88" i="20"/>
  <c r="C98" i="20"/>
  <c r="K98" i="20"/>
  <c r="F99" i="20"/>
  <c r="N99" i="20"/>
  <c r="E101" i="20"/>
  <c r="M101" i="20"/>
  <c r="H102" i="20"/>
  <c r="C103" i="20"/>
  <c r="K103" i="20"/>
  <c r="F104" i="20"/>
  <c r="N104" i="20"/>
  <c r="H107" i="20"/>
  <c r="C108" i="20"/>
  <c r="K108" i="20"/>
  <c r="F109" i="20"/>
  <c r="N109" i="20"/>
  <c r="E60" i="20"/>
  <c r="E59" i="20" s="1"/>
  <c r="M60" i="20"/>
  <c r="M59" i="20" s="1"/>
  <c r="I69" i="20"/>
  <c r="H78" i="20"/>
  <c r="J81" i="20"/>
  <c r="E82" i="20"/>
  <c r="M82" i="20"/>
  <c r="H83" i="20"/>
  <c r="E87" i="20"/>
  <c r="E86" i="20" s="1"/>
  <c r="M87" i="20"/>
  <c r="M86" i="20" s="1"/>
  <c r="H88" i="20"/>
  <c r="H86" i="20" s="1"/>
  <c r="E98" i="20"/>
  <c r="M98" i="20"/>
  <c r="H99" i="20"/>
  <c r="J102" i="20"/>
  <c r="E103" i="20"/>
  <c r="M103" i="20"/>
  <c r="H104" i="20"/>
  <c r="J107" i="20"/>
  <c r="E108" i="20"/>
  <c r="M108" i="20"/>
  <c r="M106" i="20" s="1"/>
  <c r="H109" i="20"/>
  <c r="J69" i="20"/>
  <c r="I78" i="20"/>
  <c r="I83" i="20"/>
  <c r="I80" i="20" s="1"/>
  <c r="F87" i="20"/>
  <c r="N87" i="20"/>
  <c r="N86" i="20" s="1"/>
  <c r="I88" i="20"/>
  <c r="F98" i="20"/>
  <c r="N98" i="20"/>
  <c r="I99" i="20"/>
  <c r="H101" i="20"/>
  <c r="C102" i="20"/>
  <c r="C100" i="20" s="1"/>
  <c r="K102" i="20"/>
  <c r="K100" i="20" s="1"/>
  <c r="F103" i="20"/>
  <c r="F100" i="20" s="1"/>
  <c r="N103" i="20"/>
  <c r="N100" i="20" s="1"/>
  <c r="I104" i="20"/>
  <c r="I100" i="20" s="1"/>
  <c r="C107" i="20"/>
  <c r="K107" i="20"/>
  <c r="K106" i="20" s="1"/>
  <c r="F108" i="20"/>
  <c r="N108" i="20"/>
  <c r="N106" i="20" s="1"/>
  <c r="I109" i="20"/>
  <c r="I106" i="20" s="1"/>
  <c r="J78" i="20"/>
  <c r="J83" i="20"/>
  <c r="J88" i="20"/>
  <c r="G98" i="20"/>
  <c r="J99" i="20"/>
  <c r="G103" i="20"/>
  <c r="G100" i="20" s="1"/>
  <c r="J104" i="20"/>
  <c r="G108" i="20"/>
  <c r="G106" i="20" s="1"/>
  <c r="J109" i="20"/>
  <c r="D69" i="20"/>
  <c r="C78" i="20"/>
  <c r="E81" i="20"/>
  <c r="C83" i="20"/>
  <c r="C88" i="20"/>
  <c r="C99" i="20"/>
  <c r="E102" i="20"/>
  <c r="C104" i="20"/>
  <c r="E107" i="20"/>
  <c r="E106" i="20" s="1"/>
  <c r="C109" i="20"/>
  <c r="T57" i="8" l="1"/>
  <c r="D45" i="20"/>
  <c r="K45" i="20"/>
  <c r="L19" i="20"/>
  <c r="E96" i="8"/>
  <c r="E93" i="8" s="1"/>
  <c r="E111" i="8" s="1"/>
  <c r="E136" i="8" s="1"/>
  <c r="P130" i="8"/>
  <c r="G130" i="8"/>
  <c r="M130" i="8"/>
  <c r="V106" i="8"/>
  <c r="F106" i="8"/>
  <c r="F81" i="8"/>
  <c r="L33" i="8"/>
  <c r="P23" i="8"/>
  <c r="D57" i="8"/>
  <c r="O47" i="8"/>
  <c r="O44" i="8" s="1"/>
  <c r="O62" i="8" s="1"/>
  <c r="W57" i="8"/>
  <c r="Q106" i="8"/>
  <c r="P47" i="8"/>
  <c r="Q47" i="8"/>
  <c r="Q44" i="8" s="1"/>
  <c r="D47" i="8"/>
  <c r="D44" i="8" s="1"/>
  <c r="D62" i="8" s="1"/>
  <c r="L106" i="8"/>
  <c r="S130" i="8"/>
  <c r="R106" i="8"/>
  <c r="N106" i="8"/>
  <c r="N130" i="8"/>
  <c r="Q120" i="8"/>
  <c r="K96" i="8"/>
  <c r="K93" i="8" s="1"/>
  <c r="K111" i="8" s="1"/>
  <c r="K136" i="8" s="1"/>
  <c r="Q96" i="8"/>
  <c r="Q93" i="8" s="1"/>
  <c r="Q111" i="8" s="1"/>
  <c r="Q136" i="8" s="1"/>
  <c r="U81" i="8"/>
  <c r="P81" i="8"/>
  <c r="C106" i="8"/>
  <c r="C71" i="8"/>
  <c r="C68" i="8" s="1"/>
  <c r="D106" i="8"/>
  <c r="R81" i="8"/>
  <c r="C96" i="8"/>
  <c r="C93" i="8" s="1"/>
  <c r="C111" i="8" s="1"/>
  <c r="C136" i="8" s="1"/>
  <c r="F57" i="8"/>
  <c r="D71" i="8"/>
  <c r="O57" i="8"/>
  <c r="S47" i="8"/>
  <c r="S44" i="8" s="1"/>
  <c r="S62" i="8" s="1"/>
  <c r="R71" i="8"/>
  <c r="R68" i="8" s="1"/>
  <c r="U130" i="8"/>
  <c r="J130" i="8"/>
  <c r="V96" i="8"/>
  <c r="V93" i="8" s="1"/>
  <c r="V111" i="8" s="1"/>
  <c r="V136" i="8" s="1"/>
  <c r="F96" i="8"/>
  <c r="F93" i="8" s="1"/>
  <c r="F111" i="8" s="1"/>
  <c r="F136" i="8" s="1"/>
  <c r="L96" i="8"/>
  <c r="L93" i="8" s="1"/>
  <c r="L111" i="8" s="1"/>
  <c r="L136" i="8" s="1"/>
  <c r="P57" i="8"/>
  <c r="R57" i="8"/>
  <c r="I57" i="8"/>
  <c r="U47" i="8"/>
  <c r="U44" i="8" s="1"/>
  <c r="S81" i="8"/>
  <c r="W81" i="8"/>
  <c r="J81" i="8"/>
  <c r="Q81" i="8"/>
  <c r="U120" i="8"/>
  <c r="U117" i="8" s="1"/>
  <c r="O130" i="8"/>
  <c r="U106" i="8"/>
  <c r="G120" i="8"/>
  <c r="G117" i="8" s="1"/>
  <c r="G135" i="8" s="1"/>
  <c r="T96" i="8"/>
  <c r="T93" i="8" s="1"/>
  <c r="T111" i="8" s="1"/>
  <c r="F71" i="8"/>
  <c r="F68" i="8" s="1"/>
  <c r="F86" i="8" s="1"/>
  <c r="N96" i="8"/>
  <c r="N93" i="8" s="1"/>
  <c r="E57" i="8"/>
  <c r="T81" i="8"/>
  <c r="Q130" i="8"/>
  <c r="W106" i="8"/>
  <c r="M106" i="8"/>
  <c r="F130" i="8"/>
  <c r="G106" i="8"/>
  <c r="F120" i="8"/>
  <c r="P120" i="8"/>
  <c r="P117" i="8" s="1"/>
  <c r="P135" i="8" s="1"/>
  <c r="M57" i="8"/>
  <c r="L81" i="8"/>
  <c r="V81" i="8"/>
  <c r="K71" i="8"/>
  <c r="K68" i="8" s="1"/>
  <c r="M47" i="8"/>
  <c r="W130" i="8"/>
  <c r="P33" i="8"/>
  <c r="F33" i="8"/>
  <c r="U33" i="8"/>
  <c r="O23" i="8"/>
  <c r="O20" i="8" s="1"/>
  <c r="G23" i="8"/>
  <c r="G20" i="8" s="1"/>
  <c r="T33" i="8"/>
  <c r="S23" i="8"/>
  <c r="S20" i="8" s="1"/>
  <c r="S38" i="8" s="1"/>
  <c r="S40" i="8" s="1"/>
  <c r="G33" i="8"/>
  <c r="V23" i="8"/>
  <c r="V20" i="8" s="1"/>
  <c r="V38" i="8" s="1"/>
  <c r="L23" i="8"/>
  <c r="L20" i="8" s="1"/>
  <c r="L38" i="8" s="1"/>
  <c r="L40" i="8" s="1"/>
  <c r="E33" i="8"/>
  <c r="W23" i="8"/>
  <c r="W20" i="8" s="1"/>
  <c r="W38" i="8" s="1"/>
  <c r="N23" i="8"/>
  <c r="N20" i="8" s="1"/>
  <c r="N38" i="8" s="1"/>
  <c r="N63" i="8" s="1"/>
  <c r="K36" i="20"/>
  <c r="K50" i="20" s="1"/>
  <c r="K71" i="20" s="1"/>
  <c r="N45" i="20"/>
  <c r="K39" i="20"/>
  <c r="H45" i="20"/>
  <c r="C45" i="20"/>
  <c r="L39" i="20"/>
  <c r="L36" i="20" s="1"/>
  <c r="L50" i="20" s="1"/>
  <c r="C39" i="20"/>
  <c r="C36" i="20" s="1"/>
  <c r="C50" i="20" s="1"/>
  <c r="D39" i="20"/>
  <c r="D36" i="20" s="1"/>
  <c r="D50" i="20" s="1"/>
  <c r="D71" i="20" s="1"/>
  <c r="E36" i="20"/>
  <c r="E50" i="20" s="1"/>
  <c r="E71" i="20" s="1"/>
  <c r="L25" i="20"/>
  <c r="D25" i="20"/>
  <c r="E19" i="20"/>
  <c r="E16" i="20" s="1"/>
  <c r="K19" i="20"/>
  <c r="K16" i="20" s="1"/>
  <c r="G19" i="20"/>
  <c r="F16" i="20"/>
  <c r="F30" i="20" s="1"/>
  <c r="F51" i="20" s="1"/>
  <c r="H19" i="20"/>
  <c r="H16" i="20" s="1"/>
  <c r="H30" i="20" s="1"/>
  <c r="G16" i="20"/>
  <c r="G30" i="20" s="1"/>
  <c r="G51" i="20" s="1"/>
  <c r="C19" i="20"/>
  <c r="C16" i="20" s="1"/>
  <c r="J19" i="20"/>
  <c r="J16" i="20" s="1"/>
  <c r="D19" i="20"/>
  <c r="D16" i="20" s="1"/>
  <c r="M19" i="20"/>
  <c r="M16" i="20" s="1"/>
  <c r="M30" i="20" s="1"/>
  <c r="M32" i="20" s="1"/>
  <c r="M33" i="20" s="1"/>
  <c r="N30" i="20"/>
  <c r="N32" i="20" s="1"/>
  <c r="N33" i="20" s="1"/>
  <c r="W47" i="8"/>
  <c r="N47" i="8"/>
  <c r="N44" i="8" s="1"/>
  <c r="N62" i="8" s="1"/>
  <c r="U71" i="8"/>
  <c r="U68" i="8" s="1"/>
  <c r="U86" i="8" s="1"/>
  <c r="E47" i="8"/>
  <c r="E44" i="8" s="1"/>
  <c r="E62" i="8" s="1"/>
  <c r="J106" i="8"/>
  <c r="Q117" i="8"/>
  <c r="R130" i="8"/>
  <c r="F117" i="8"/>
  <c r="F135" i="8" s="1"/>
  <c r="E120" i="8"/>
  <c r="E117" i="8" s="1"/>
  <c r="E135" i="8" s="1"/>
  <c r="R120" i="8"/>
  <c r="R117" i="8" s="1"/>
  <c r="V120" i="8"/>
  <c r="I96" i="8"/>
  <c r="I93" i="8" s="1"/>
  <c r="I111" i="8" s="1"/>
  <c r="R96" i="8"/>
  <c r="R93" i="8" s="1"/>
  <c r="R111" i="8" s="1"/>
  <c r="P96" i="8"/>
  <c r="P93" i="8" s="1"/>
  <c r="H96" i="8"/>
  <c r="H93" i="8" s="1"/>
  <c r="U57" i="8"/>
  <c r="L47" i="8"/>
  <c r="L44" i="8" s="1"/>
  <c r="C81" i="8"/>
  <c r="D81" i="8"/>
  <c r="L57" i="8"/>
  <c r="V47" i="8"/>
  <c r="V44" i="8" s="1"/>
  <c r="V62" i="8" s="1"/>
  <c r="I71" i="8"/>
  <c r="I68" i="8" s="1"/>
  <c r="C23" i="8"/>
  <c r="C20" i="8" s="1"/>
  <c r="C38" i="8" s="1"/>
  <c r="F23" i="8"/>
  <c r="F20" i="8" s="1"/>
  <c r="T23" i="8"/>
  <c r="T20" i="8" s="1"/>
  <c r="F47" i="8"/>
  <c r="F44" i="8" s="1"/>
  <c r="S71" i="8"/>
  <c r="S68" i="8" s="1"/>
  <c r="S86" i="8" s="1"/>
  <c r="J120" i="8"/>
  <c r="J117" i="8" s="1"/>
  <c r="J135" i="8" s="1"/>
  <c r="J47" i="8"/>
  <c r="J44" i="8" s="1"/>
  <c r="J62" i="8" s="1"/>
  <c r="H120" i="8"/>
  <c r="H117" i="8" s="1"/>
  <c r="H135" i="8" s="1"/>
  <c r="V71" i="8"/>
  <c r="V68" i="8" s="1"/>
  <c r="V86" i="8" s="1"/>
  <c r="I23" i="8"/>
  <c r="I20" i="8" s="1"/>
  <c r="M23" i="8"/>
  <c r="M20" i="8" s="1"/>
  <c r="C120" i="8"/>
  <c r="C117" i="8" s="1"/>
  <c r="C135" i="8" s="1"/>
  <c r="S120" i="8"/>
  <c r="S117" i="8" s="1"/>
  <c r="S135" i="8" s="1"/>
  <c r="U96" i="8"/>
  <c r="U93" i="8" s="1"/>
  <c r="U111" i="8" s="1"/>
  <c r="G96" i="8"/>
  <c r="G93" i="8" s="1"/>
  <c r="G111" i="8" s="1"/>
  <c r="C57" i="8"/>
  <c r="Q57" i="8"/>
  <c r="M44" i="8"/>
  <c r="M62" i="8" s="1"/>
  <c r="L71" i="8"/>
  <c r="N71" i="8"/>
  <c r="N68" i="8" s="1"/>
  <c r="D23" i="8"/>
  <c r="D20" i="8" s="1"/>
  <c r="D38" i="8" s="1"/>
  <c r="J23" i="8"/>
  <c r="J20" i="8" s="1"/>
  <c r="J38" i="8" s="1"/>
  <c r="U23" i="8"/>
  <c r="U20" i="8" s="1"/>
  <c r="I33" i="8"/>
  <c r="C47" i="8"/>
  <c r="C44" i="8" s="1"/>
  <c r="N120" i="8"/>
  <c r="N117" i="8" s="1"/>
  <c r="K130" i="8"/>
  <c r="O120" i="8"/>
  <c r="L120" i="8"/>
  <c r="L117" i="8" s="1"/>
  <c r="L135" i="8" s="1"/>
  <c r="O96" i="8"/>
  <c r="O93" i="8" s="1"/>
  <c r="O111" i="8" s="1"/>
  <c r="K81" i="8"/>
  <c r="N81" i="8"/>
  <c r="D68" i="8"/>
  <c r="M71" i="8"/>
  <c r="O71" i="8"/>
  <c r="O68" i="8" s="1"/>
  <c r="O86" i="8" s="1"/>
  <c r="R23" i="8"/>
  <c r="R20" i="8" s="1"/>
  <c r="O33" i="8"/>
  <c r="G47" i="8"/>
  <c r="G44" i="8" s="1"/>
  <c r="V117" i="8"/>
  <c r="V135" i="8" s="1"/>
  <c r="H20" i="8"/>
  <c r="H38" i="8" s="1"/>
  <c r="G68" i="8"/>
  <c r="G86" i="8" s="1"/>
  <c r="M96" i="8"/>
  <c r="M93" i="8" s="1"/>
  <c r="T130" i="8"/>
  <c r="O117" i="8"/>
  <c r="O135" i="8" s="1"/>
  <c r="W120" i="8"/>
  <c r="W117" i="8" s="1"/>
  <c r="T120" i="8"/>
  <c r="T117" i="8" s="1"/>
  <c r="W96" i="8"/>
  <c r="W93" i="8" s="1"/>
  <c r="S96" i="8"/>
  <c r="S93" i="8" s="1"/>
  <c r="S111" i="8" s="1"/>
  <c r="D96" i="8"/>
  <c r="D93" i="8" s="1"/>
  <c r="D111" i="8" s="1"/>
  <c r="M33" i="8"/>
  <c r="R33" i="8"/>
  <c r="G57" i="8"/>
  <c r="T47" i="8"/>
  <c r="T44" i="8" s="1"/>
  <c r="T62" i="8" s="1"/>
  <c r="R47" i="8"/>
  <c r="R44" i="8" s="1"/>
  <c r="P44" i="8"/>
  <c r="L68" i="8"/>
  <c r="L86" i="8" s="1"/>
  <c r="P71" i="8"/>
  <c r="P68" i="8" s="1"/>
  <c r="W71" i="8"/>
  <c r="W68" i="8" s="1"/>
  <c r="Q23" i="8"/>
  <c r="Q20" i="8" s="1"/>
  <c r="Q38" i="8" s="1"/>
  <c r="H47" i="8"/>
  <c r="H44" i="8" s="1"/>
  <c r="H62" i="8" s="1"/>
  <c r="J96" i="8"/>
  <c r="J93" i="8" s="1"/>
  <c r="K120" i="8"/>
  <c r="K117" i="8" s="1"/>
  <c r="H81" i="8"/>
  <c r="W44" i="8"/>
  <c r="W62" i="8" s="1"/>
  <c r="T71" i="8"/>
  <c r="T68" i="8" s="1"/>
  <c r="T86" i="8" s="1"/>
  <c r="P106" i="8"/>
  <c r="D130" i="8"/>
  <c r="H106" i="8"/>
  <c r="D120" i="8"/>
  <c r="D117" i="8" s="1"/>
  <c r="I120" i="8"/>
  <c r="I117" i="8" s="1"/>
  <c r="I135" i="8" s="1"/>
  <c r="M120" i="8"/>
  <c r="M117" i="8" s="1"/>
  <c r="M135" i="8" s="1"/>
  <c r="E71" i="8"/>
  <c r="E68" i="8" s="1"/>
  <c r="H71" i="8"/>
  <c r="H68" i="8" s="1"/>
  <c r="H86" i="8" s="1"/>
  <c r="E81" i="8"/>
  <c r="M81" i="8"/>
  <c r="I81" i="8"/>
  <c r="I47" i="8"/>
  <c r="I44" i="8" s="1"/>
  <c r="I62" i="8" s="1"/>
  <c r="P20" i="8"/>
  <c r="K57" i="8"/>
  <c r="K47" i="8"/>
  <c r="K44" i="8" s="1"/>
  <c r="M68" i="8"/>
  <c r="Q71" i="8"/>
  <c r="Q68" i="8" s="1"/>
  <c r="J71" i="8"/>
  <c r="J68" i="8" s="1"/>
  <c r="J86" i="8" s="1"/>
  <c r="E23" i="8"/>
  <c r="E20" i="8" s="1"/>
  <c r="K23" i="8"/>
  <c r="K20" i="8" s="1"/>
  <c r="K38" i="8" s="1"/>
  <c r="G91" i="20"/>
  <c r="H97" i="20"/>
  <c r="K112" i="20"/>
  <c r="D112" i="20"/>
  <c r="D113" i="20" s="1"/>
  <c r="D114" i="20" s="1"/>
  <c r="F86" i="20"/>
  <c r="K97" i="20"/>
  <c r="K111" i="20" s="1"/>
  <c r="N70" i="20"/>
  <c r="C97" i="20"/>
  <c r="C80" i="20"/>
  <c r="M77" i="20"/>
  <c r="M91" i="20" s="1"/>
  <c r="G56" i="20"/>
  <c r="G70" i="20" s="1"/>
  <c r="E25" i="20"/>
  <c r="N36" i="20"/>
  <c r="M70" i="20"/>
  <c r="H100" i="20"/>
  <c r="I77" i="20"/>
  <c r="H80" i="20"/>
  <c r="H77" i="20" s="1"/>
  <c r="H91" i="20" s="1"/>
  <c r="J97" i="20"/>
  <c r="E77" i="20"/>
  <c r="E91" i="20" s="1"/>
  <c r="M65" i="20"/>
  <c r="H36" i="20"/>
  <c r="H50" i="20" s="1"/>
  <c r="K25" i="20"/>
  <c r="F36" i="20"/>
  <c r="F50" i="20" s="1"/>
  <c r="J36" i="20"/>
  <c r="L91" i="20"/>
  <c r="F65" i="20"/>
  <c r="C25" i="20"/>
  <c r="H56" i="20"/>
  <c r="J25" i="20"/>
  <c r="L16" i="20"/>
  <c r="L30" i="20" s="1"/>
  <c r="J106" i="20"/>
  <c r="F70" i="20"/>
  <c r="N77" i="20"/>
  <c r="N91" i="20" s="1"/>
  <c r="E80" i="20"/>
  <c r="G97" i="20"/>
  <c r="G111" i="20" s="1"/>
  <c r="C106" i="20"/>
  <c r="N97" i="20"/>
  <c r="N111" i="20" s="1"/>
  <c r="M100" i="20"/>
  <c r="F77" i="20"/>
  <c r="F91" i="20" s="1"/>
  <c r="E56" i="20"/>
  <c r="E70" i="20" s="1"/>
  <c r="D70" i="20"/>
  <c r="I56" i="20"/>
  <c r="I70" i="20" s="1"/>
  <c r="G39" i="20"/>
  <c r="G36" i="20" s="1"/>
  <c r="G50" i="20" s="1"/>
  <c r="I25" i="20"/>
  <c r="I30" i="20" s="1"/>
  <c r="C77" i="20"/>
  <c r="C91" i="20" s="1"/>
  <c r="F97" i="20"/>
  <c r="F111" i="20" s="1"/>
  <c r="J80" i="20"/>
  <c r="J77" i="20" s="1"/>
  <c r="J91" i="20" s="1"/>
  <c r="E100" i="20"/>
  <c r="J86" i="20"/>
  <c r="L111" i="20"/>
  <c r="H65" i="20"/>
  <c r="I39" i="20"/>
  <c r="I36" i="20" s="1"/>
  <c r="I50" i="20" s="1"/>
  <c r="C56" i="20"/>
  <c r="C70" i="20" s="1"/>
  <c r="J45" i="20"/>
  <c r="L56" i="20"/>
  <c r="L70" i="20" s="1"/>
  <c r="I97" i="20"/>
  <c r="I111" i="20" s="1"/>
  <c r="M97" i="20"/>
  <c r="M111" i="20" s="1"/>
  <c r="I86" i="20"/>
  <c r="E97" i="20"/>
  <c r="E111" i="20" s="1"/>
  <c r="H106" i="20"/>
  <c r="K59" i="20"/>
  <c r="J56" i="20"/>
  <c r="J70" i="20" s="1"/>
  <c r="C65" i="20"/>
  <c r="K56" i="20"/>
  <c r="K70" i="20" s="1"/>
  <c r="M36" i="20"/>
  <c r="M50" i="20" s="1"/>
  <c r="K135" i="8" l="1"/>
  <c r="N135" i="8"/>
  <c r="Q135" i="8"/>
  <c r="Q137" i="8" s="1"/>
  <c r="Q138" i="8" s="1"/>
  <c r="U135" i="8"/>
  <c r="W135" i="8"/>
  <c r="L137" i="8"/>
  <c r="L138" i="8" s="1"/>
  <c r="Q86" i="8"/>
  <c r="Q112" i="8" s="1"/>
  <c r="Q113" i="8" s="1"/>
  <c r="R86" i="8"/>
  <c r="R112" i="8" s="1"/>
  <c r="R113" i="8" s="1"/>
  <c r="P86" i="8"/>
  <c r="K86" i="8"/>
  <c r="K112" i="8" s="1"/>
  <c r="K113" i="8" s="1"/>
  <c r="U38" i="8"/>
  <c r="U63" i="8" s="1"/>
  <c r="O38" i="8"/>
  <c r="O63" i="8" s="1"/>
  <c r="O64" i="8" s="1"/>
  <c r="F137" i="8"/>
  <c r="F138" i="8" s="1"/>
  <c r="E137" i="8"/>
  <c r="E138" i="8" s="1"/>
  <c r="U62" i="8"/>
  <c r="U87" i="8" s="1"/>
  <c r="U88" i="8" s="1"/>
  <c r="Q62" i="8"/>
  <c r="Q87" i="8" s="1"/>
  <c r="K137" i="8"/>
  <c r="K138" i="8" s="1"/>
  <c r="C137" i="8"/>
  <c r="C138" i="8" s="1"/>
  <c r="N111" i="8"/>
  <c r="N136" i="8" s="1"/>
  <c r="N137" i="8" s="1"/>
  <c r="N138" i="8" s="1"/>
  <c r="W86" i="8"/>
  <c r="W112" i="8" s="1"/>
  <c r="P62" i="8"/>
  <c r="W111" i="8"/>
  <c r="W136" i="8" s="1"/>
  <c r="V137" i="8"/>
  <c r="V138" i="8" s="1"/>
  <c r="J111" i="8"/>
  <c r="J136" i="8" s="1"/>
  <c r="J137" i="8" s="1"/>
  <c r="J138" i="8" s="1"/>
  <c r="C62" i="8"/>
  <c r="C87" i="8" s="1"/>
  <c r="F62" i="8"/>
  <c r="F87" i="8" s="1"/>
  <c r="F88" i="8" s="1"/>
  <c r="F89" i="8" s="1"/>
  <c r="R62" i="8"/>
  <c r="R87" i="8" s="1"/>
  <c r="M111" i="8"/>
  <c r="M136" i="8" s="1"/>
  <c r="M137" i="8" s="1"/>
  <c r="M138" i="8" s="1"/>
  <c r="C86" i="8"/>
  <c r="C112" i="8" s="1"/>
  <c r="C113" i="8" s="1"/>
  <c r="C114" i="8" s="1"/>
  <c r="D135" i="8"/>
  <c r="K62" i="8"/>
  <c r="K87" i="8" s="1"/>
  <c r="E86" i="8"/>
  <c r="H111" i="8"/>
  <c r="G62" i="8"/>
  <c r="G87" i="8" s="1"/>
  <c r="G88" i="8" s="1"/>
  <c r="G89" i="8" s="1"/>
  <c r="I38" i="8"/>
  <c r="I40" i="8" s="1"/>
  <c r="F38" i="8"/>
  <c r="F63" i="8" s="1"/>
  <c r="P38" i="8"/>
  <c r="P63" i="8" s="1"/>
  <c r="E38" i="8"/>
  <c r="E63" i="8" s="1"/>
  <c r="E64" i="8" s="1"/>
  <c r="E65" i="8" s="1"/>
  <c r="G38" i="8"/>
  <c r="G40" i="8" s="1"/>
  <c r="G41" i="8" s="1"/>
  <c r="S63" i="8"/>
  <c r="S64" i="8" s="1"/>
  <c r="L63" i="8"/>
  <c r="N40" i="8"/>
  <c r="T38" i="8"/>
  <c r="T63" i="8" s="1"/>
  <c r="T64" i="8" s="1"/>
  <c r="N50" i="20"/>
  <c r="K30" i="20"/>
  <c r="K51" i="20" s="1"/>
  <c r="K52" i="20" s="1"/>
  <c r="K53" i="20" s="1"/>
  <c r="D30" i="20"/>
  <c r="D51" i="20" s="1"/>
  <c r="D52" i="20" s="1"/>
  <c r="D53" i="20" s="1"/>
  <c r="J30" i="20"/>
  <c r="J32" i="20" s="1"/>
  <c r="J33" i="20" s="1"/>
  <c r="F32" i="20"/>
  <c r="F33" i="20" s="1"/>
  <c r="E30" i="20"/>
  <c r="E51" i="20" s="1"/>
  <c r="E52" i="20" s="1"/>
  <c r="E53" i="20" s="1"/>
  <c r="G32" i="20"/>
  <c r="G33" i="20" s="1"/>
  <c r="C30" i="20"/>
  <c r="C32" i="20" s="1"/>
  <c r="C33" i="20" s="1"/>
  <c r="M51" i="20"/>
  <c r="M52" i="20" s="1"/>
  <c r="M53" i="20" s="1"/>
  <c r="N51" i="20"/>
  <c r="N52" i="20" s="1"/>
  <c r="N53" i="20" s="1"/>
  <c r="P112" i="8"/>
  <c r="J112" i="8"/>
  <c r="T112" i="8"/>
  <c r="T113" i="8" s="1"/>
  <c r="O112" i="8"/>
  <c r="O113" i="8" s="1"/>
  <c r="O136" i="8"/>
  <c r="O137" i="8" s="1"/>
  <c r="O138" i="8" s="1"/>
  <c r="E87" i="8"/>
  <c r="F112" i="8"/>
  <c r="F113" i="8" s="1"/>
  <c r="F114" i="8" s="1"/>
  <c r="K63" i="8"/>
  <c r="K40" i="8"/>
  <c r="H87" i="8"/>
  <c r="H88" i="8" s="1"/>
  <c r="H89" i="8" s="1"/>
  <c r="V87" i="8"/>
  <c r="V88" i="8" s="1"/>
  <c r="H112" i="8"/>
  <c r="N87" i="8"/>
  <c r="N64" i="8"/>
  <c r="D136" i="8"/>
  <c r="U40" i="8"/>
  <c r="M87" i="8"/>
  <c r="T135" i="8"/>
  <c r="J87" i="8"/>
  <c r="J88" i="8" s="1"/>
  <c r="R136" i="8"/>
  <c r="V40" i="8"/>
  <c r="V63" i="8"/>
  <c r="V64" i="8" s="1"/>
  <c r="L112" i="8"/>
  <c r="L113" i="8" s="1"/>
  <c r="W63" i="8"/>
  <c r="W64" i="8" s="1"/>
  <c r="W40" i="8"/>
  <c r="P111" i="8"/>
  <c r="R38" i="8"/>
  <c r="D63" i="8"/>
  <c r="D64" i="8" s="1"/>
  <c r="D65" i="8" s="1"/>
  <c r="D40" i="8"/>
  <c r="D41" i="8" s="1"/>
  <c r="M38" i="8"/>
  <c r="C63" i="8"/>
  <c r="C64" i="8" s="1"/>
  <c r="C65" i="8" s="1"/>
  <c r="C40" i="8"/>
  <c r="C41" i="8" s="1"/>
  <c r="O87" i="8"/>
  <c r="O88" i="8" s="1"/>
  <c r="V112" i="8"/>
  <c r="V113" i="8" s="1"/>
  <c r="H136" i="8"/>
  <c r="H137" i="8" s="1"/>
  <c r="H138" i="8" s="1"/>
  <c r="I87" i="8"/>
  <c r="G112" i="8"/>
  <c r="G113" i="8" s="1"/>
  <c r="G114" i="8" s="1"/>
  <c r="T136" i="8"/>
  <c r="S87" i="8"/>
  <c r="S88" i="8" s="1"/>
  <c r="W87" i="8"/>
  <c r="S136" i="8"/>
  <c r="I136" i="8"/>
  <c r="I137" i="8" s="1"/>
  <c r="I138" i="8" s="1"/>
  <c r="M86" i="8"/>
  <c r="T87" i="8"/>
  <c r="T88" i="8" s="1"/>
  <c r="H40" i="8"/>
  <c r="H41" i="8" s="1"/>
  <c r="H63" i="8"/>
  <c r="H64" i="8" s="1"/>
  <c r="H65" i="8" s="1"/>
  <c r="D86" i="8"/>
  <c r="L62" i="8"/>
  <c r="S137" i="8"/>
  <c r="S138" i="8" s="1"/>
  <c r="U112" i="8"/>
  <c r="U113" i="8" s="1"/>
  <c r="J40" i="8"/>
  <c r="J63" i="8"/>
  <c r="J64" i="8" s="1"/>
  <c r="R135" i="8"/>
  <c r="P87" i="8"/>
  <c r="P88" i="8" s="1"/>
  <c r="G136" i="8"/>
  <c r="G137" i="8" s="1"/>
  <c r="G138" i="8" s="1"/>
  <c r="D87" i="8"/>
  <c r="Q63" i="8"/>
  <c r="Q40" i="8"/>
  <c r="S112" i="8"/>
  <c r="S113" i="8" s="1"/>
  <c r="U136" i="8"/>
  <c r="I86" i="8"/>
  <c r="N86" i="8"/>
  <c r="H112" i="20"/>
  <c r="G71" i="20"/>
  <c r="G72" i="20" s="1"/>
  <c r="G73" i="20" s="1"/>
  <c r="G52" i="20"/>
  <c r="G53" i="20" s="1"/>
  <c r="J112" i="20"/>
  <c r="C92" i="20"/>
  <c r="C93" i="20" s="1"/>
  <c r="C94" i="20" s="1"/>
  <c r="D92" i="20"/>
  <c r="D93" i="20" s="1"/>
  <c r="D94" i="20" s="1"/>
  <c r="D72" i="20"/>
  <c r="D73" i="20" s="1"/>
  <c r="N112" i="20"/>
  <c r="N113" i="20" s="1"/>
  <c r="N114" i="20" s="1"/>
  <c r="L112" i="20"/>
  <c r="L113" i="20" s="1"/>
  <c r="L114" i="20" s="1"/>
  <c r="E112" i="20"/>
  <c r="E113" i="20" s="1"/>
  <c r="E114" i="20" s="1"/>
  <c r="M92" i="20"/>
  <c r="M93" i="20" s="1"/>
  <c r="M94" i="20" s="1"/>
  <c r="N92" i="20"/>
  <c r="N93" i="20" s="1"/>
  <c r="N94" i="20" s="1"/>
  <c r="M71" i="20"/>
  <c r="M72" i="20" s="1"/>
  <c r="M73" i="20" s="1"/>
  <c r="E72" i="20"/>
  <c r="E73" i="20" s="1"/>
  <c r="E92" i="20"/>
  <c r="E93" i="20" s="1"/>
  <c r="E94" i="20" s="1"/>
  <c r="F92" i="20"/>
  <c r="F93" i="20" s="1"/>
  <c r="F94" i="20" s="1"/>
  <c r="J50" i="20"/>
  <c r="J111" i="20"/>
  <c r="K113" i="20"/>
  <c r="K114" i="20" s="1"/>
  <c r="F52" i="20"/>
  <c r="F53" i="20" s="1"/>
  <c r="F71" i="20"/>
  <c r="F72" i="20" s="1"/>
  <c r="F73" i="20" s="1"/>
  <c r="N71" i="20"/>
  <c r="N72" i="20" s="1"/>
  <c r="N73" i="20" s="1"/>
  <c r="L51" i="20"/>
  <c r="L52" i="20" s="1"/>
  <c r="L53" i="20" s="1"/>
  <c r="L32" i="20"/>
  <c r="L33" i="20" s="1"/>
  <c r="I91" i="20"/>
  <c r="K72" i="20"/>
  <c r="K73" i="20" s="1"/>
  <c r="K92" i="20"/>
  <c r="K93" i="20" s="1"/>
  <c r="K94" i="20" s="1"/>
  <c r="F112" i="20"/>
  <c r="F113" i="20" s="1"/>
  <c r="F114" i="20" s="1"/>
  <c r="D32" i="20"/>
  <c r="D33" i="20" s="1"/>
  <c r="H71" i="20"/>
  <c r="G92" i="20"/>
  <c r="G93" i="20" s="1"/>
  <c r="G94" i="20" s="1"/>
  <c r="C112" i="20"/>
  <c r="J92" i="20"/>
  <c r="J93" i="20" s="1"/>
  <c r="J94" i="20" s="1"/>
  <c r="H70" i="20"/>
  <c r="H32" i="20"/>
  <c r="H33" i="20" s="1"/>
  <c r="H51" i="20"/>
  <c r="H52" i="20" s="1"/>
  <c r="H53" i="20" s="1"/>
  <c r="M112" i="20"/>
  <c r="M113" i="20" s="1"/>
  <c r="M114" i="20" s="1"/>
  <c r="H111" i="20"/>
  <c r="C71" i="20"/>
  <c r="C72" i="20" s="1"/>
  <c r="C73" i="20" s="1"/>
  <c r="L92" i="20"/>
  <c r="L93" i="20" s="1"/>
  <c r="L94" i="20" s="1"/>
  <c r="I71" i="20"/>
  <c r="I72" i="20" s="1"/>
  <c r="I73" i="20" s="1"/>
  <c r="L71" i="20"/>
  <c r="L72" i="20" s="1"/>
  <c r="L73" i="20" s="1"/>
  <c r="I51" i="20"/>
  <c r="I52" i="20" s="1"/>
  <c r="I53" i="20" s="1"/>
  <c r="I32" i="20"/>
  <c r="I33" i="20" s="1"/>
  <c r="I92" i="20"/>
  <c r="C111" i="20"/>
  <c r="G112" i="20"/>
  <c r="G113" i="20" s="1"/>
  <c r="G114" i="20" s="1"/>
  <c r="K88" i="8" l="1"/>
  <c r="Q64" i="8"/>
  <c r="D137" i="8"/>
  <c r="D138" i="8" s="1"/>
  <c r="W137" i="8"/>
  <c r="W138" i="8" s="1"/>
  <c r="R137" i="8"/>
  <c r="R138" i="8" s="1"/>
  <c r="Q88" i="8"/>
  <c r="C88" i="8"/>
  <c r="C89" i="8" s="1"/>
  <c r="U137" i="8"/>
  <c r="U138" i="8" s="1"/>
  <c r="O40" i="8"/>
  <c r="J113" i="8"/>
  <c r="H113" i="8"/>
  <c r="H114" i="8" s="1"/>
  <c r="W88" i="8"/>
  <c r="R88" i="8"/>
  <c r="U64" i="8"/>
  <c r="G63" i="8"/>
  <c r="G64" i="8" s="1"/>
  <c r="G65" i="8" s="1"/>
  <c r="I63" i="8"/>
  <c r="I64" i="8" s="1"/>
  <c r="P64" i="8"/>
  <c r="F64" i="8"/>
  <c r="F65" i="8" s="1"/>
  <c r="E88" i="8"/>
  <c r="E89" i="8" s="1"/>
  <c r="T137" i="8"/>
  <c r="T138" i="8" s="1"/>
  <c r="E112" i="8"/>
  <c r="E113" i="8" s="1"/>
  <c r="E114" i="8" s="1"/>
  <c r="W113" i="8"/>
  <c r="K64" i="8"/>
  <c r="H113" i="20"/>
  <c r="H114" i="20" s="1"/>
  <c r="J51" i="20"/>
  <c r="J52" i="20" s="1"/>
  <c r="J53" i="20" s="1"/>
  <c r="P40" i="8"/>
  <c r="F40" i="8"/>
  <c r="F41" i="8" s="1"/>
  <c r="E40" i="8"/>
  <c r="E41" i="8" s="1"/>
  <c r="T40" i="8"/>
  <c r="J113" i="20"/>
  <c r="J114" i="20" s="1"/>
  <c r="K32" i="20"/>
  <c r="K33" i="20" s="1"/>
  <c r="E32" i="20"/>
  <c r="E33" i="20" s="1"/>
  <c r="C51" i="20"/>
  <c r="C52" i="20" s="1"/>
  <c r="C53" i="20" s="1"/>
  <c r="R63" i="8"/>
  <c r="R64" i="8" s="1"/>
  <c r="R40" i="8"/>
  <c r="N112" i="8"/>
  <c r="N113" i="8" s="1"/>
  <c r="N88" i="8"/>
  <c r="I112" i="8"/>
  <c r="I113" i="8" s="1"/>
  <c r="I88" i="8"/>
  <c r="P136" i="8"/>
  <c r="P137" i="8" s="1"/>
  <c r="P138" i="8" s="1"/>
  <c r="P113" i="8"/>
  <c r="M63" i="8"/>
  <c r="M64" i="8" s="1"/>
  <c r="M40" i="8"/>
  <c r="M112" i="8"/>
  <c r="M113" i="8" s="1"/>
  <c r="M88" i="8"/>
  <c r="L87" i="8"/>
  <c r="L88" i="8" s="1"/>
  <c r="L64" i="8"/>
  <c r="D112" i="8"/>
  <c r="D113" i="8" s="1"/>
  <c r="D114" i="8" s="1"/>
  <c r="D88" i="8"/>
  <c r="D89" i="8" s="1"/>
  <c r="J71" i="20"/>
  <c r="J72" i="20" s="1"/>
  <c r="J73" i="20" s="1"/>
  <c r="C113" i="20"/>
  <c r="C114" i="20" s="1"/>
  <c r="H72" i="20"/>
  <c r="H73" i="20" s="1"/>
  <c r="H92" i="20"/>
  <c r="H93" i="20" s="1"/>
  <c r="H94" i="20" s="1"/>
  <c r="I112" i="20"/>
  <c r="I113" i="20" s="1"/>
  <c r="I114" i="20" s="1"/>
  <c r="I93" i="20"/>
  <c r="I94" i="20" s="1"/>
  <c r="T137" i="19" l="1"/>
  <c r="T143" i="19" s="1"/>
  <c r="S137" i="19"/>
  <c r="S143" i="19" s="1"/>
  <c r="R137" i="19"/>
  <c r="R143" i="19" s="1"/>
  <c r="Q137" i="19"/>
  <c r="Q143" i="19" s="1"/>
  <c r="P137" i="19"/>
  <c r="P143" i="19" s="1"/>
  <c r="O137" i="19"/>
  <c r="O143" i="19" s="1"/>
  <c r="N137" i="19"/>
  <c r="N143" i="19" s="1"/>
  <c r="M137" i="19"/>
  <c r="M143" i="19" s="1"/>
  <c r="L137" i="19"/>
  <c r="L143" i="19" s="1"/>
  <c r="O135" i="19"/>
  <c r="Q134" i="19"/>
  <c r="L134" i="19"/>
  <c r="K134" i="19"/>
  <c r="K133" i="19"/>
  <c r="M130" i="19"/>
  <c r="O128" i="19"/>
  <c r="T126" i="19"/>
  <c r="K126" i="19"/>
  <c r="K124" i="19"/>
  <c r="M123" i="19"/>
  <c r="R121" i="19"/>
  <c r="K120" i="19"/>
  <c r="S119" i="19"/>
  <c r="K119" i="19"/>
  <c r="P118" i="19"/>
  <c r="Q114" i="19"/>
  <c r="K114" i="19"/>
  <c r="S112" i="19"/>
  <c r="N112" i="19"/>
  <c r="K112" i="19"/>
  <c r="O109" i="19"/>
  <c r="Q108" i="19"/>
  <c r="L108" i="19"/>
  <c r="K108" i="19"/>
  <c r="T92" i="19"/>
  <c r="T139" i="19" s="1"/>
  <c r="S92" i="19"/>
  <c r="S139" i="19" s="1"/>
  <c r="R92" i="19"/>
  <c r="R139" i="19" s="1"/>
  <c r="Q92" i="19"/>
  <c r="Q139" i="19" s="1"/>
  <c r="P92" i="19"/>
  <c r="O92" i="19"/>
  <c r="O139" i="19" s="1"/>
  <c r="N92" i="19"/>
  <c r="M92" i="19"/>
  <c r="M139" i="19" s="1"/>
  <c r="L92" i="19"/>
  <c r="K92" i="19"/>
  <c r="K139" i="19" s="1"/>
  <c r="K90" i="19"/>
  <c r="K137" i="19" s="1"/>
  <c r="T88" i="19"/>
  <c r="T135" i="19" s="1"/>
  <c r="S88" i="19"/>
  <c r="S135" i="19" s="1"/>
  <c r="R88" i="19"/>
  <c r="Q88" i="19"/>
  <c r="Q135" i="19" s="1"/>
  <c r="P88" i="19"/>
  <c r="O88" i="19"/>
  <c r="N88" i="19"/>
  <c r="M88" i="19"/>
  <c r="M135" i="19" s="1"/>
  <c r="L88" i="19"/>
  <c r="K88" i="19"/>
  <c r="K135" i="19" s="1"/>
  <c r="T87" i="19"/>
  <c r="T134" i="19" s="1"/>
  <c r="S87" i="19"/>
  <c r="S134" i="19" s="1"/>
  <c r="R87" i="19"/>
  <c r="Q87" i="19"/>
  <c r="P87" i="19"/>
  <c r="O87" i="19"/>
  <c r="O134" i="19" s="1"/>
  <c r="N87" i="19"/>
  <c r="M87" i="19"/>
  <c r="M134" i="19" s="1"/>
  <c r="L87" i="19"/>
  <c r="B128" i="27" s="1"/>
  <c r="K87" i="19"/>
  <c r="T86" i="19"/>
  <c r="T133" i="19" s="1"/>
  <c r="S86" i="19"/>
  <c r="S133" i="19" s="1"/>
  <c r="R86" i="19"/>
  <c r="Q86" i="19"/>
  <c r="Q133" i="19" s="1"/>
  <c r="P86" i="19"/>
  <c r="O86" i="19"/>
  <c r="O133" i="19" s="1"/>
  <c r="N86" i="19"/>
  <c r="B127" i="26" s="1"/>
  <c r="M86" i="19"/>
  <c r="M133" i="19" s="1"/>
  <c r="L86" i="19"/>
  <c r="K86" i="19"/>
  <c r="T83" i="19"/>
  <c r="T130" i="19" s="1"/>
  <c r="S83" i="19"/>
  <c r="S130" i="19" s="1"/>
  <c r="R83" i="19"/>
  <c r="Q83" i="19"/>
  <c r="Q130" i="19" s="1"/>
  <c r="P83" i="19"/>
  <c r="B125" i="7" s="1"/>
  <c r="O83" i="19"/>
  <c r="O130" i="19" s="1"/>
  <c r="N83" i="19"/>
  <c r="M83" i="19"/>
  <c r="L83" i="19"/>
  <c r="K83" i="19"/>
  <c r="K130" i="19" s="1"/>
  <c r="T81" i="19"/>
  <c r="T128" i="19" s="1"/>
  <c r="S81" i="19"/>
  <c r="S128" i="19" s="1"/>
  <c r="R81" i="19"/>
  <c r="B128" i="22" s="1"/>
  <c r="Q81" i="19"/>
  <c r="Q128" i="19" s="1"/>
  <c r="P81" i="19"/>
  <c r="P128" i="19" s="1"/>
  <c r="O81" i="19"/>
  <c r="N81" i="19"/>
  <c r="N128" i="19" s="1"/>
  <c r="M81" i="19"/>
  <c r="M128" i="19" s="1"/>
  <c r="L81" i="19"/>
  <c r="L128" i="19" s="1"/>
  <c r="K81" i="19"/>
  <c r="K128" i="19" s="1"/>
  <c r="T79" i="19"/>
  <c r="B125" i="22" s="1"/>
  <c r="S79" i="19"/>
  <c r="S126" i="19" s="1"/>
  <c r="R79" i="19"/>
  <c r="R126" i="19" s="1"/>
  <c r="Q79" i="19"/>
  <c r="Q126" i="19" s="1"/>
  <c r="P79" i="19"/>
  <c r="P126" i="19" s="1"/>
  <c r="O79" i="19"/>
  <c r="O126" i="19" s="1"/>
  <c r="N79" i="19"/>
  <c r="N126" i="19" s="1"/>
  <c r="M79" i="19"/>
  <c r="M126" i="19" s="1"/>
  <c r="L79" i="19"/>
  <c r="L126" i="19" s="1"/>
  <c r="K79" i="19"/>
  <c r="T77" i="19"/>
  <c r="S77" i="19"/>
  <c r="S124" i="19" s="1"/>
  <c r="R77" i="19"/>
  <c r="Q77" i="19"/>
  <c r="Q124" i="19" s="1"/>
  <c r="P77" i="19"/>
  <c r="O77" i="19"/>
  <c r="O124" i="19" s="1"/>
  <c r="N77" i="19"/>
  <c r="B124" i="26" s="1"/>
  <c r="M77" i="19"/>
  <c r="M124" i="19" s="1"/>
  <c r="L77" i="19"/>
  <c r="K77" i="19"/>
  <c r="T76" i="19"/>
  <c r="S76" i="19"/>
  <c r="S123" i="19" s="1"/>
  <c r="R76" i="19"/>
  <c r="Q76" i="19"/>
  <c r="Q123" i="19" s="1"/>
  <c r="P76" i="19"/>
  <c r="B123" i="7" s="1"/>
  <c r="O76" i="19"/>
  <c r="O123" i="19" s="1"/>
  <c r="N76" i="19"/>
  <c r="M76" i="19"/>
  <c r="L76" i="19"/>
  <c r="K76" i="19"/>
  <c r="K123" i="19" s="1"/>
  <c r="T74" i="19"/>
  <c r="S74" i="19"/>
  <c r="R74" i="19"/>
  <c r="Q74" i="19"/>
  <c r="Q121" i="19" s="1"/>
  <c r="P74" i="19"/>
  <c r="P121" i="19" s="1"/>
  <c r="O74" i="19"/>
  <c r="O121" i="19" s="1"/>
  <c r="N74" i="19"/>
  <c r="N121" i="19" s="1"/>
  <c r="M74" i="19"/>
  <c r="M121" i="19" s="1"/>
  <c r="L74" i="19"/>
  <c r="L121" i="19" s="1"/>
  <c r="K74" i="19"/>
  <c r="K121" i="19" s="1"/>
  <c r="T73" i="19"/>
  <c r="B123" i="22" s="1"/>
  <c r="S73" i="19"/>
  <c r="B103" i="21" s="1"/>
  <c r="R73" i="19"/>
  <c r="R120" i="19" s="1"/>
  <c r="Q73" i="19"/>
  <c r="Q120" i="19" s="1"/>
  <c r="P73" i="19"/>
  <c r="P120" i="19" s="1"/>
  <c r="O73" i="19"/>
  <c r="O120" i="19" s="1"/>
  <c r="N73" i="19"/>
  <c r="N120" i="19" s="1"/>
  <c r="M73" i="19"/>
  <c r="M120" i="19" s="1"/>
  <c r="L73" i="19"/>
  <c r="L120" i="19" s="1"/>
  <c r="K73" i="19"/>
  <c r="T72" i="19"/>
  <c r="S72" i="19"/>
  <c r="B102" i="21" s="1"/>
  <c r="R72" i="19"/>
  <c r="R119" i="19" s="1"/>
  <c r="Q72" i="19"/>
  <c r="Q119" i="19" s="1"/>
  <c r="P72" i="19"/>
  <c r="P119" i="19" s="1"/>
  <c r="O72" i="19"/>
  <c r="O119" i="19" s="1"/>
  <c r="N72" i="19"/>
  <c r="N119" i="19" s="1"/>
  <c r="M72" i="19"/>
  <c r="M119" i="19" s="1"/>
  <c r="L72" i="19"/>
  <c r="L119" i="19" s="1"/>
  <c r="K72" i="19"/>
  <c r="T71" i="19"/>
  <c r="S71" i="19"/>
  <c r="R71" i="19"/>
  <c r="R118" i="19" s="1"/>
  <c r="Q71" i="19"/>
  <c r="Q118" i="19" s="1"/>
  <c r="P71" i="19"/>
  <c r="O71" i="19"/>
  <c r="O118" i="19" s="1"/>
  <c r="N71" i="19"/>
  <c r="N118" i="19" s="1"/>
  <c r="M71" i="19"/>
  <c r="M118" i="19" s="1"/>
  <c r="L71" i="19"/>
  <c r="L118" i="19" s="1"/>
  <c r="K71" i="19"/>
  <c r="K118" i="19" s="1"/>
  <c r="T68" i="19"/>
  <c r="T115" i="19" s="1"/>
  <c r="S68" i="19"/>
  <c r="S115" i="19" s="1"/>
  <c r="R68" i="19"/>
  <c r="Q68" i="19"/>
  <c r="Q115" i="19" s="1"/>
  <c r="P68" i="19"/>
  <c r="O68" i="19"/>
  <c r="O115" i="19" s="1"/>
  <c r="N68" i="19"/>
  <c r="M68" i="19"/>
  <c r="M115" i="19" s="1"/>
  <c r="L68" i="19"/>
  <c r="K68" i="19"/>
  <c r="K115" i="19" s="1"/>
  <c r="T67" i="19"/>
  <c r="T114" i="19" s="1"/>
  <c r="S67" i="19"/>
  <c r="S114" i="19" s="1"/>
  <c r="R67" i="19"/>
  <c r="R114" i="19" s="1"/>
  <c r="Q67" i="19"/>
  <c r="P67" i="19"/>
  <c r="P114" i="19" s="1"/>
  <c r="O67" i="19"/>
  <c r="O114" i="19" s="1"/>
  <c r="N67" i="19"/>
  <c r="N114" i="19" s="1"/>
  <c r="M67" i="19"/>
  <c r="M114" i="19" s="1"/>
  <c r="L67" i="19"/>
  <c r="L114" i="19" s="1"/>
  <c r="K67" i="19"/>
  <c r="T65" i="19"/>
  <c r="T112" i="19" s="1"/>
  <c r="S65" i="19"/>
  <c r="B98" i="21" s="1"/>
  <c r="R65" i="19"/>
  <c r="R112" i="19" s="1"/>
  <c r="Q65" i="19"/>
  <c r="Q112" i="19" s="1"/>
  <c r="P65" i="19"/>
  <c r="P112" i="19" s="1"/>
  <c r="O65" i="19"/>
  <c r="O112" i="19" s="1"/>
  <c r="N65" i="19"/>
  <c r="M65" i="19"/>
  <c r="M112" i="19" s="1"/>
  <c r="L65" i="19"/>
  <c r="L112" i="19" s="1"/>
  <c r="K65" i="19"/>
  <c r="T64" i="19"/>
  <c r="T111" i="19" s="1"/>
  <c r="S64" i="19"/>
  <c r="S111" i="19" s="1"/>
  <c r="R64" i="19"/>
  <c r="R111" i="19" s="1"/>
  <c r="Q64" i="19"/>
  <c r="Q111" i="19" s="1"/>
  <c r="P64" i="19"/>
  <c r="P111" i="19" s="1"/>
  <c r="O64" i="19"/>
  <c r="O111" i="19" s="1"/>
  <c r="N64" i="19"/>
  <c r="N111" i="19" s="1"/>
  <c r="M64" i="19"/>
  <c r="M111" i="19" s="1"/>
  <c r="L64" i="19"/>
  <c r="L111" i="19" s="1"/>
  <c r="K64" i="19"/>
  <c r="K111" i="19" s="1"/>
  <c r="T62" i="19"/>
  <c r="T109" i="19" s="1"/>
  <c r="S62" i="19"/>
  <c r="S109" i="19" s="1"/>
  <c r="R62" i="19"/>
  <c r="B120" i="24" s="1"/>
  <c r="Q62" i="19"/>
  <c r="Q109" i="19" s="1"/>
  <c r="P62" i="19"/>
  <c r="O62" i="19"/>
  <c r="N62" i="19"/>
  <c r="M62" i="19"/>
  <c r="M109" i="19" s="1"/>
  <c r="L62" i="19"/>
  <c r="K62" i="19"/>
  <c r="K109" i="19" s="1"/>
  <c r="T61" i="19"/>
  <c r="T108" i="19" s="1"/>
  <c r="S61" i="19"/>
  <c r="S108" i="19" s="1"/>
  <c r="R61" i="19"/>
  <c r="Q61" i="19"/>
  <c r="P61" i="19"/>
  <c r="O61" i="19"/>
  <c r="O108" i="19" s="1"/>
  <c r="N61" i="19"/>
  <c r="M61" i="19"/>
  <c r="M108" i="19" s="1"/>
  <c r="L61" i="19"/>
  <c r="B119" i="27" s="1"/>
  <c r="K61" i="19"/>
  <c r="T137" i="18"/>
  <c r="T143" i="18" s="1"/>
  <c r="S137" i="18"/>
  <c r="S143" i="18" s="1"/>
  <c r="R137" i="18"/>
  <c r="R143" i="18" s="1"/>
  <c r="Q137" i="18"/>
  <c r="Q143" i="18" s="1"/>
  <c r="P137" i="18"/>
  <c r="P143" i="18" s="1"/>
  <c r="O137" i="18"/>
  <c r="O143" i="18" s="1"/>
  <c r="N137" i="18"/>
  <c r="N143" i="18" s="1"/>
  <c r="M137" i="18"/>
  <c r="M143" i="18" s="1"/>
  <c r="L137" i="18"/>
  <c r="L143" i="18" s="1"/>
  <c r="K134" i="18"/>
  <c r="S126" i="18"/>
  <c r="K126" i="18"/>
  <c r="Q121" i="18"/>
  <c r="K120" i="18"/>
  <c r="O118" i="18"/>
  <c r="K114" i="18"/>
  <c r="M112" i="18"/>
  <c r="K108" i="18"/>
  <c r="T92" i="18"/>
  <c r="T139" i="18" s="1"/>
  <c r="S92" i="18"/>
  <c r="S139" i="18" s="1"/>
  <c r="R92" i="18"/>
  <c r="R139" i="18" s="1"/>
  <c r="Q92" i="18"/>
  <c r="Q139" i="18" s="1"/>
  <c r="P92" i="18"/>
  <c r="O92" i="18"/>
  <c r="O139" i="18" s="1"/>
  <c r="N92" i="18"/>
  <c r="M92" i="18"/>
  <c r="M139" i="18" s="1"/>
  <c r="L92" i="18"/>
  <c r="K92" i="18"/>
  <c r="K139" i="18" s="1"/>
  <c r="K90" i="18"/>
  <c r="K137" i="18" s="1"/>
  <c r="T88" i="18"/>
  <c r="T135" i="18" s="1"/>
  <c r="S88" i="18"/>
  <c r="S135" i="18" s="1"/>
  <c r="R88" i="18"/>
  <c r="Q88" i="18"/>
  <c r="Q135" i="18" s="1"/>
  <c r="P88" i="18"/>
  <c r="O88" i="18"/>
  <c r="O135" i="18" s="1"/>
  <c r="N88" i="18"/>
  <c r="M88" i="18"/>
  <c r="M135" i="18" s="1"/>
  <c r="L88" i="18"/>
  <c r="K88" i="18"/>
  <c r="K135" i="18" s="1"/>
  <c r="T87" i="18"/>
  <c r="T134" i="18" s="1"/>
  <c r="S87" i="18"/>
  <c r="S134" i="18" s="1"/>
  <c r="R87" i="18"/>
  <c r="Q87" i="18"/>
  <c r="Q134" i="18" s="1"/>
  <c r="P87" i="18"/>
  <c r="O87" i="18"/>
  <c r="O134" i="18" s="1"/>
  <c r="N87" i="18"/>
  <c r="M87" i="18"/>
  <c r="M134" i="18" s="1"/>
  <c r="L87" i="18"/>
  <c r="K87" i="18"/>
  <c r="T86" i="18"/>
  <c r="T133" i="18" s="1"/>
  <c r="S86" i="18"/>
  <c r="S133" i="18" s="1"/>
  <c r="R86" i="18"/>
  <c r="Q86" i="18"/>
  <c r="Q133" i="18" s="1"/>
  <c r="P86" i="18"/>
  <c r="O86" i="18"/>
  <c r="O133" i="18" s="1"/>
  <c r="N86" i="18"/>
  <c r="M86" i="18"/>
  <c r="M133" i="18" s="1"/>
  <c r="L86" i="18"/>
  <c r="K86" i="18"/>
  <c r="K133" i="18" s="1"/>
  <c r="T83" i="18"/>
  <c r="T130" i="18" s="1"/>
  <c r="S83" i="18"/>
  <c r="S130" i="18" s="1"/>
  <c r="R83" i="18"/>
  <c r="Q83" i="18"/>
  <c r="Q130" i="18" s="1"/>
  <c r="P83" i="18"/>
  <c r="O83" i="18"/>
  <c r="O130" i="18" s="1"/>
  <c r="N83" i="18"/>
  <c r="M83" i="18"/>
  <c r="M130" i="18" s="1"/>
  <c r="L83" i="18"/>
  <c r="K83" i="18"/>
  <c r="K130" i="18" s="1"/>
  <c r="T81" i="18"/>
  <c r="T128" i="18" s="1"/>
  <c r="S81" i="18"/>
  <c r="S128" i="18" s="1"/>
  <c r="R81" i="18"/>
  <c r="Q81" i="18"/>
  <c r="Q128" i="18" s="1"/>
  <c r="P81" i="18"/>
  <c r="P128" i="18" s="1"/>
  <c r="O81" i="18"/>
  <c r="O128" i="18" s="1"/>
  <c r="N81" i="18"/>
  <c r="N128" i="18" s="1"/>
  <c r="M81" i="18"/>
  <c r="M128" i="18" s="1"/>
  <c r="L81" i="18"/>
  <c r="L128" i="18" s="1"/>
  <c r="K81" i="18"/>
  <c r="K128" i="18" s="1"/>
  <c r="T79" i="18"/>
  <c r="S79" i="18"/>
  <c r="R79" i="18"/>
  <c r="R126" i="18" s="1"/>
  <c r="Q79" i="18"/>
  <c r="Q126" i="18" s="1"/>
  <c r="P79" i="18"/>
  <c r="P126" i="18" s="1"/>
  <c r="O79" i="18"/>
  <c r="O126" i="18" s="1"/>
  <c r="N79" i="18"/>
  <c r="N126" i="18" s="1"/>
  <c r="M79" i="18"/>
  <c r="M126" i="18" s="1"/>
  <c r="L79" i="18"/>
  <c r="L126" i="18" s="1"/>
  <c r="K79" i="18"/>
  <c r="T77" i="18"/>
  <c r="S77" i="18"/>
  <c r="S124" i="18" s="1"/>
  <c r="R77" i="18"/>
  <c r="Q77" i="18"/>
  <c r="Q124" i="18" s="1"/>
  <c r="P77" i="18"/>
  <c r="O77" i="18"/>
  <c r="O124" i="18" s="1"/>
  <c r="N77" i="18"/>
  <c r="M77" i="18"/>
  <c r="M124" i="18" s="1"/>
  <c r="L77" i="18"/>
  <c r="K77" i="18"/>
  <c r="K124" i="18" s="1"/>
  <c r="T76" i="18"/>
  <c r="S76" i="18"/>
  <c r="S123" i="18" s="1"/>
  <c r="R76" i="18"/>
  <c r="Q76" i="18"/>
  <c r="Q123" i="18" s="1"/>
  <c r="P76" i="18"/>
  <c r="O76" i="18"/>
  <c r="O123" i="18" s="1"/>
  <c r="N76" i="18"/>
  <c r="M76" i="18"/>
  <c r="M123" i="18" s="1"/>
  <c r="L76" i="18"/>
  <c r="K76" i="18"/>
  <c r="K123" i="18" s="1"/>
  <c r="T74" i="18"/>
  <c r="S74" i="18"/>
  <c r="R74" i="18"/>
  <c r="R121" i="18" s="1"/>
  <c r="Q74" i="18"/>
  <c r="P74" i="18"/>
  <c r="P121" i="18" s="1"/>
  <c r="O74" i="18"/>
  <c r="O121" i="18" s="1"/>
  <c r="N74" i="18"/>
  <c r="N121" i="18" s="1"/>
  <c r="M74" i="18"/>
  <c r="M121" i="18" s="1"/>
  <c r="L74" i="18"/>
  <c r="L121" i="18" s="1"/>
  <c r="K74" i="18"/>
  <c r="K121" i="18" s="1"/>
  <c r="T73" i="18"/>
  <c r="S73" i="18"/>
  <c r="B83" i="21" s="1"/>
  <c r="R73" i="18"/>
  <c r="R120" i="18" s="1"/>
  <c r="Q73" i="18"/>
  <c r="Q120" i="18" s="1"/>
  <c r="P73" i="18"/>
  <c r="P120" i="18" s="1"/>
  <c r="O73" i="18"/>
  <c r="O120" i="18" s="1"/>
  <c r="N73" i="18"/>
  <c r="N120" i="18" s="1"/>
  <c r="M73" i="18"/>
  <c r="M120" i="18" s="1"/>
  <c r="L73" i="18"/>
  <c r="L120" i="18" s="1"/>
  <c r="K73" i="18"/>
  <c r="T72" i="18"/>
  <c r="S72" i="18"/>
  <c r="R72" i="18"/>
  <c r="R119" i="18" s="1"/>
  <c r="Q72" i="18"/>
  <c r="Q119" i="18" s="1"/>
  <c r="P72" i="18"/>
  <c r="P119" i="18" s="1"/>
  <c r="O72" i="18"/>
  <c r="O119" i="18" s="1"/>
  <c r="N72" i="18"/>
  <c r="N119" i="18" s="1"/>
  <c r="M72" i="18"/>
  <c r="M119" i="18" s="1"/>
  <c r="L72" i="18"/>
  <c r="L119" i="18" s="1"/>
  <c r="K72" i="18"/>
  <c r="K119" i="18" s="1"/>
  <c r="T71" i="18"/>
  <c r="S71" i="18"/>
  <c r="R71" i="18"/>
  <c r="R118" i="18" s="1"/>
  <c r="Q71" i="18"/>
  <c r="Q118" i="18" s="1"/>
  <c r="P71" i="18"/>
  <c r="P118" i="18" s="1"/>
  <c r="O71" i="18"/>
  <c r="N71" i="18"/>
  <c r="N118" i="18" s="1"/>
  <c r="M71" i="18"/>
  <c r="M118" i="18" s="1"/>
  <c r="L71" i="18"/>
  <c r="L118" i="18" s="1"/>
  <c r="K71" i="18"/>
  <c r="K118" i="18" s="1"/>
  <c r="T68" i="18"/>
  <c r="T115" i="18" s="1"/>
  <c r="S68" i="18"/>
  <c r="S115" i="18" s="1"/>
  <c r="R68" i="18"/>
  <c r="Q68" i="18"/>
  <c r="Q115" i="18" s="1"/>
  <c r="P68" i="18"/>
  <c r="O68" i="18"/>
  <c r="O115" i="18" s="1"/>
  <c r="N68" i="18"/>
  <c r="M68" i="18"/>
  <c r="M115" i="18" s="1"/>
  <c r="L68" i="18"/>
  <c r="K68" i="18"/>
  <c r="K115" i="18" s="1"/>
  <c r="T67" i="18"/>
  <c r="T114" i="18" s="1"/>
  <c r="S67" i="18"/>
  <c r="S114" i="18" s="1"/>
  <c r="R67" i="18"/>
  <c r="R114" i="18" s="1"/>
  <c r="Q67" i="18"/>
  <c r="Q114" i="18" s="1"/>
  <c r="P67" i="18"/>
  <c r="P114" i="18" s="1"/>
  <c r="O67" i="18"/>
  <c r="O114" i="18" s="1"/>
  <c r="N67" i="18"/>
  <c r="N114" i="18" s="1"/>
  <c r="M67" i="18"/>
  <c r="M114" i="18" s="1"/>
  <c r="L67" i="18"/>
  <c r="L114" i="18" s="1"/>
  <c r="K67" i="18"/>
  <c r="T65" i="18"/>
  <c r="T112" i="18" s="1"/>
  <c r="S65" i="18"/>
  <c r="R65" i="18"/>
  <c r="R112" i="18" s="1"/>
  <c r="Q65" i="18"/>
  <c r="Q112" i="18" s="1"/>
  <c r="P65" i="18"/>
  <c r="P112" i="18" s="1"/>
  <c r="O65" i="18"/>
  <c r="O112" i="18" s="1"/>
  <c r="N65" i="18"/>
  <c r="N112" i="18" s="1"/>
  <c r="M65" i="18"/>
  <c r="L65" i="18"/>
  <c r="L112" i="18" s="1"/>
  <c r="K65" i="18"/>
  <c r="K112" i="18" s="1"/>
  <c r="T64" i="18"/>
  <c r="T111" i="18" s="1"/>
  <c r="S64" i="18"/>
  <c r="S111" i="18" s="1"/>
  <c r="R64" i="18"/>
  <c r="R111" i="18" s="1"/>
  <c r="Q64" i="18"/>
  <c r="Q111" i="18" s="1"/>
  <c r="P64" i="18"/>
  <c r="P111" i="18" s="1"/>
  <c r="O64" i="18"/>
  <c r="O111" i="18" s="1"/>
  <c r="N64" i="18"/>
  <c r="N111" i="18" s="1"/>
  <c r="M64" i="18"/>
  <c r="M111" i="18" s="1"/>
  <c r="L64" i="18"/>
  <c r="L111" i="18" s="1"/>
  <c r="K64" i="18"/>
  <c r="K111" i="18" s="1"/>
  <c r="T62" i="18"/>
  <c r="T109" i="18" s="1"/>
  <c r="S62" i="18"/>
  <c r="S109" i="18" s="1"/>
  <c r="R62" i="18"/>
  <c r="Q62" i="18"/>
  <c r="Q109" i="18" s="1"/>
  <c r="P62" i="18"/>
  <c r="O62" i="18"/>
  <c r="O109" i="18" s="1"/>
  <c r="N62" i="18"/>
  <c r="M62" i="18"/>
  <c r="M109" i="18" s="1"/>
  <c r="L62" i="18"/>
  <c r="K62" i="18"/>
  <c r="K109" i="18" s="1"/>
  <c r="T61" i="18"/>
  <c r="T108" i="18" s="1"/>
  <c r="S61" i="18"/>
  <c r="S108" i="18" s="1"/>
  <c r="R61" i="18"/>
  <c r="Q61" i="18"/>
  <c r="Q108" i="18" s="1"/>
  <c r="P61" i="18"/>
  <c r="O61" i="18"/>
  <c r="O108" i="18" s="1"/>
  <c r="N61" i="18"/>
  <c r="M61" i="18"/>
  <c r="M108" i="18" s="1"/>
  <c r="L61" i="18"/>
  <c r="K61" i="18"/>
  <c r="T137" i="17"/>
  <c r="T143" i="17" s="1"/>
  <c r="S137" i="17"/>
  <c r="S143" i="17" s="1"/>
  <c r="R137" i="17"/>
  <c r="R143" i="17" s="1"/>
  <c r="Q137" i="17"/>
  <c r="Q143" i="17" s="1"/>
  <c r="P137" i="17"/>
  <c r="P143" i="17" s="1"/>
  <c r="O137" i="17"/>
  <c r="O143" i="17" s="1"/>
  <c r="N137" i="17"/>
  <c r="N143" i="17" s="1"/>
  <c r="M137" i="17"/>
  <c r="M143" i="17" s="1"/>
  <c r="L137" i="17"/>
  <c r="L143" i="17" s="1"/>
  <c r="K134" i="17"/>
  <c r="M133" i="17"/>
  <c r="S126" i="17"/>
  <c r="K126" i="17"/>
  <c r="Q121" i="17"/>
  <c r="S120" i="17"/>
  <c r="K120" i="17"/>
  <c r="O118" i="17"/>
  <c r="Q115" i="17"/>
  <c r="K114" i="17"/>
  <c r="M112" i="17"/>
  <c r="O111" i="17"/>
  <c r="K108" i="17"/>
  <c r="T92" i="17"/>
  <c r="T139" i="17" s="1"/>
  <c r="S92" i="17"/>
  <c r="S139" i="17" s="1"/>
  <c r="R92" i="17"/>
  <c r="R139" i="17" s="1"/>
  <c r="Q92" i="17"/>
  <c r="Q139" i="17" s="1"/>
  <c r="P92" i="17"/>
  <c r="O92" i="17"/>
  <c r="O139" i="17" s="1"/>
  <c r="N92" i="17"/>
  <c r="M92" i="17"/>
  <c r="M139" i="17" s="1"/>
  <c r="L92" i="17"/>
  <c r="K92" i="17"/>
  <c r="K139" i="17" s="1"/>
  <c r="K90" i="17"/>
  <c r="K137" i="17" s="1"/>
  <c r="T88" i="17"/>
  <c r="T135" i="17" s="1"/>
  <c r="S88" i="17"/>
  <c r="S135" i="17" s="1"/>
  <c r="R88" i="17"/>
  <c r="Q88" i="17"/>
  <c r="Q135" i="17" s="1"/>
  <c r="P88" i="17"/>
  <c r="O88" i="17"/>
  <c r="O135" i="17" s="1"/>
  <c r="N88" i="17"/>
  <c r="M88" i="17"/>
  <c r="M135" i="17" s="1"/>
  <c r="L88" i="17"/>
  <c r="K88" i="17"/>
  <c r="K135" i="17" s="1"/>
  <c r="T87" i="17"/>
  <c r="T134" i="17" s="1"/>
  <c r="S87" i="17"/>
  <c r="S134" i="17" s="1"/>
  <c r="R87" i="17"/>
  <c r="Q87" i="17"/>
  <c r="Q134" i="17" s="1"/>
  <c r="P87" i="17"/>
  <c r="O87" i="17"/>
  <c r="O134" i="17" s="1"/>
  <c r="N87" i="17"/>
  <c r="M87" i="17"/>
  <c r="M134" i="17" s="1"/>
  <c r="L87" i="17"/>
  <c r="K87" i="17"/>
  <c r="T86" i="17"/>
  <c r="T133" i="17" s="1"/>
  <c r="S86" i="17"/>
  <c r="S133" i="17" s="1"/>
  <c r="R86" i="17"/>
  <c r="Q86" i="17"/>
  <c r="Q133" i="17" s="1"/>
  <c r="P86" i="17"/>
  <c r="O86" i="17"/>
  <c r="O133" i="17" s="1"/>
  <c r="N86" i="17"/>
  <c r="M86" i="17"/>
  <c r="L86" i="17"/>
  <c r="K86" i="17"/>
  <c r="K133" i="17" s="1"/>
  <c r="T83" i="17"/>
  <c r="T130" i="17" s="1"/>
  <c r="S83" i="17"/>
  <c r="S130" i="17" s="1"/>
  <c r="R83" i="17"/>
  <c r="Q83" i="17"/>
  <c r="Q130" i="17" s="1"/>
  <c r="P83" i="17"/>
  <c r="O83" i="17"/>
  <c r="O130" i="17" s="1"/>
  <c r="N83" i="17"/>
  <c r="M83" i="17"/>
  <c r="M130" i="17" s="1"/>
  <c r="L83" i="17"/>
  <c r="K83" i="17"/>
  <c r="K130" i="17" s="1"/>
  <c r="T81" i="17"/>
  <c r="T128" i="17" s="1"/>
  <c r="S81" i="17"/>
  <c r="S128" i="17" s="1"/>
  <c r="R81" i="17"/>
  <c r="Q81" i="17"/>
  <c r="Q128" i="17" s="1"/>
  <c r="P81" i="17"/>
  <c r="P128" i="17" s="1"/>
  <c r="O81" i="17"/>
  <c r="O128" i="17" s="1"/>
  <c r="N81" i="17"/>
  <c r="N128" i="17" s="1"/>
  <c r="M81" i="17"/>
  <c r="M128" i="17" s="1"/>
  <c r="L81" i="17"/>
  <c r="L128" i="17" s="1"/>
  <c r="K81" i="17"/>
  <c r="K128" i="17" s="1"/>
  <c r="T79" i="17"/>
  <c r="S79" i="17"/>
  <c r="R79" i="17"/>
  <c r="R126" i="17" s="1"/>
  <c r="Q79" i="17"/>
  <c r="Q126" i="17" s="1"/>
  <c r="P79" i="17"/>
  <c r="P126" i="17" s="1"/>
  <c r="O79" i="17"/>
  <c r="O126" i="17" s="1"/>
  <c r="N79" i="17"/>
  <c r="N126" i="17" s="1"/>
  <c r="M79" i="17"/>
  <c r="M126" i="17" s="1"/>
  <c r="L79" i="17"/>
  <c r="L126" i="17" s="1"/>
  <c r="K79" i="17"/>
  <c r="T77" i="17"/>
  <c r="S77" i="17"/>
  <c r="S124" i="17" s="1"/>
  <c r="R77" i="17"/>
  <c r="Q77" i="17"/>
  <c r="Q124" i="17" s="1"/>
  <c r="P77" i="17"/>
  <c r="O77" i="17"/>
  <c r="O124" i="17" s="1"/>
  <c r="N77" i="17"/>
  <c r="M77" i="17"/>
  <c r="M124" i="17" s="1"/>
  <c r="L77" i="17"/>
  <c r="K77" i="17"/>
  <c r="K124" i="17" s="1"/>
  <c r="T76" i="17"/>
  <c r="S76" i="17"/>
  <c r="S123" i="17" s="1"/>
  <c r="R76" i="17"/>
  <c r="Q76" i="17"/>
  <c r="Q123" i="17" s="1"/>
  <c r="P76" i="17"/>
  <c r="O76" i="17"/>
  <c r="O123" i="17" s="1"/>
  <c r="N76" i="17"/>
  <c r="M76" i="17"/>
  <c r="M123" i="17" s="1"/>
  <c r="L76" i="17"/>
  <c r="K76" i="17"/>
  <c r="K123" i="17" s="1"/>
  <c r="T74" i="17"/>
  <c r="S74" i="17"/>
  <c r="R74" i="17"/>
  <c r="R121" i="17" s="1"/>
  <c r="Q74" i="17"/>
  <c r="P74" i="17"/>
  <c r="P121" i="17" s="1"/>
  <c r="O74" i="17"/>
  <c r="O121" i="17" s="1"/>
  <c r="N74" i="17"/>
  <c r="N121" i="17" s="1"/>
  <c r="M74" i="17"/>
  <c r="M121" i="17" s="1"/>
  <c r="L74" i="17"/>
  <c r="L121" i="17" s="1"/>
  <c r="K74" i="17"/>
  <c r="K121" i="17" s="1"/>
  <c r="T73" i="17"/>
  <c r="S73" i="17"/>
  <c r="B62" i="21" s="1"/>
  <c r="R73" i="17"/>
  <c r="R120" i="17" s="1"/>
  <c r="Q73" i="17"/>
  <c r="Q120" i="17" s="1"/>
  <c r="P73" i="17"/>
  <c r="P120" i="17" s="1"/>
  <c r="O73" i="17"/>
  <c r="O120" i="17" s="1"/>
  <c r="N73" i="17"/>
  <c r="N120" i="17" s="1"/>
  <c r="M73" i="17"/>
  <c r="M120" i="17" s="1"/>
  <c r="L73" i="17"/>
  <c r="L120" i="17" s="1"/>
  <c r="K73" i="17"/>
  <c r="T72" i="17"/>
  <c r="S72" i="17"/>
  <c r="R72" i="17"/>
  <c r="R119" i="17" s="1"/>
  <c r="Q72" i="17"/>
  <c r="Q119" i="17" s="1"/>
  <c r="P72" i="17"/>
  <c r="P119" i="17" s="1"/>
  <c r="O72" i="17"/>
  <c r="O119" i="17" s="1"/>
  <c r="N72" i="17"/>
  <c r="N119" i="17" s="1"/>
  <c r="M72" i="17"/>
  <c r="M119" i="17" s="1"/>
  <c r="L72" i="17"/>
  <c r="L119" i="17" s="1"/>
  <c r="K72" i="17"/>
  <c r="K119" i="17" s="1"/>
  <c r="T71" i="17"/>
  <c r="S71" i="17"/>
  <c r="R71" i="17"/>
  <c r="R118" i="17" s="1"/>
  <c r="Q71" i="17"/>
  <c r="Q118" i="17" s="1"/>
  <c r="P71" i="17"/>
  <c r="P118" i="17" s="1"/>
  <c r="O71" i="17"/>
  <c r="N71" i="17"/>
  <c r="N118" i="17" s="1"/>
  <c r="M71" i="17"/>
  <c r="M118" i="17" s="1"/>
  <c r="L71" i="17"/>
  <c r="L118" i="17" s="1"/>
  <c r="K71" i="17"/>
  <c r="K118" i="17" s="1"/>
  <c r="T68" i="17"/>
  <c r="T115" i="17" s="1"/>
  <c r="S68" i="17"/>
  <c r="S115" i="17" s="1"/>
  <c r="R68" i="17"/>
  <c r="Q68" i="17"/>
  <c r="P68" i="17"/>
  <c r="O68" i="17"/>
  <c r="O115" i="17" s="1"/>
  <c r="N68" i="17"/>
  <c r="M68" i="17"/>
  <c r="M115" i="17" s="1"/>
  <c r="L68" i="17"/>
  <c r="K68" i="17"/>
  <c r="K115" i="17" s="1"/>
  <c r="T67" i="17"/>
  <c r="T114" i="17" s="1"/>
  <c r="S67" i="17"/>
  <c r="S114" i="17" s="1"/>
  <c r="R67" i="17"/>
  <c r="R114" i="17" s="1"/>
  <c r="Q67" i="17"/>
  <c r="Q114" i="17" s="1"/>
  <c r="P67" i="17"/>
  <c r="P114" i="17" s="1"/>
  <c r="O67" i="17"/>
  <c r="O114" i="17" s="1"/>
  <c r="N67" i="17"/>
  <c r="N114" i="17" s="1"/>
  <c r="M67" i="17"/>
  <c r="M114" i="17" s="1"/>
  <c r="L67" i="17"/>
  <c r="L114" i="17" s="1"/>
  <c r="K67" i="17"/>
  <c r="T65" i="17"/>
  <c r="T112" i="17" s="1"/>
  <c r="S65" i="17"/>
  <c r="R65" i="17"/>
  <c r="R112" i="17" s="1"/>
  <c r="Q65" i="17"/>
  <c r="Q112" i="17" s="1"/>
  <c r="P65" i="17"/>
  <c r="P112" i="17" s="1"/>
  <c r="O65" i="17"/>
  <c r="O112" i="17" s="1"/>
  <c r="N65" i="17"/>
  <c r="N112" i="17" s="1"/>
  <c r="M65" i="17"/>
  <c r="L65" i="17"/>
  <c r="L112" i="17" s="1"/>
  <c r="K65" i="17"/>
  <c r="K112" i="17" s="1"/>
  <c r="T64" i="17"/>
  <c r="T111" i="17" s="1"/>
  <c r="S64" i="17"/>
  <c r="S111" i="17" s="1"/>
  <c r="R64" i="17"/>
  <c r="R111" i="17" s="1"/>
  <c r="Q64" i="17"/>
  <c r="Q111" i="17" s="1"/>
  <c r="P64" i="17"/>
  <c r="P111" i="17" s="1"/>
  <c r="O64" i="17"/>
  <c r="N64" i="17"/>
  <c r="N111" i="17" s="1"/>
  <c r="M64" i="17"/>
  <c r="M111" i="17" s="1"/>
  <c r="L64" i="17"/>
  <c r="L111" i="17" s="1"/>
  <c r="K64" i="17"/>
  <c r="K111" i="17" s="1"/>
  <c r="T62" i="17"/>
  <c r="T109" i="17" s="1"/>
  <c r="S62" i="17"/>
  <c r="S109" i="17" s="1"/>
  <c r="R62" i="17"/>
  <c r="Q62" i="17"/>
  <c r="Q109" i="17" s="1"/>
  <c r="P62" i="17"/>
  <c r="O62" i="17"/>
  <c r="O109" i="17" s="1"/>
  <c r="N62" i="17"/>
  <c r="M62" i="17"/>
  <c r="M109" i="17" s="1"/>
  <c r="L62" i="17"/>
  <c r="K62" i="17"/>
  <c r="K109" i="17" s="1"/>
  <c r="T61" i="17"/>
  <c r="T108" i="17" s="1"/>
  <c r="S61" i="17"/>
  <c r="S108" i="17" s="1"/>
  <c r="R61" i="17"/>
  <c r="Q61" i="17"/>
  <c r="Q108" i="17" s="1"/>
  <c r="P61" i="17"/>
  <c r="O61" i="17"/>
  <c r="O108" i="17" s="1"/>
  <c r="N61" i="17"/>
  <c r="M61" i="17"/>
  <c r="M108" i="17" s="1"/>
  <c r="L61" i="17"/>
  <c r="K61" i="17"/>
  <c r="S137" i="16"/>
  <c r="S143" i="16" s="1"/>
  <c r="R137" i="16"/>
  <c r="R143" i="16" s="1"/>
  <c r="Q137" i="16"/>
  <c r="Q143" i="16" s="1"/>
  <c r="P137" i="16"/>
  <c r="P143" i="16" s="1"/>
  <c r="O137" i="16"/>
  <c r="O143" i="16" s="1"/>
  <c r="N137" i="16"/>
  <c r="N143" i="16" s="1"/>
  <c r="M137" i="16"/>
  <c r="M143" i="16" s="1"/>
  <c r="L137" i="16"/>
  <c r="L143" i="16" s="1"/>
  <c r="Q135" i="16"/>
  <c r="K134" i="16"/>
  <c r="O130" i="16"/>
  <c r="S126" i="16"/>
  <c r="K126" i="16"/>
  <c r="M124" i="16"/>
  <c r="Q121" i="16"/>
  <c r="K120" i="16"/>
  <c r="O118" i="16"/>
  <c r="S114" i="16"/>
  <c r="K114" i="16"/>
  <c r="M112" i="16"/>
  <c r="Q109" i="16"/>
  <c r="K108" i="16"/>
  <c r="T92" i="16"/>
  <c r="T139" i="16" s="1"/>
  <c r="S92" i="16"/>
  <c r="S139" i="16" s="1"/>
  <c r="R92" i="16"/>
  <c r="R139" i="16" s="1"/>
  <c r="Q92" i="16"/>
  <c r="Q139" i="16" s="1"/>
  <c r="P92" i="16"/>
  <c r="O92" i="16"/>
  <c r="O139" i="16" s="1"/>
  <c r="N92" i="16"/>
  <c r="M92" i="16"/>
  <c r="M139" i="16" s="1"/>
  <c r="L92" i="16"/>
  <c r="K92" i="16"/>
  <c r="K139" i="16" s="1"/>
  <c r="K90" i="16"/>
  <c r="K137" i="16" s="1"/>
  <c r="T88" i="16"/>
  <c r="T135" i="16" s="1"/>
  <c r="S88" i="16"/>
  <c r="S135" i="16" s="1"/>
  <c r="R88" i="16"/>
  <c r="Q88" i="16"/>
  <c r="P88" i="16"/>
  <c r="O88" i="16"/>
  <c r="O135" i="16" s="1"/>
  <c r="N88" i="16"/>
  <c r="M88" i="16"/>
  <c r="M135" i="16" s="1"/>
  <c r="L88" i="16"/>
  <c r="B54" i="27" s="1"/>
  <c r="K88" i="16"/>
  <c r="K135" i="16" s="1"/>
  <c r="T87" i="16"/>
  <c r="T134" i="16" s="1"/>
  <c r="S87" i="16"/>
  <c r="S134" i="16" s="1"/>
  <c r="R87" i="16"/>
  <c r="Q87" i="16"/>
  <c r="Q134" i="16" s="1"/>
  <c r="P87" i="16"/>
  <c r="O87" i="16"/>
  <c r="O134" i="16" s="1"/>
  <c r="N87" i="16"/>
  <c r="B53" i="26" s="1"/>
  <c r="M87" i="16"/>
  <c r="M134" i="16" s="1"/>
  <c r="L87" i="16"/>
  <c r="K87" i="16"/>
  <c r="T86" i="16"/>
  <c r="T133" i="16" s="1"/>
  <c r="S86" i="16"/>
  <c r="S133" i="16" s="1"/>
  <c r="R86" i="16"/>
  <c r="Q86" i="16"/>
  <c r="Q133" i="16" s="1"/>
  <c r="P86" i="16"/>
  <c r="B52" i="7" s="1"/>
  <c r="O86" i="16"/>
  <c r="O133" i="16" s="1"/>
  <c r="N86" i="16"/>
  <c r="M86" i="16"/>
  <c r="M133" i="16" s="1"/>
  <c r="L86" i="16"/>
  <c r="K86" i="16"/>
  <c r="K133" i="16" s="1"/>
  <c r="T83" i="16"/>
  <c r="T130" i="16" s="1"/>
  <c r="S83" i="16"/>
  <c r="S130" i="16" s="1"/>
  <c r="R83" i="16"/>
  <c r="Q83" i="16"/>
  <c r="Q130" i="16" s="1"/>
  <c r="P83" i="16"/>
  <c r="O83" i="16"/>
  <c r="N83" i="16"/>
  <c r="M83" i="16"/>
  <c r="M130" i="16" s="1"/>
  <c r="L83" i="16"/>
  <c r="K83" i="16"/>
  <c r="K130" i="16" s="1"/>
  <c r="T81" i="16"/>
  <c r="T128" i="16" s="1"/>
  <c r="S81" i="16"/>
  <c r="S128" i="16" s="1"/>
  <c r="R81" i="16"/>
  <c r="Q81" i="16"/>
  <c r="Q128" i="16" s="1"/>
  <c r="P81" i="16"/>
  <c r="P128" i="16" s="1"/>
  <c r="O81" i="16"/>
  <c r="O128" i="16" s="1"/>
  <c r="N81" i="16"/>
  <c r="N128" i="16" s="1"/>
  <c r="M81" i="16"/>
  <c r="M128" i="16" s="1"/>
  <c r="L81" i="16"/>
  <c r="L128" i="16" s="1"/>
  <c r="K81" i="16"/>
  <c r="K128" i="16" s="1"/>
  <c r="T79" i="16"/>
  <c r="S79" i="16"/>
  <c r="R79" i="16"/>
  <c r="R126" i="16" s="1"/>
  <c r="Q79" i="16"/>
  <c r="Q126" i="16" s="1"/>
  <c r="P79" i="16"/>
  <c r="P126" i="16" s="1"/>
  <c r="O79" i="16"/>
  <c r="O126" i="16" s="1"/>
  <c r="N79" i="16"/>
  <c r="N126" i="16" s="1"/>
  <c r="M79" i="16"/>
  <c r="M126" i="16" s="1"/>
  <c r="L79" i="16"/>
  <c r="L126" i="16" s="1"/>
  <c r="K79" i="16"/>
  <c r="T77" i="16"/>
  <c r="S77" i="16"/>
  <c r="S124" i="16" s="1"/>
  <c r="R77" i="16"/>
  <c r="Q77" i="16"/>
  <c r="Q124" i="16" s="1"/>
  <c r="P77" i="16"/>
  <c r="B49" i="7" s="1"/>
  <c r="O77" i="16"/>
  <c r="O124" i="16" s="1"/>
  <c r="N77" i="16"/>
  <c r="M77" i="16"/>
  <c r="L77" i="16"/>
  <c r="K77" i="16"/>
  <c r="K124" i="16" s="1"/>
  <c r="T76" i="16"/>
  <c r="S76" i="16"/>
  <c r="S123" i="16" s="1"/>
  <c r="R76" i="16"/>
  <c r="B48" i="24" s="1"/>
  <c r="Q76" i="16"/>
  <c r="Q123" i="16" s="1"/>
  <c r="P76" i="16"/>
  <c r="O76" i="16"/>
  <c r="O123" i="16" s="1"/>
  <c r="N76" i="16"/>
  <c r="M76" i="16"/>
  <c r="M123" i="16" s="1"/>
  <c r="L76" i="16"/>
  <c r="K76" i="16"/>
  <c r="K123" i="16" s="1"/>
  <c r="T74" i="16"/>
  <c r="B51" i="22" s="1"/>
  <c r="S74" i="16"/>
  <c r="R74" i="16"/>
  <c r="R121" i="16" s="1"/>
  <c r="Q74" i="16"/>
  <c r="P74" i="16"/>
  <c r="P121" i="16" s="1"/>
  <c r="O74" i="16"/>
  <c r="O121" i="16" s="1"/>
  <c r="N74" i="16"/>
  <c r="N121" i="16" s="1"/>
  <c r="M74" i="16"/>
  <c r="M121" i="16" s="1"/>
  <c r="L74" i="16"/>
  <c r="L121" i="16" s="1"/>
  <c r="K74" i="16"/>
  <c r="K121" i="16" s="1"/>
  <c r="T73" i="16"/>
  <c r="S73" i="16"/>
  <c r="B42" i="21" s="1"/>
  <c r="R73" i="16"/>
  <c r="R120" i="16" s="1"/>
  <c r="Q73" i="16"/>
  <c r="Q120" i="16" s="1"/>
  <c r="P73" i="16"/>
  <c r="P120" i="16" s="1"/>
  <c r="O73" i="16"/>
  <c r="O120" i="16" s="1"/>
  <c r="N73" i="16"/>
  <c r="N120" i="16" s="1"/>
  <c r="M73" i="16"/>
  <c r="M120" i="16" s="1"/>
  <c r="L73" i="16"/>
  <c r="L120" i="16" s="1"/>
  <c r="K73" i="16"/>
  <c r="T72" i="16"/>
  <c r="S72" i="16"/>
  <c r="R72" i="16"/>
  <c r="R119" i="16" s="1"/>
  <c r="Q72" i="16"/>
  <c r="Q119" i="16" s="1"/>
  <c r="P72" i="16"/>
  <c r="P119" i="16" s="1"/>
  <c r="O72" i="16"/>
  <c r="O119" i="16" s="1"/>
  <c r="N72" i="16"/>
  <c r="N119" i="16" s="1"/>
  <c r="M72" i="16"/>
  <c r="M119" i="16" s="1"/>
  <c r="L72" i="16"/>
  <c r="L119" i="16" s="1"/>
  <c r="K72" i="16"/>
  <c r="K119" i="16" s="1"/>
  <c r="T71" i="16"/>
  <c r="S71" i="16"/>
  <c r="R71" i="16"/>
  <c r="R118" i="16" s="1"/>
  <c r="Q71" i="16"/>
  <c r="Q118" i="16" s="1"/>
  <c r="P71" i="16"/>
  <c r="P118" i="16" s="1"/>
  <c r="O71" i="16"/>
  <c r="N71" i="16"/>
  <c r="N118" i="16" s="1"/>
  <c r="M71" i="16"/>
  <c r="M118" i="16" s="1"/>
  <c r="L71" i="16"/>
  <c r="L118" i="16" s="1"/>
  <c r="K71" i="16"/>
  <c r="K118" i="16" s="1"/>
  <c r="T68" i="16"/>
  <c r="T115" i="16" s="1"/>
  <c r="S68" i="16"/>
  <c r="S115" i="16" s="1"/>
  <c r="R68" i="16"/>
  <c r="Q68" i="16"/>
  <c r="Q115" i="16" s="1"/>
  <c r="P68" i="16"/>
  <c r="O68" i="16"/>
  <c r="O115" i="16" s="1"/>
  <c r="N68" i="16"/>
  <c r="M68" i="16"/>
  <c r="M115" i="16" s="1"/>
  <c r="L68" i="16"/>
  <c r="B46" i="27" s="1"/>
  <c r="K68" i="16"/>
  <c r="K115" i="16" s="1"/>
  <c r="T67" i="16"/>
  <c r="T114" i="16" s="1"/>
  <c r="S67" i="16"/>
  <c r="R67" i="16"/>
  <c r="R114" i="16" s="1"/>
  <c r="Q67" i="16"/>
  <c r="Q114" i="16" s="1"/>
  <c r="P67" i="16"/>
  <c r="P114" i="16" s="1"/>
  <c r="O67" i="16"/>
  <c r="O114" i="16" s="1"/>
  <c r="N67" i="16"/>
  <c r="N114" i="16" s="1"/>
  <c r="M67" i="16"/>
  <c r="M114" i="16" s="1"/>
  <c r="L67" i="16"/>
  <c r="L114" i="16" s="1"/>
  <c r="K67" i="16"/>
  <c r="T65" i="16"/>
  <c r="T112" i="16" s="1"/>
  <c r="S65" i="16"/>
  <c r="R65" i="16"/>
  <c r="R112" i="16" s="1"/>
  <c r="Q65" i="16"/>
  <c r="Q112" i="16" s="1"/>
  <c r="P65" i="16"/>
  <c r="P112" i="16" s="1"/>
  <c r="O65" i="16"/>
  <c r="O112" i="16" s="1"/>
  <c r="N65" i="16"/>
  <c r="N112" i="16" s="1"/>
  <c r="M65" i="16"/>
  <c r="L65" i="16"/>
  <c r="L112" i="16" s="1"/>
  <c r="K65" i="16"/>
  <c r="K112" i="16" s="1"/>
  <c r="T64" i="16"/>
  <c r="T111" i="16" s="1"/>
  <c r="S64" i="16"/>
  <c r="S111" i="16" s="1"/>
  <c r="R64" i="16"/>
  <c r="R111" i="16" s="1"/>
  <c r="Q64" i="16"/>
  <c r="Q111" i="16" s="1"/>
  <c r="P64" i="16"/>
  <c r="P111" i="16" s="1"/>
  <c r="O64" i="16"/>
  <c r="O111" i="16" s="1"/>
  <c r="N64" i="16"/>
  <c r="N111" i="16" s="1"/>
  <c r="M64" i="16"/>
  <c r="M111" i="16" s="1"/>
  <c r="L64" i="16"/>
  <c r="L111" i="16" s="1"/>
  <c r="K64" i="16"/>
  <c r="K111" i="16" s="1"/>
  <c r="T62" i="16"/>
  <c r="T109" i="16" s="1"/>
  <c r="S62" i="16"/>
  <c r="S109" i="16" s="1"/>
  <c r="R62" i="16"/>
  <c r="Q62" i="16"/>
  <c r="P62" i="16"/>
  <c r="O62" i="16"/>
  <c r="O109" i="16" s="1"/>
  <c r="N62" i="16"/>
  <c r="M62" i="16"/>
  <c r="M109" i="16" s="1"/>
  <c r="L62" i="16"/>
  <c r="B45" i="27" s="1"/>
  <c r="K62" i="16"/>
  <c r="K109" i="16" s="1"/>
  <c r="T61" i="16"/>
  <c r="T108" i="16" s="1"/>
  <c r="S61" i="16"/>
  <c r="S108" i="16" s="1"/>
  <c r="R61" i="16"/>
  <c r="Q61" i="16"/>
  <c r="Q108" i="16" s="1"/>
  <c r="P61" i="16"/>
  <c r="O61" i="16"/>
  <c r="O108" i="16" s="1"/>
  <c r="N61" i="16"/>
  <c r="B44" i="26" s="1"/>
  <c r="M61" i="16"/>
  <c r="M108" i="16" s="1"/>
  <c r="L61" i="16"/>
  <c r="K61" i="16"/>
  <c r="T139" i="10"/>
  <c r="T137" i="10"/>
  <c r="T143" i="10" s="1"/>
  <c r="S137" i="10"/>
  <c r="S143" i="10" s="1"/>
  <c r="R137" i="10"/>
  <c r="R143" i="10" s="1"/>
  <c r="Q137" i="10"/>
  <c r="Q143" i="10" s="1"/>
  <c r="P137" i="10"/>
  <c r="P143" i="10" s="1"/>
  <c r="O137" i="10"/>
  <c r="O143" i="10" s="1"/>
  <c r="N137" i="10"/>
  <c r="N143" i="10" s="1"/>
  <c r="M137" i="10"/>
  <c r="M143" i="10" s="1"/>
  <c r="M135" i="10"/>
  <c r="T134" i="10"/>
  <c r="T133" i="10"/>
  <c r="M133" i="10"/>
  <c r="T130" i="10"/>
  <c r="O130" i="10"/>
  <c r="Q128" i="10"/>
  <c r="P128" i="10"/>
  <c r="N128" i="10"/>
  <c r="M128" i="10"/>
  <c r="L128" i="10"/>
  <c r="P126" i="10"/>
  <c r="O126" i="10"/>
  <c r="L126" i="10"/>
  <c r="R121" i="10"/>
  <c r="Q121" i="10"/>
  <c r="P121" i="10"/>
  <c r="N121" i="10"/>
  <c r="M121" i="10"/>
  <c r="L121" i="10"/>
  <c r="P120" i="10"/>
  <c r="O120" i="10"/>
  <c r="L120" i="10"/>
  <c r="T119" i="10"/>
  <c r="R119" i="10"/>
  <c r="Q119" i="10"/>
  <c r="P119" i="10"/>
  <c r="N119" i="10"/>
  <c r="M119" i="10"/>
  <c r="L119" i="10"/>
  <c r="P118" i="10"/>
  <c r="O118" i="10"/>
  <c r="L118" i="10"/>
  <c r="T115" i="10"/>
  <c r="M115" i="10"/>
  <c r="P114" i="10"/>
  <c r="L114" i="10"/>
  <c r="R112" i="10"/>
  <c r="Q112" i="10"/>
  <c r="P112" i="10"/>
  <c r="N112" i="10"/>
  <c r="M112" i="10"/>
  <c r="L112" i="10"/>
  <c r="Q109" i="10"/>
  <c r="T108" i="10"/>
  <c r="S108" i="10"/>
  <c r="K139" i="10"/>
  <c r="K137" i="10"/>
  <c r="K135" i="10"/>
  <c r="K134" i="10"/>
  <c r="K133" i="10"/>
  <c r="K130" i="10"/>
  <c r="K128" i="10"/>
  <c r="K126" i="10"/>
  <c r="K124" i="10"/>
  <c r="K123" i="10"/>
  <c r="K121" i="10"/>
  <c r="K120" i="10"/>
  <c r="K119" i="10"/>
  <c r="K118" i="10"/>
  <c r="K115" i="10"/>
  <c r="K114" i="10"/>
  <c r="K112" i="10"/>
  <c r="K111" i="10"/>
  <c r="K109" i="10"/>
  <c r="K108" i="10"/>
  <c r="K90" i="10"/>
  <c r="T92" i="10"/>
  <c r="S92" i="10"/>
  <c r="S139" i="10" s="1"/>
  <c r="R92" i="10"/>
  <c r="R139" i="10" s="1"/>
  <c r="Q92" i="10"/>
  <c r="Q139" i="10" s="1"/>
  <c r="P92" i="10"/>
  <c r="O92" i="10"/>
  <c r="O139" i="10" s="1"/>
  <c r="N92" i="10"/>
  <c r="M92" i="10"/>
  <c r="M139" i="10" s="1"/>
  <c r="L92" i="10"/>
  <c r="K92" i="10"/>
  <c r="T88" i="10"/>
  <c r="T135" i="10" s="1"/>
  <c r="S88" i="10"/>
  <c r="S135" i="10" s="1"/>
  <c r="R88" i="10"/>
  <c r="Q88" i="10"/>
  <c r="Q135" i="10" s="1"/>
  <c r="P88" i="10"/>
  <c r="O88" i="10"/>
  <c r="O135" i="10" s="1"/>
  <c r="N88" i="10"/>
  <c r="M88" i="10"/>
  <c r="L88" i="10"/>
  <c r="K88" i="10"/>
  <c r="T87" i="10"/>
  <c r="S87" i="10"/>
  <c r="S134" i="10" s="1"/>
  <c r="R87" i="10"/>
  <c r="Q87" i="10"/>
  <c r="Q134" i="10" s="1"/>
  <c r="P87" i="10"/>
  <c r="O87" i="10"/>
  <c r="O134" i="10" s="1"/>
  <c r="N87" i="10"/>
  <c r="M87" i="10"/>
  <c r="M134" i="10" s="1"/>
  <c r="L87" i="10"/>
  <c r="K87" i="10"/>
  <c r="T86" i="10"/>
  <c r="S86" i="10"/>
  <c r="S133" i="10" s="1"/>
  <c r="R86" i="10"/>
  <c r="Q86" i="10"/>
  <c r="Q133" i="10" s="1"/>
  <c r="P86" i="10"/>
  <c r="O86" i="10"/>
  <c r="O133" i="10" s="1"/>
  <c r="N86" i="10"/>
  <c r="M86" i="10"/>
  <c r="L86" i="10"/>
  <c r="K86" i="10"/>
  <c r="T83" i="10"/>
  <c r="S83" i="10"/>
  <c r="S130" i="10" s="1"/>
  <c r="R83" i="10"/>
  <c r="Q83" i="10"/>
  <c r="Q130" i="10" s="1"/>
  <c r="P83" i="10"/>
  <c r="O83" i="10"/>
  <c r="N83" i="10"/>
  <c r="M83" i="10"/>
  <c r="M130" i="10" s="1"/>
  <c r="L83" i="10"/>
  <c r="K83" i="10"/>
  <c r="T81" i="10"/>
  <c r="T128" i="10" s="1"/>
  <c r="S81" i="10"/>
  <c r="S128" i="10" s="1"/>
  <c r="R81" i="10"/>
  <c r="Q81" i="10"/>
  <c r="P81" i="10"/>
  <c r="O81" i="10"/>
  <c r="O128" i="10" s="1"/>
  <c r="N81" i="10"/>
  <c r="M81" i="10"/>
  <c r="L81" i="10"/>
  <c r="K81" i="10"/>
  <c r="T79" i="10"/>
  <c r="S79" i="10"/>
  <c r="S126" i="10" s="1"/>
  <c r="R79" i="10"/>
  <c r="R126" i="10" s="1"/>
  <c r="Q79" i="10"/>
  <c r="Q126" i="10" s="1"/>
  <c r="P79" i="10"/>
  <c r="O79" i="10"/>
  <c r="N79" i="10"/>
  <c r="N126" i="10" s="1"/>
  <c r="M79" i="10"/>
  <c r="M126" i="10" s="1"/>
  <c r="L79" i="10"/>
  <c r="K79" i="10"/>
  <c r="T77" i="10"/>
  <c r="S77" i="10"/>
  <c r="S124" i="10" s="1"/>
  <c r="R77" i="10"/>
  <c r="Q77" i="10"/>
  <c r="Q124" i="10" s="1"/>
  <c r="P77" i="10"/>
  <c r="O77" i="10"/>
  <c r="O124" i="10" s="1"/>
  <c r="N77" i="10"/>
  <c r="M77" i="10"/>
  <c r="M124" i="10" s="1"/>
  <c r="L77" i="10"/>
  <c r="K77" i="10"/>
  <c r="T76" i="10"/>
  <c r="S76" i="10"/>
  <c r="S123" i="10" s="1"/>
  <c r="R76" i="10"/>
  <c r="Q76" i="10"/>
  <c r="Q123" i="10" s="1"/>
  <c r="P76" i="10"/>
  <c r="O76" i="10"/>
  <c r="O123" i="10" s="1"/>
  <c r="N76" i="10"/>
  <c r="M76" i="10"/>
  <c r="M123" i="10" s="1"/>
  <c r="L76" i="10"/>
  <c r="K76" i="10"/>
  <c r="T74" i="10"/>
  <c r="S74" i="10"/>
  <c r="R74" i="10"/>
  <c r="Q74" i="10"/>
  <c r="P74" i="10"/>
  <c r="O74" i="10"/>
  <c r="O121" i="10" s="1"/>
  <c r="N74" i="10"/>
  <c r="M74" i="10"/>
  <c r="L74" i="10"/>
  <c r="K74" i="10"/>
  <c r="T73" i="10"/>
  <c r="S73" i="10"/>
  <c r="R73" i="10"/>
  <c r="R120" i="10" s="1"/>
  <c r="Q73" i="10"/>
  <c r="Q120" i="10" s="1"/>
  <c r="P73" i="10"/>
  <c r="O73" i="10"/>
  <c r="N73" i="10"/>
  <c r="N120" i="10" s="1"/>
  <c r="M73" i="10"/>
  <c r="M120" i="10" s="1"/>
  <c r="L73" i="10"/>
  <c r="K73" i="10"/>
  <c r="T72" i="10"/>
  <c r="B25" i="22" s="1"/>
  <c r="S72" i="10"/>
  <c r="B21" i="21" s="1"/>
  <c r="R72" i="10"/>
  <c r="Q72" i="10"/>
  <c r="P72" i="10"/>
  <c r="O72" i="10"/>
  <c r="O119" i="10" s="1"/>
  <c r="N72" i="10"/>
  <c r="M72" i="10"/>
  <c r="L72" i="10"/>
  <c r="K72" i="10"/>
  <c r="T71" i="10"/>
  <c r="S71" i="10"/>
  <c r="R71" i="10"/>
  <c r="R118" i="10" s="1"/>
  <c r="Q71" i="10"/>
  <c r="Q118" i="10" s="1"/>
  <c r="P71" i="10"/>
  <c r="O71" i="10"/>
  <c r="N71" i="10"/>
  <c r="N118" i="10" s="1"/>
  <c r="M71" i="10"/>
  <c r="M118" i="10" s="1"/>
  <c r="L71" i="10"/>
  <c r="K71" i="10"/>
  <c r="T68" i="10"/>
  <c r="S68" i="10"/>
  <c r="S115" i="10" s="1"/>
  <c r="R68" i="10"/>
  <c r="Q68" i="10"/>
  <c r="Q115" i="10" s="1"/>
  <c r="P68" i="10"/>
  <c r="O68" i="10"/>
  <c r="O115" i="10" s="1"/>
  <c r="N68" i="10"/>
  <c r="M68" i="10"/>
  <c r="L68" i="10"/>
  <c r="K68" i="10"/>
  <c r="T67" i="10"/>
  <c r="T114" i="10" s="1"/>
  <c r="S67" i="10"/>
  <c r="S114" i="10" s="1"/>
  <c r="R67" i="10"/>
  <c r="R114" i="10" s="1"/>
  <c r="Q67" i="10"/>
  <c r="Q114" i="10" s="1"/>
  <c r="P67" i="10"/>
  <c r="O67" i="10"/>
  <c r="O114" i="10" s="1"/>
  <c r="N67" i="10"/>
  <c r="N114" i="10" s="1"/>
  <c r="M67" i="10"/>
  <c r="M114" i="10" s="1"/>
  <c r="L67" i="10"/>
  <c r="K67" i="10"/>
  <c r="T65" i="10"/>
  <c r="T112" i="10" s="1"/>
  <c r="S65" i="10"/>
  <c r="R65" i="10"/>
  <c r="Q65" i="10"/>
  <c r="P65" i="10"/>
  <c r="O65" i="10"/>
  <c r="O112" i="10" s="1"/>
  <c r="N65" i="10"/>
  <c r="M65" i="10"/>
  <c r="L65" i="10"/>
  <c r="K65" i="10"/>
  <c r="T64" i="10"/>
  <c r="T111" i="10" s="1"/>
  <c r="S64" i="10"/>
  <c r="S111" i="10" s="1"/>
  <c r="R64" i="10"/>
  <c r="R111" i="10" s="1"/>
  <c r="Q64" i="10"/>
  <c r="Q111" i="10" s="1"/>
  <c r="P64" i="10"/>
  <c r="P111" i="10" s="1"/>
  <c r="O64" i="10"/>
  <c r="O111" i="10" s="1"/>
  <c r="N64" i="10"/>
  <c r="N111" i="10" s="1"/>
  <c r="M64" i="10"/>
  <c r="M111" i="10" s="1"/>
  <c r="L64" i="10"/>
  <c r="L111" i="10" s="1"/>
  <c r="K64" i="10"/>
  <c r="T62" i="10"/>
  <c r="T109" i="10" s="1"/>
  <c r="S62" i="10"/>
  <c r="S109" i="10" s="1"/>
  <c r="R62" i="10"/>
  <c r="Q62" i="10"/>
  <c r="P62" i="10"/>
  <c r="O62" i="10"/>
  <c r="O109" i="10" s="1"/>
  <c r="N62" i="10"/>
  <c r="M62" i="10"/>
  <c r="M109" i="10" s="1"/>
  <c r="L62" i="10"/>
  <c r="K62" i="10"/>
  <c r="T61" i="10"/>
  <c r="S61" i="10"/>
  <c r="R61" i="10"/>
  <c r="Q61" i="10"/>
  <c r="Q108" i="10" s="1"/>
  <c r="P61" i="10"/>
  <c r="O61" i="10"/>
  <c r="O108" i="10" s="1"/>
  <c r="N61" i="10"/>
  <c r="M61" i="10"/>
  <c r="M108" i="10" s="1"/>
  <c r="L61" i="10"/>
  <c r="K61" i="10"/>
  <c r="S118" i="19" l="1"/>
  <c r="B101" i="21"/>
  <c r="G103" i="21"/>
  <c r="E103" i="21"/>
  <c r="C103" i="21"/>
  <c r="N103" i="21"/>
  <c r="L103" i="21"/>
  <c r="I103" i="21"/>
  <c r="F103" i="21"/>
  <c r="D103" i="21"/>
  <c r="J103" i="21"/>
  <c r="H103" i="21"/>
  <c r="M103" i="21"/>
  <c r="K103" i="21"/>
  <c r="N139" i="19"/>
  <c r="B131" i="26"/>
  <c r="S120" i="19"/>
  <c r="K119" i="27"/>
  <c r="K118" i="27" s="1"/>
  <c r="K117" i="27" s="1"/>
  <c r="K116" i="27" s="1"/>
  <c r="K132" i="27" s="1"/>
  <c r="E119" i="27"/>
  <c r="E118" i="27" s="1"/>
  <c r="C119" i="27"/>
  <c r="C118" i="27" s="1"/>
  <c r="L119" i="27"/>
  <c r="L118" i="27" s="1"/>
  <c r="J119" i="27"/>
  <c r="I119" i="27"/>
  <c r="I118" i="27" s="1"/>
  <c r="D119" i="27"/>
  <c r="D118" i="27" s="1"/>
  <c r="D117" i="27" s="1"/>
  <c r="D116" i="27" s="1"/>
  <c r="D132" i="27" s="1"/>
  <c r="H119" i="27"/>
  <c r="H118" i="27" s="1"/>
  <c r="G119" i="27"/>
  <c r="F119" i="27"/>
  <c r="F118" i="27" s="1"/>
  <c r="P108" i="19"/>
  <c r="B119" i="7"/>
  <c r="N109" i="19"/>
  <c r="B120" i="26"/>
  <c r="D120" i="24"/>
  <c r="C120" i="24"/>
  <c r="N115" i="19"/>
  <c r="B121" i="26"/>
  <c r="B121" i="24"/>
  <c r="B119" i="22"/>
  <c r="B99" i="21"/>
  <c r="T118" i="19"/>
  <c r="B121" i="22"/>
  <c r="W123" i="22"/>
  <c r="O123" i="22"/>
  <c r="R123" i="22"/>
  <c r="Q123" i="22"/>
  <c r="L123" i="22"/>
  <c r="J123" i="22"/>
  <c r="V123" i="22"/>
  <c r="U123" i="22"/>
  <c r="N123" i="22"/>
  <c r="M123" i="22"/>
  <c r="K123" i="22"/>
  <c r="T123" i="22"/>
  <c r="I123" i="22"/>
  <c r="S123" i="22"/>
  <c r="P123" i="22"/>
  <c r="L123" i="19"/>
  <c r="B123" i="27"/>
  <c r="D123" i="7"/>
  <c r="K123" i="7"/>
  <c r="H123" i="7"/>
  <c r="G123" i="7"/>
  <c r="G122" i="7" s="1"/>
  <c r="I123" i="7"/>
  <c r="I122" i="7" s="1"/>
  <c r="J123" i="7"/>
  <c r="J122" i="7" s="1"/>
  <c r="E123" i="7"/>
  <c r="E122" i="7" s="1"/>
  <c r="F123" i="7"/>
  <c r="F122" i="7" s="1"/>
  <c r="C123" i="7"/>
  <c r="C122" i="7" s="1"/>
  <c r="T123" i="19"/>
  <c r="B126" i="22"/>
  <c r="J124" i="26"/>
  <c r="G124" i="26"/>
  <c r="K124" i="26"/>
  <c r="C124" i="26"/>
  <c r="D124" i="26"/>
  <c r="F124" i="26"/>
  <c r="I124" i="26"/>
  <c r="H124" i="26"/>
  <c r="E124" i="26"/>
  <c r="L124" i="26"/>
  <c r="R124" i="19"/>
  <c r="B124" i="24"/>
  <c r="Q125" i="22"/>
  <c r="I125" i="22"/>
  <c r="H125" i="22"/>
  <c r="H120" i="22" s="1"/>
  <c r="O125" i="22"/>
  <c r="J125" i="22"/>
  <c r="F125" i="22"/>
  <c r="F120" i="22" s="1"/>
  <c r="P125" i="22"/>
  <c r="M125" i="22"/>
  <c r="S125" i="22"/>
  <c r="T125" i="22"/>
  <c r="D125" i="22"/>
  <c r="D120" i="22" s="1"/>
  <c r="K125" i="22"/>
  <c r="R125" i="22"/>
  <c r="E125" i="22"/>
  <c r="E120" i="22" s="1"/>
  <c r="N125" i="22"/>
  <c r="W125" i="22"/>
  <c r="G125" i="22"/>
  <c r="G120" i="22" s="1"/>
  <c r="V125" i="22"/>
  <c r="L125" i="22"/>
  <c r="C125" i="22"/>
  <c r="C120" i="22" s="1"/>
  <c r="U125" i="22"/>
  <c r="S128" i="22"/>
  <c r="K128" i="22"/>
  <c r="C128" i="22"/>
  <c r="O128" i="22"/>
  <c r="P128" i="22"/>
  <c r="H128" i="22"/>
  <c r="V128" i="22"/>
  <c r="W128" i="22"/>
  <c r="G128" i="22"/>
  <c r="L128" i="22"/>
  <c r="D128" i="22"/>
  <c r="T128" i="22"/>
  <c r="M128" i="22"/>
  <c r="R128" i="22"/>
  <c r="E128" i="22"/>
  <c r="Q128" i="22"/>
  <c r="F128" i="22"/>
  <c r="U128" i="22"/>
  <c r="J128" i="22"/>
  <c r="I128" i="22"/>
  <c r="N128" i="22"/>
  <c r="L130" i="19"/>
  <c r="B125" i="27"/>
  <c r="D125" i="7"/>
  <c r="K125" i="7"/>
  <c r="H125" i="7"/>
  <c r="F125" i="7"/>
  <c r="G125" i="7"/>
  <c r="E125" i="7"/>
  <c r="C125" i="7"/>
  <c r="I125" i="7"/>
  <c r="J125" i="7"/>
  <c r="C127" i="26"/>
  <c r="J127" i="26"/>
  <c r="K127" i="26"/>
  <c r="G127" i="26"/>
  <c r="E127" i="26"/>
  <c r="E126" i="26" s="1"/>
  <c r="D127" i="26"/>
  <c r="D126" i="26" s="1"/>
  <c r="I127" i="26"/>
  <c r="I126" i="26" s="1"/>
  <c r="F127" i="26"/>
  <c r="F126" i="26" s="1"/>
  <c r="H127" i="26"/>
  <c r="H126" i="26" s="1"/>
  <c r="L127" i="26"/>
  <c r="L126" i="26" s="1"/>
  <c r="R133" i="19"/>
  <c r="B131" i="22"/>
  <c r="B127" i="24"/>
  <c r="B107" i="21"/>
  <c r="J128" i="27"/>
  <c r="L128" i="27"/>
  <c r="G128" i="27"/>
  <c r="I128" i="27"/>
  <c r="H128" i="27"/>
  <c r="C128" i="27"/>
  <c r="F128" i="27"/>
  <c r="D128" i="27"/>
  <c r="E128" i="27"/>
  <c r="K128" i="27"/>
  <c r="P134" i="19"/>
  <c r="B128" i="7"/>
  <c r="N135" i="19"/>
  <c r="B129" i="26"/>
  <c r="B129" i="24"/>
  <c r="B133" i="22"/>
  <c r="B109" i="21"/>
  <c r="R115" i="19"/>
  <c r="T120" i="19"/>
  <c r="N133" i="19"/>
  <c r="J98" i="21"/>
  <c r="H98" i="21"/>
  <c r="H97" i="21" s="1"/>
  <c r="H111" i="21" s="1"/>
  <c r="M98" i="21"/>
  <c r="K98" i="21"/>
  <c r="G98" i="21"/>
  <c r="G97" i="21" s="1"/>
  <c r="G111" i="21" s="1"/>
  <c r="E98" i="21"/>
  <c r="C98" i="21"/>
  <c r="C97" i="21" s="1"/>
  <c r="C111" i="21" s="1"/>
  <c r="N98" i="21"/>
  <c r="N97" i="21" s="1"/>
  <c r="N111" i="21" s="1"/>
  <c r="L98" i="21"/>
  <c r="L97" i="21" s="1"/>
  <c r="L111" i="21" s="1"/>
  <c r="I98" i="21"/>
  <c r="I97" i="21" s="1"/>
  <c r="I111" i="21" s="1"/>
  <c r="F98" i="21"/>
  <c r="F97" i="21" s="1"/>
  <c r="F111" i="21" s="1"/>
  <c r="D98" i="21"/>
  <c r="D97" i="21" s="1"/>
  <c r="D111" i="21" s="1"/>
  <c r="L102" i="21"/>
  <c r="D102" i="21"/>
  <c r="N102" i="21"/>
  <c r="G102" i="21"/>
  <c r="E102" i="21"/>
  <c r="M102" i="21"/>
  <c r="H102" i="21"/>
  <c r="J102" i="21"/>
  <c r="C102" i="21"/>
  <c r="I102" i="21"/>
  <c r="F102" i="21"/>
  <c r="K102" i="21"/>
  <c r="S121" i="19"/>
  <c r="B104" i="21"/>
  <c r="L139" i="19"/>
  <c r="B131" i="27"/>
  <c r="P139" i="19"/>
  <c r="B131" i="7"/>
  <c r="R109" i="19"/>
  <c r="N124" i="19"/>
  <c r="P130" i="19"/>
  <c r="R135" i="19"/>
  <c r="N108" i="19"/>
  <c r="B119" i="26"/>
  <c r="R108" i="19"/>
  <c r="B119" i="24"/>
  <c r="L109" i="19"/>
  <c r="B120" i="27"/>
  <c r="P109" i="19"/>
  <c r="B120" i="7"/>
  <c r="L115" i="19"/>
  <c r="B121" i="27"/>
  <c r="P115" i="19"/>
  <c r="B121" i="7"/>
  <c r="T119" i="19"/>
  <c r="B122" i="22"/>
  <c r="T121" i="19"/>
  <c r="B124" i="22"/>
  <c r="N123" i="19"/>
  <c r="B123" i="26"/>
  <c r="R123" i="19"/>
  <c r="B123" i="24"/>
  <c r="L124" i="19"/>
  <c r="B124" i="27"/>
  <c r="P124" i="19"/>
  <c r="B124" i="7"/>
  <c r="T124" i="19"/>
  <c r="B127" i="22"/>
  <c r="N130" i="19"/>
  <c r="B125" i="26"/>
  <c r="R130" i="19"/>
  <c r="B125" i="24"/>
  <c r="B129" i="22"/>
  <c r="B105" i="21"/>
  <c r="L133" i="19"/>
  <c r="B127" i="27"/>
  <c r="P133" i="19"/>
  <c r="B127" i="7"/>
  <c r="N134" i="19"/>
  <c r="B128" i="26"/>
  <c r="R134" i="19"/>
  <c r="B128" i="24"/>
  <c r="B132" i="22"/>
  <c r="B108" i="21"/>
  <c r="L135" i="19"/>
  <c r="B129" i="27"/>
  <c r="P135" i="19"/>
  <c r="B129" i="7"/>
  <c r="P123" i="19"/>
  <c r="R128" i="19"/>
  <c r="R108" i="18"/>
  <c r="B94" i="24"/>
  <c r="P109" i="18"/>
  <c r="B95" i="7"/>
  <c r="T121" i="18"/>
  <c r="B100" i="22"/>
  <c r="R123" i="18"/>
  <c r="B98" i="24"/>
  <c r="T124" i="18"/>
  <c r="B103" i="22"/>
  <c r="N130" i="18"/>
  <c r="B100" i="26"/>
  <c r="L133" i="18"/>
  <c r="B102" i="27"/>
  <c r="R134" i="18"/>
  <c r="B108" i="22"/>
  <c r="B103" i="24"/>
  <c r="B88" i="21"/>
  <c r="P135" i="18"/>
  <c r="B104" i="7"/>
  <c r="N139" i="18"/>
  <c r="B106" i="26"/>
  <c r="L108" i="18"/>
  <c r="B94" i="27"/>
  <c r="P108" i="18"/>
  <c r="B94" i="7"/>
  <c r="N109" i="18"/>
  <c r="B95" i="26"/>
  <c r="R109" i="18"/>
  <c r="B95" i="24"/>
  <c r="N115" i="18"/>
  <c r="B96" i="26"/>
  <c r="R115" i="18"/>
  <c r="B96" i="24"/>
  <c r="B95" i="22"/>
  <c r="B79" i="21"/>
  <c r="T118" i="18"/>
  <c r="B97" i="22"/>
  <c r="T120" i="18"/>
  <c r="B99" i="22"/>
  <c r="L123" i="18"/>
  <c r="B98" i="27"/>
  <c r="P123" i="18"/>
  <c r="B98" i="7"/>
  <c r="T123" i="18"/>
  <c r="B102" i="22"/>
  <c r="N124" i="18"/>
  <c r="B99" i="26"/>
  <c r="R124" i="18"/>
  <c r="B99" i="24"/>
  <c r="T126" i="18"/>
  <c r="B101" i="22"/>
  <c r="R128" i="18"/>
  <c r="B104" i="22"/>
  <c r="L130" i="18"/>
  <c r="B100" i="27"/>
  <c r="P130" i="18"/>
  <c r="B100" i="7"/>
  <c r="N133" i="18"/>
  <c r="B102" i="26"/>
  <c r="R133" i="18"/>
  <c r="B102" i="24"/>
  <c r="B107" i="22"/>
  <c r="B87" i="21"/>
  <c r="L134" i="18"/>
  <c r="B103" i="27"/>
  <c r="P134" i="18"/>
  <c r="B103" i="7"/>
  <c r="N135" i="18"/>
  <c r="B104" i="26"/>
  <c r="R135" i="18"/>
  <c r="B109" i="22"/>
  <c r="B104" i="24"/>
  <c r="B89" i="21"/>
  <c r="N108" i="18"/>
  <c r="B94" i="26"/>
  <c r="L109" i="18"/>
  <c r="B95" i="27"/>
  <c r="L115" i="18"/>
  <c r="B96" i="27"/>
  <c r="P115" i="18"/>
  <c r="B96" i="7"/>
  <c r="T119" i="18"/>
  <c r="B98" i="22"/>
  <c r="N123" i="18"/>
  <c r="B98" i="26"/>
  <c r="L124" i="18"/>
  <c r="B99" i="27"/>
  <c r="P124" i="18"/>
  <c r="B99" i="7"/>
  <c r="R130" i="18"/>
  <c r="B100" i="24"/>
  <c r="B105" i="22"/>
  <c r="B85" i="21"/>
  <c r="P133" i="18"/>
  <c r="B102" i="7"/>
  <c r="N134" i="18"/>
  <c r="B103" i="26"/>
  <c r="L135" i="18"/>
  <c r="B104" i="27"/>
  <c r="S118" i="18"/>
  <c r="B81" i="21"/>
  <c r="N83" i="21"/>
  <c r="I83" i="21"/>
  <c r="M83" i="21"/>
  <c r="C83" i="21"/>
  <c r="D83" i="21"/>
  <c r="H83" i="21"/>
  <c r="E83" i="21"/>
  <c r="F83" i="21"/>
  <c r="K83" i="21"/>
  <c r="J83" i="21"/>
  <c r="G83" i="21"/>
  <c r="L83" i="21"/>
  <c r="S112" i="18"/>
  <c r="B78" i="21"/>
  <c r="S119" i="18"/>
  <c r="B82" i="21"/>
  <c r="S121" i="18"/>
  <c r="B84" i="21"/>
  <c r="L139" i="18"/>
  <c r="B106" i="27"/>
  <c r="P139" i="18"/>
  <c r="B106" i="7"/>
  <c r="S120" i="18"/>
  <c r="S112" i="17"/>
  <c r="B57" i="21"/>
  <c r="S119" i="17"/>
  <c r="B61" i="21"/>
  <c r="S121" i="17"/>
  <c r="B63" i="21"/>
  <c r="L139" i="17"/>
  <c r="B81" i="27"/>
  <c r="P139" i="17"/>
  <c r="B81" i="7"/>
  <c r="N108" i="17"/>
  <c r="B69" i="26"/>
  <c r="R108" i="17"/>
  <c r="B69" i="24"/>
  <c r="L109" i="17"/>
  <c r="B70" i="27"/>
  <c r="P109" i="17"/>
  <c r="B70" i="7"/>
  <c r="L115" i="17"/>
  <c r="B71" i="27"/>
  <c r="P115" i="17"/>
  <c r="B71" i="7"/>
  <c r="T119" i="17"/>
  <c r="B73" i="22"/>
  <c r="T121" i="17"/>
  <c r="B75" i="22"/>
  <c r="N123" i="17"/>
  <c r="B73" i="26"/>
  <c r="R123" i="17"/>
  <c r="B73" i="24"/>
  <c r="L124" i="17"/>
  <c r="B74" i="27"/>
  <c r="P124" i="17"/>
  <c r="B74" i="7"/>
  <c r="T124" i="17"/>
  <c r="B78" i="22"/>
  <c r="N130" i="17"/>
  <c r="B75" i="26"/>
  <c r="R130" i="17"/>
  <c r="B80" i="22"/>
  <c r="B75" i="24"/>
  <c r="B64" i="21"/>
  <c r="L133" i="17"/>
  <c r="B77" i="27"/>
  <c r="P133" i="17"/>
  <c r="B77" i="7"/>
  <c r="N134" i="17"/>
  <c r="B78" i="26"/>
  <c r="R134" i="17"/>
  <c r="B83" i="22"/>
  <c r="B78" i="24"/>
  <c r="B67" i="21"/>
  <c r="L135" i="17"/>
  <c r="B79" i="27"/>
  <c r="P135" i="17"/>
  <c r="B79" i="7"/>
  <c r="S118" i="17"/>
  <c r="B60" i="21"/>
  <c r="E62" i="21"/>
  <c r="K62" i="21"/>
  <c r="H62" i="21"/>
  <c r="I62" i="21"/>
  <c r="M62" i="21"/>
  <c r="J62" i="21"/>
  <c r="L62" i="21"/>
  <c r="C62" i="21"/>
  <c r="F62" i="21"/>
  <c r="D62" i="21"/>
  <c r="N62" i="21"/>
  <c r="G62" i="21"/>
  <c r="N139" i="17"/>
  <c r="B81" i="26"/>
  <c r="L108" i="17"/>
  <c r="B69" i="27"/>
  <c r="P108" i="17"/>
  <c r="B69" i="7"/>
  <c r="N109" i="17"/>
  <c r="B70" i="26"/>
  <c r="R109" i="17"/>
  <c r="B70" i="24"/>
  <c r="N115" i="17"/>
  <c r="B71" i="26"/>
  <c r="R115" i="17"/>
  <c r="B71" i="24"/>
  <c r="B70" i="22"/>
  <c r="B58" i="21"/>
  <c r="T118" i="17"/>
  <c r="B72" i="22"/>
  <c r="T120" i="17"/>
  <c r="B74" i="22"/>
  <c r="L123" i="17"/>
  <c r="B73" i="27"/>
  <c r="P123" i="17"/>
  <c r="B73" i="7"/>
  <c r="T123" i="17"/>
  <c r="B77" i="22"/>
  <c r="N124" i="17"/>
  <c r="B74" i="26"/>
  <c r="R124" i="17"/>
  <c r="B74" i="24"/>
  <c r="T126" i="17"/>
  <c r="B76" i="22"/>
  <c r="R128" i="17"/>
  <c r="B79" i="22"/>
  <c r="L130" i="17"/>
  <c r="B75" i="27"/>
  <c r="P130" i="17"/>
  <c r="B75" i="7"/>
  <c r="N133" i="17"/>
  <c r="B77" i="26"/>
  <c r="R133" i="17"/>
  <c r="B77" i="24"/>
  <c r="B82" i="22"/>
  <c r="B66" i="21"/>
  <c r="L134" i="17"/>
  <c r="B78" i="27"/>
  <c r="P134" i="17"/>
  <c r="B78" i="7"/>
  <c r="N135" i="17"/>
  <c r="B79" i="26"/>
  <c r="R135" i="17"/>
  <c r="B84" i="22"/>
  <c r="B79" i="24"/>
  <c r="B68" i="21"/>
  <c r="L45" i="27"/>
  <c r="D45" i="27"/>
  <c r="E45" i="27"/>
  <c r="I45" i="27"/>
  <c r="K45" i="27"/>
  <c r="H45" i="27"/>
  <c r="F45" i="27"/>
  <c r="C45" i="27"/>
  <c r="G45" i="27"/>
  <c r="J45" i="27"/>
  <c r="P115" i="16"/>
  <c r="B46" i="7"/>
  <c r="T119" i="16"/>
  <c r="B49" i="22"/>
  <c r="D48" i="24"/>
  <c r="D47" i="24" s="1"/>
  <c r="C48" i="24"/>
  <c r="C47" i="24" s="1"/>
  <c r="L124" i="16"/>
  <c r="B49" i="27"/>
  <c r="T124" i="16"/>
  <c r="B54" i="22"/>
  <c r="N130" i="16"/>
  <c r="B50" i="26"/>
  <c r="B50" i="24"/>
  <c r="B56" i="22"/>
  <c r="B44" i="21"/>
  <c r="L133" i="16"/>
  <c r="B52" i="27"/>
  <c r="K54" i="27"/>
  <c r="E54" i="27"/>
  <c r="H54" i="27"/>
  <c r="L54" i="27"/>
  <c r="G54" i="27"/>
  <c r="J54" i="27"/>
  <c r="I54" i="27"/>
  <c r="D54" i="27"/>
  <c r="C54" i="27"/>
  <c r="F54" i="27"/>
  <c r="S118" i="16"/>
  <c r="B40" i="21"/>
  <c r="N139" i="16"/>
  <c r="B56" i="26"/>
  <c r="N108" i="16"/>
  <c r="L115" i="16"/>
  <c r="T121" i="16"/>
  <c r="N134" i="16"/>
  <c r="L108" i="16"/>
  <c r="B44" i="27"/>
  <c r="P108" i="16"/>
  <c r="B44" i="7"/>
  <c r="N109" i="16"/>
  <c r="B45" i="26"/>
  <c r="N115" i="16"/>
  <c r="B46" i="26"/>
  <c r="R115" i="16"/>
  <c r="B46" i="24"/>
  <c r="B46" i="22"/>
  <c r="B38" i="21"/>
  <c r="T118" i="16"/>
  <c r="B48" i="22"/>
  <c r="T120" i="16"/>
  <c r="B50" i="22"/>
  <c r="L123" i="16"/>
  <c r="B48" i="27"/>
  <c r="P123" i="16"/>
  <c r="B48" i="7"/>
  <c r="T123" i="16"/>
  <c r="B53" i="22"/>
  <c r="N124" i="16"/>
  <c r="B49" i="26"/>
  <c r="R124" i="16"/>
  <c r="B49" i="24"/>
  <c r="T126" i="16"/>
  <c r="B52" i="22"/>
  <c r="R128" i="16"/>
  <c r="B55" i="22"/>
  <c r="L130" i="16"/>
  <c r="B50" i="27"/>
  <c r="P130" i="16"/>
  <c r="B50" i="7"/>
  <c r="N133" i="16"/>
  <c r="B52" i="26"/>
  <c r="R133" i="16"/>
  <c r="B58" i="22"/>
  <c r="B52" i="24"/>
  <c r="B46" i="21"/>
  <c r="L134" i="16"/>
  <c r="B53" i="27"/>
  <c r="P134" i="16"/>
  <c r="B53" i="7"/>
  <c r="N135" i="16"/>
  <c r="B54" i="26"/>
  <c r="R135" i="16"/>
  <c r="B60" i="22"/>
  <c r="B54" i="24"/>
  <c r="B48" i="21"/>
  <c r="S120" i="16"/>
  <c r="J44" i="26"/>
  <c r="J43" i="26" s="1"/>
  <c r="E44" i="26"/>
  <c r="E43" i="26" s="1"/>
  <c r="E42" i="26" s="1"/>
  <c r="E41" i="26" s="1"/>
  <c r="E57" i="26" s="1"/>
  <c r="L44" i="26"/>
  <c r="L43" i="26" s="1"/>
  <c r="L42" i="26" s="1"/>
  <c r="L41" i="26" s="1"/>
  <c r="L57" i="26" s="1"/>
  <c r="H44" i="26"/>
  <c r="H43" i="26" s="1"/>
  <c r="I44" i="26"/>
  <c r="I43" i="26" s="1"/>
  <c r="F44" i="26"/>
  <c r="F43" i="26" s="1"/>
  <c r="K44" i="26"/>
  <c r="K43" i="26" s="1"/>
  <c r="G44" i="26"/>
  <c r="G43" i="26" s="1"/>
  <c r="C44" i="26"/>
  <c r="C43" i="26" s="1"/>
  <c r="D44" i="26"/>
  <c r="D43" i="26" s="1"/>
  <c r="R108" i="16"/>
  <c r="B44" i="24"/>
  <c r="P109" i="16"/>
  <c r="B45" i="7"/>
  <c r="F46" i="27"/>
  <c r="K46" i="27"/>
  <c r="E46" i="27"/>
  <c r="H46" i="27"/>
  <c r="D46" i="27"/>
  <c r="I46" i="27"/>
  <c r="L46" i="27"/>
  <c r="G46" i="27"/>
  <c r="C46" i="27"/>
  <c r="J46" i="27"/>
  <c r="W51" i="22"/>
  <c r="R51" i="22"/>
  <c r="M51" i="22"/>
  <c r="T51" i="22"/>
  <c r="U51" i="22"/>
  <c r="V51" i="22"/>
  <c r="Q51" i="22"/>
  <c r="K51" i="22"/>
  <c r="N51" i="22"/>
  <c r="J51" i="22"/>
  <c r="S51" i="22"/>
  <c r="I51" i="22"/>
  <c r="O51" i="22"/>
  <c r="L51" i="22"/>
  <c r="P51" i="22"/>
  <c r="N123" i="16"/>
  <c r="B48" i="26"/>
  <c r="I49" i="7"/>
  <c r="C49" i="7"/>
  <c r="D49" i="7"/>
  <c r="H49" i="7"/>
  <c r="J49" i="7"/>
  <c r="G49" i="7"/>
  <c r="F49" i="7"/>
  <c r="K49" i="7"/>
  <c r="E49" i="7"/>
  <c r="I52" i="7"/>
  <c r="E52" i="7"/>
  <c r="H52" i="7"/>
  <c r="H51" i="7" s="1"/>
  <c r="K52" i="7"/>
  <c r="K51" i="7" s="1"/>
  <c r="G52" i="7"/>
  <c r="G51" i="7" s="1"/>
  <c r="F52" i="7"/>
  <c r="F51" i="7" s="1"/>
  <c r="D52" i="7"/>
  <c r="D51" i="7" s="1"/>
  <c r="C52" i="7"/>
  <c r="C51" i="7" s="1"/>
  <c r="J52" i="7"/>
  <c r="J51" i="7" s="1"/>
  <c r="J53" i="26"/>
  <c r="K53" i="26"/>
  <c r="E53" i="26"/>
  <c r="D53" i="26"/>
  <c r="C53" i="26"/>
  <c r="L53" i="26"/>
  <c r="F53" i="26"/>
  <c r="H53" i="26"/>
  <c r="G53" i="26"/>
  <c r="I53" i="26"/>
  <c r="R134" i="16"/>
  <c r="B53" i="24"/>
  <c r="B59" i="22"/>
  <c r="B47" i="21"/>
  <c r="P135" i="16"/>
  <c r="B54" i="7"/>
  <c r="F42" i="21"/>
  <c r="H42" i="21"/>
  <c r="K42" i="21"/>
  <c r="D42" i="21"/>
  <c r="L42" i="21"/>
  <c r="C42" i="21"/>
  <c r="G42" i="21"/>
  <c r="M42" i="21"/>
  <c r="I42" i="21"/>
  <c r="E42" i="21"/>
  <c r="N42" i="21"/>
  <c r="J42" i="21"/>
  <c r="P124" i="16"/>
  <c r="R130" i="16"/>
  <c r="R109" i="16"/>
  <c r="B45" i="24"/>
  <c r="S112" i="16"/>
  <c r="B37" i="21"/>
  <c r="S119" i="16"/>
  <c r="B41" i="21"/>
  <c r="S121" i="16"/>
  <c r="B43" i="21"/>
  <c r="L139" i="16"/>
  <c r="B56" i="27"/>
  <c r="P139" i="16"/>
  <c r="B56" i="7"/>
  <c r="L109" i="16"/>
  <c r="R123" i="16"/>
  <c r="P133" i="16"/>
  <c r="L135" i="16"/>
  <c r="S112" i="10"/>
  <c r="B17" i="21"/>
  <c r="I21" i="21"/>
  <c r="D21" i="21"/>
  <c r="L21" i="21"/>
  <c r="E21" i="21"/>
  <c r="H21" i="21"/>
  <c r="K21" i="21"/>
  <c r="M21" i="21"/>
  <c r="G21" i="21"/>
  <c r="C21" i="21"/>
  <c r="F21" i="21"/>
  <c r="N21" i="21"/>
  <c r="J21" i="21"/>
  <c r="S121" i="10"/>
  <c r="B23" i="21"/>
  <c r="N108" i="10"/>
  <c r="B19" i="26"/>
  <c r="R108" i="10"/>
  <c r="B19" i="24"/>
  <c r="L109" i="10"/>
  <c r="B20" i="27"/>
  <c r="P109" i="10"/>
  <c r="B20" i="7"/>
  <c r="L115" i="10"/>
  <c r="B21" i="27"/>
  <c r="P115" i="10"/>
  <c r="B21" i="7"/>
  <c r="C21" i="7" s="1"/>
  <c r="W25" i="22"/>
  <c r="R25" i="22"/>
  <c r="M25" i="22"/>
  <c r="T25" i="22"/>
  <c r="I25" i="22"/>
  <c r="V25" i="22"/>
  <c r="Q25" i="22"/>
  <c r="K25" i="22"/>
  <c r="S25" i="22"/>
  <c r="U25" i="22"/>
  <c r="O25" i="22"/>
  <c r="J25" i="22"/>
  <c r="N25" i="22"/>
  <c r="L25" i="22"/>
  <c r="P25" i="22"/>
  <c r="T121" i="10"/>
  <c r="B27" i="22"/>
  <c r="N123" i="10"/>
  <c r="B23" i="26"/>
  <c r="R123" i="10"/>
  <c r="B23" i="24"/>
  <c r="L124" i="10"/>
  <c r="B24" i="27"/>
  <c r="P124" i="10"/>
  <c r="B24" i="7"/>
  <c r="T124" i="10"/>
  <c r="B30" i="22"/>
  <c r="N130" i="10"/>
  <c r="B25" i="26"/>
  <c r="R130" i="10"/>
  <c r="B25" i="24"/>
  <c r="B32" i="22"/>
  <c r="B24" i="21"/>
  <c r="L133" i="10"/>
  <c r="B27" i="27"/>
  <c r="P133" i="10"/>
  <c r="B27" i="7"/>
  <c r="C27" i="7" s="1"/>
  <c r="C26" i="7" s="1"/>
  <c r="N134" i="10"/>
  <c r="B28" i="26"/>
  <c r="R134" i="10"/>
  <c r="B28" i="24"/>
  <c r="B35" i="22"/>
  <c r="B27" i="21"/>
  <c r="L135" i="10"/>
  <c r="B29" i="27"/>
  <c r="P135" i="10"/>
  <c r="B29" i="7"/>
  <c r="C29" i="7" s="1"/>
  <c r="N139" i="10"/>
  <c r="B31" i="26"/>
  <c r="S118" i="10"/>
  <c r="B20" i="21"/>
  <c r="L108" i="10"/>
  <c r="B19" i="27"/>
  <c r="P108" i="10"/>
  <c r="B19" i="7"/>
  <c r="C19" i="7" s="1"/>
  <c r="N109" i="10"/>
  <c r="B20" i="26"/>
  <c r="R109" i="10"/>
  <c r="B20" i="24"/>
  <c r="N115" i="10"/>
  <c r="B21" i="26"/>
  <c r="R115" i="10"/>
  <c r="B21" i="24"/>
  <c r="B22" i="22"/>
  <c r="B18" i="21"/>
  <c r="T118" i="10"/>
  <c r="B24" i="22"/>
  <c r="T120" i="10"/>
  <c r="B26" i="22"/>
  <c r="L123" i="10"/>
  <c r="B23" i="27"/>
  <c r="P123" i="10"/>
  <c r="B23" i="7"/>
  <c r="T123" i="10"/>
  <c r="B29" i="22"/>
  <c r="N124" i="10"/>
  <c r="B24" i="26"/>
  <c r="R124" i="10"/>
  <c r="B24" i="24"/>
  <c r="T126" i="10"/>
  <c r="B28" i="22"/>
  <c r="R128" i="10"/>
  <c r="B31" i="22"/>
  <c r="L130" i="10"/>
  <c r="B25" i="27"/>
  <c r="P130" i="10"/>
  <c r="B25" i="7"/>
  <c r="C25" i="7" s="1"/>
  <c r="N133" i="10"/>
  <c r="B27" i="26"/>
  <c r="R133" i="10"/>
  <c r="B27" i="24"/>
  <c r="B34" i="22"/>
  <c r="B26" i="21"/>
  <c r="L134" i="10"/>
  <c r="B28" i="27"/>
  <c r="P134" i="10"/>
  <c r="B28" i="7"/>
  <c r="C28" i="7" s="1"/>
  <c r="N135" i="10"/>
  <c r="B29" i="26"/>
  <c r="R135" i="10"/>
  <c r="B29" i="24"/>
  <c r="B36" i="22"/>
  <c r="B28" i="21"/>
  <c r="L139" i="10"/>
  <c r="B31" i="27"/>
  <c r="P139" i="10"/>
  <c r="B31" i="7"/>
  <c r="C31" i="7" s="1"/>
  <c r="S119" i="10"/>
  <c r="S120" i="10"/>
  <c r="B22" i="21"/>
  <c r="Q129" i="22" l="1"/>
  <c r="F129" i="22"/>
  <c r="M129" i="22"/>
  <c r="N129" i="22"/>
  <c r="E129" i="22"/>
  <c r="V129" i="22"/>
  <c r="I129" i="22"/>
  <c r="U129" i="22"/>
  <c r="H129" i="22"/>
  <c r="O129" i="22"/>
  <c r="J129" i="22"/>
  <c r="P129" i="22"/>
  <c r="G129" i="22"/>
  <c r="S129" i="22"/>
  <c r="T129" i="22"/>
  <c r="D129" i="22"/>
  <c r="K129" i="22"/>
  <c r="R129" i="22"/>
  <c r="W129" i="22"/>
  <c r="L129" i="22"/>
  <c r="C129" i="22"/>
  <c r="E109" i="21"/>
  <c r="G109" i="21"/>
  <c r="M109" i="21"/>
  <c r="N109" i="21"/>
  <c r="J109" i="21"/>
  <c r="I109" i="21"/>
  <c r="C109" i="21"/>
  <c r="K109" i="21"/>
  <c r="D109" i="21"/>
  <c r="L109" i="21"/>
  <c r="F109" i="21"/>
  <c r="H109" i="21"/>
  <c r="J125" i="27"/>
  <c r="H125" i="27"/>
  <c r="H135" i="27" s="1"/>
  <c r="C125" i="27"/>
  <c r="E125" i="27"/>
  <c r="E135" i="27" s="1"/>
  <c r="I125" i="27"/>
  <c r="I135" i="27" s="1"/>
  <c r="D125" i="27"/>
  <c r="D135" i="27" s="1"/>
  <c r="F125" i="27"/>
  <c r="F135" i="27" s="1"/>
  <c r="K125" i="27"/>
  <c r="K135" i="27" s="1"/>
  <c r="L125" i="27"/>
  <c r="G125" i="27"/>
  <c r="E134" i="7"/>
  <c r="E135" i="7" s="1"/>
  <c r="E137" i="7" s="1"/>
  <c r="E138" i="7" s="1"/>
  <c r="W121" i="22"/>
  <c r="W120" i="22" s="1"/>
  <c r="R121" i="22"/>
  <c r="M121" i="22"/>
  <c r="T121" i="22"/>
  <c r="U121" i="22"/>
  <c r="U120" i="22" s="1"/>
  <c r="J121" i="22"/>
  <c r="J120" i="22" s="1"/>
  <c r="V121" i="22"/>
  <c r="Q121" i="22"/>
  <c r="Q120" i="22" s="1"/>
  <c r="K121" i="22"/>
  <c r="K120" i="22" s="1"/>
  <c r="O121" i="22"/>
  <c r="S121" i="22"/>
  <c r="S120" i="22" s="1"/>
  <c r="N121" i="22"/>
  <c r="N120" i="22" s="1"/>
  <c r="I121" i="22"/>
  <c r="I120" i="22" s="1"/>
  <c r="L121" i="22"/>
  <c r="L120" i="22" s="1"/>
  <c r="P121" i="22"/>
  <c r="P120" i="22" s="1"/>
  <c r="C134" i="27"/>
  <c r="C117" i="27"/>
  <c r="C116" i="27" s="1"/>
  <c r="C132" i="27" s="1"/>
  <c r="I129" i="7"/>
  <c r="H129" i="7"/>
  <c r="E129" i="7"/>
  <c r="G129" i="7"/>
  <c r="K129" i="7"/>
  <c r="C129" i="7"/>
  <c r="F129" i="7"/>
  <c r="D129" i="7"/>
  <c r="J129" i="7"/>
  <c r="D125" i="24"/>
  <c r="C125" i="24"/>
  <c r="I123" i="26"/>
  <c r="I122" i="26" s="1"/>
  <c r="D123" i="26"/>
  <c r="D122" i="26" s="1"/>
  <c r="J123" i="26"/>
  <c r="J122" i="26" s="1"/>
  <c r="L123" i="26"/>
  <c r="L122" i="26" s="1"/>
  <c r="E123" i="26"/>
  <c r="E122" i="26" s="1"/>
  <c r="K123" i="26"/>
  <c r="K122" i="26" s="1"/>
  <c r="F123" i="26"/>
  <c r="F122" i="26" s="1"/>
  <c r="G123" i="26"/>
  <c r="G122" i="26" s="1"/>
  <c r="H123" i="26"/>
  <c r="H122" i="26" s="1"/>
  <c r="C123" i="26"/>
  <c r="C122" i="26" s="1"/>
  <c r="E121" i="27"/>
  <c r="L121" i="27"/>
  <c r="I121" i="27"/>
  <c r="G121" i="27"/>
  <c r="H121" i="27"/>
  <c r="C121" i="27"/>
  <c r="D121" i="27"/>
  <c r="F121" i="27"/>
  <c r="J121" i="27"/>
  <c r="K121" i="27"/>
  <c r="K134" i="27" s="1"/>
  <c r="L120" i="27"/>
  <c r="E120" i="27"/>
  <c r="D120" i="27"/>
  <c r="I120" i="27"/>
  <c r="K120" i="27"/>
  <c r="H120" i="27"/>
  <c r="J120" i="27"/>
  <c r="J118" i="27" s="1"/>
  <c r="J117" i="27" s="1"/>
  <c r="J116" i="27" s="1"/>
  <c r="J132" i="27" s="1"/>
  <c r="G120" i="27"/>
  <c r="G118" i="27" s="1"/>
  <c r="F120" i="27"/>
  <c r="C120" i="27"/>
  <c r="I119" i="26"/>
  <c r="K119" i="26"/>
  <c r="D119" i="26"/>
  <c r="H119" i="26"/>
  <c r="E119" i="26"/>
  <c r="L119" i="26"/>
  <c r="J119" i="26"/>
  <c r="J118" i="26" s="1"/>
  <c r="C119" i="26"/>
  <c r="C118" i="26" s="1"/>
  <c r="G119" i="26"/>
  <c r="G118" i="26" s="1"/>
  <c r="F119" i="26"/>
  <c r="F118" i="26" s="1"/>
  <c r="S133" i="22"/>
  <c r="W133" i="22"/>
  <c r="K133" i="22"/>
  <c r="C133" i="22"/>
  <c r="V133" i="22"/>
  <c r="F133" i="22"/>
  <c r="O133" i="22"/>
  <c r="N133" i="22"/>
  <c r="I133" i="22"/>
  <c r="L133" i="22"/>
  <c r="R133" i="22"/>
  <c r="T133" i="22"/>
  <c r="P133" i="22"/>
  <c r="G133" i="22"/>
  <c r="U133" i="22"/>
  <c r="E133" i="22"/>
  <c r="H133" i="22"/>
  <c r="Q133" i="22"/>
  <c r="D133" i="22"/>
  <c r="M133" i="22"/>
  <c r="J133" i="22"/>
  <c r="D107" i="21"/>
  <c r="D106" i="21" s="1"/>
  <c r="G107" i="21"/>
  <c r="L107" i="21"/>
  <c r="L106" i="21" s="1"/>
  <c r="M107" i="21"/>
  <c r="I107" i="21"/>
  <c r="F107" i="21"/>
  <c r="F106" i="21" s="1"/>
  <c r="K107" i="21"/>
  <c r="K106" i="21" s="1"/>
  <c r="E107" i="21"/>
  <c r="E106" i="21" s="1"/>
  <c r="N107" i="21"/>
  <c r="N106" i="21" s="1"/>
  <c r="H107" i="21"/>
  <c r="H106" i="21" s="1"/>
  <c r="J107" i="21"/>
  <c r="J106" i="21" s="1"/>
  <c r="C107" i="21"/>
  <c r="C106" i="21" s="1"/>
  <c r="F120" i="26"/>
  <c r="J120" i="26"/>
  <c r="H120" i="26"/>
  <c r="H118" i="26" s="1"/>
  <c r="C120" i="26"/>
  <c r="I120" i="26"/>
  <c r="I118" i="26" s="1"/>
  <c r="I117" i="26" s="1"/>
  <c r="I116" i="26" s="1"/>
  <c r="I132" i="26" s="1"/>
  <c r="D120" i="26"/>
  <c r="D118" i="26" s="1"/>
  <c r="E120" i="26"/>
  <c r="K120" i="26"/>
  <c r="L120" i="26"/>
  <c r="G120" i="26"/>
  <c r="F134" i="27"/>
  <c r="F117" i="27"/>
  <c r="F116" i="27" s="1"/>
  <c r="F132" i="27" s="1"/>
  <c r="E134" i="27"/>
  <c r="E117" i="27"/>
  <c r="E116" i="27" s="1"/>
  <c r="E132" i="27" s="1"/>
  <c r="T132" i="22"/>
  <c r="L132" i="22"/>
  <c r="D132" i="22"/>
  <c r="H132" i="22"/>
  <c r="Q132" i="22"/>
  <c r="I132" i="22"/>
  <c r="W132" i="22"/>
  <c r="P132" i="22"/>
  <c r="E132" i="22"/>
  <c r="M132" i="22"/>
  <c r="U132" i="22"/>
  <c r="J132" i="22"/>
  <c r="O132" i="22"/>
  <c r="R132" i="22"/>
  <c r="G132" i="22"/>
  <c r="F132" i="22"/>
  <c r="K132" i="22"/>
  <c r="N132" i="22"/>
  <c r="C132" i="22"/>
  <c r="S132" i="22"/>
  <c r="V132" i="22"/>
  <c r="F100" i="21"/>
  <c r="D129" i="24"/>
  <c r="C129" i="24"/>
  <c r="D127" i="24"/>
  <c r="D126" i="24" s="1"/>
  <c r="C127" i="24"/>
  <c r="C126" i="24" s="1"/>
  <c r="M99" i="21"/>
  <c r="E99" i="21"/>
  <c r="K99" i="21"/>
  <c r="G99" i="21"/>
  <c r="L99" i="21"/>
  <c r="I99" i="21"/>
  <c r="J99" i="21"/>
  <c r="J97" i="21" s="1"/>
  <c r="J111" i="21" s="1"/>
  <c r="C99" i="21"/>
  <c r="H99" i="21"/>
  <c r="F99" i="21"/>
  <c r="D99" i="21"/>
  <c r="N99" i="21"/>
  <c r="D100" i="21"/>
  <c r="L101" i="21"/>
  <c r="L100" i="21" s="1"/>
  <c r="N101" i="21"/>
  <c r="N100" i="21" s="1"/>
  <c r="F101" i="21"/>
  <c r="I101" i="21"/>
  <c r="G101" i="21"/>
  <c r="G100" i="21" s="1"/>
  <c r="D101" i="21"/>
  <c r="E101" i="21"/>
  <c r="E100" i="21" s="1"/>
  <c r="E97" i="21" s="1"/>
  <c r="E111" i="21" s="1"/>
  <c r="C101" i="21"/>
  <c r="C100" i="21" s="1"/>
  <c r="M101" i="21"/>
  <c r="M100" i="21" s="1"/>
  <c r="M97" i="21" s="1"/>
  <c r="M111" i="21" s="1"/>
  <c r="H101" i="21"/>
  <c r="H100" i="21" s="1"/>
  <c r="K101" i="21"/>
  <c r="K100" i="21" s="1"/>
  <c r="K97" i="21" s="1"/>
  <c r="K111" i="21" s="1"/>
  <c r="J101" i="21"/>
  <c r="J100" i="21" s="1"/>
  <c r="E126" i="27"/>
  <c r="O120" i="22"/>
  <c r="C124" i="24"/>
  <c r="D124" i="24"/>
  <c r="S126" i="22"/>
  <c r="D126" i="22"/>
  <c r="W126" i="22"/>
  <c r="H126" i="22"/>
  <c r="K126" i="22"/>
  <c r="Q126" i="22"/>
  <c r="R126" i="22"/>
  <c r="I126" i="22"/>
  <c r="J126" i="22"/>
  <c r="O126" i="22"/>
  <c r="C126" i="22"/>
  <c r="M126" i="22"/>
  <c r="N126" i="22"/>
  <c r="L126" i="22"/>
  <c r="P126" i="22"/>
  <c r="E126" i="22"/>
  <c r="U126" i="22"/>
  <c r="F126" i="22"/>
  <c r="T126" i="22"/>
  <c r="G126" i="22"/>
  <c r="V126" i="22"/>
  <c r="C121" i="24"/>
  <c r="D121" i="24"/>
  <c r="C131" i="26"/>
  <c r="G131" i="26"/>
  <c r="K131" i="26"/>
  <c r="J131" i="26"/>
  <c r="D131" i="26"/>
  <c r="F131" i="26"/>
  <c r="H131" i="26"/>
  <c r="E131" i="26"/>
  <c r="L131" i="26"/>
  <c r="I131" i="26"/>
  <c r="N108" i="21"/>
  <c r="L108" i="21"/>
  <c r="I108" i="21"/>
  <c r="F108" i="21"/>
  <c r="D108" i="21"/>
  <c r="H108" i="21"/>
  <c r="M108" i="21"/>
  <c r="M106" i="21" s="1"/>
  <c r="K108" i="21"/>
  <c r="J108" i="21"/>
  <c r="G108" i="21"/>
  <c r="E108" i="21"/>
  <c r="C108" i="21"/>
  <c r="L128" i="26"/>
  <c r="H128" i="26"/>
  <c r="E128" i="26"/>
  <c r="G128" i="26"/>
  <c r="D128" i="26"/>
  <c r="C128" i="26"/>
  <c r="C126" i="26" s="1"/>
  <c r="I128" i="26"/>
  <c r="K128" i="26"/>
  <c r="K126" i="26" s="1"/>
  <c r="F128" i="26"/>
  <c r="J128" i="26"/>
  <c r="J126" i="26" s="1"/>
  <c r="L127" i="27"/>
  <c r="I127" i="27"/>
  <c r="I126" i="27" s="1"/>
  <c r="E127" i="27"/>
  <c r="H127" i="27"/>
  <c r="H126" i="27" s="1"/>
  <c r="F127" i="27"/>
  <c r="F126" i="27" s="1"/>
  <c r="G127" i="27"/>
  <c r="G126" i="27" s="1"/>
  <c r="C127" i="27"/>
  <c r="C126" i="27" s="1"/>
  <c r="J127" i="27"/>
  <c r="J126" i="27" s="1"/>
  <c r="K127" i="27"/>
  <c r="K126" i="27" s="1"/>
  <c r="D127" i="27"/>
  <c r="D126" i="27" s="1"/>
  <c r="T127" i="22"/>
  <c r="D127" i="22"/>
  <c r="K127" i="22"/>
  <c r="R127" i="22"/>
  <c r="U127" i="22"/>
  <c r="F127" i="22"/>
  <c r="Q127" i="22"/>
  <c r="L127" i="22"/>
  <c r="E127" i="22"/>
  <c r="H127" i="22"/>
  <c r="O127" i="22"/>
  <c r="I127" i="22"/>
  <c r="P127" i="22"/>
  <c r="W127" i="22"/>
  <c r="G127" i="22"/>
  <c r="N127" i="22"/>
  <c r="S127" i="22"/>
  <c r="C127" i="22"/>
  <c r="V127" i="22"/>
  <c r="J127" i="22"/>
  <c r="M127" i="22"/>
  <c r="I124" i="27"/>
  <c r="E124" i="27"/>
  <c r="L124" i="27"/>
  <c r="F124" i="27"/>
  <c r="K124" i="27"/>
  <c r="G124" i="27"/>
  <c r="J124" i="27"/>
  <c r="D124" i="27"/>
  <c r="C124" i="27"/>
  <c r="H124" i="27"/>
  <c r="H122" i="27" s="1"/>
  <c r="W122" i="22"/>
  <c r="O122" i="22"/>
  <c r="I122" i="22"/>
  <c r="V122" i="22"/>
  <c r="V120" i="22" s="1"/>
  <c r="Q122" i="22"/>
  <c r="S122" i="22"/>
  <c r="N122" i="22"/>
  <c r="U122" i="22"/>
  <c r="T122" i="22"/>
  <c r="T120" i="22" s="1"/>
  <c r="P122" i="22"/>
  <c r="J122" i="22"/>
  <c r="R122" i="22"/>
  <c r="R120" i="22" s="1"/>
  <c r="M122" i="22"/>
  <c r="M120" i="22" s="1"/>
  <c r="K122" i="22"/>
  <c r="L122" i="22"/>
  <c r="E131" i="27"/>
  <c r="I131" i="27"/>
  <c r="G131" i="27"/>
  <c r="D131" i="27"/>
  <c r="L131" i="27"/>
  <c r="F131" i="27"/>
  <c r="K131" i="27"/>
  <c r="H131" i="27"/>
  <c r="J131" i="27"/>
  <c r="C131" i="27"/>
  <c r="G128" i="7"/>
  <c r="J128" i="7"/>
  <c r="D128" i="7"/>
  <c r="K128" i="7"/>
  <c r="E128" i="7"/>
  <c r="I128" i="7"/>
  <c r="H128" i="7"/>
  <c r="C128" i="7"/>
  <c r="C126" i="7" s="1"/>
  <c r="F128" i="7"/>
  <c r="J121" i="26"/>
  <c r="C121" i="26"/>
  <c r="K121" i="26"/>
  <c r="G121" i="26"/>
  <c r="I121" i="26"/>
  <c r="D121" i="26"/>
  <c r="H121" i="26"/>
  <c r="F121" i="26"/>
  <c r="E121" i="26"/>
  <c r="L121" i="26"/>
  <c r="I134" i="27"/>
  <c r="I117" i="27"/>
  <c r="I116" i="27" s="1"/>
  <c r="I132" i="27" s="1"/>
  <c r="G129" i="27"/>
  <c r="J129" i="27"/>
  <c r="L129" i="27"/>
  <c r="E129" i="27"/>
  <c r="K129" i="27"/>
  <c r="D129" i="27"/>
  <c r="H129" i="27"/>
  <c r="C129" i="27"/>
  <c r="I129" i="27"/>
  <c r="F129" i="27"/>
  <c r="D128" i="24"/>
  <c r="C128" i="24"/>
  <c r="E127" i="7"/>
  <c r="E126" i="7" s="1"/>
  <c r="I127" i="7"/>
  <c r="I126" i="7" s="1"/>
  <c r="K127" i="7"/>
  <c r="C127" i="7"/>
  <c r="H127" i="7"/>
  <c r="H126" i="7" s="1"/>
  <c r="G127" i="7"/>
  <c r="G126" i="7" s="1"/>
  <c r="F127" i="7"/>
  <c r="F126" i="7" s="1"/>
  <c r="D127" i="7"/>
  <c r="D126" i="7" s="1"/>
  <c r="J127" i="7"/>
  <c r="J126" i="7" s="1"/>
  <c r="N105" i="21"/>
  <c r="H105" i="21"/>
  <c r="C105" i="21"/>
  <c r="I105" i="21"/>
  <c r="K105" i="21"/>
  <c r="D105" i="21"/>
  <c r="J105" i="21"/>
  <c r="L105" i="21"/>
  <c r="E105" i="21"/>
  <c r="G105" i="21"/>
  <c r="M105" i="21"/>
  <c r="F105" i="21"/>
  <c r="H125" i="26"/>
  <c r="J125" i="26"/>
  <c r="L125" i="26"/>
  <c r="K125" i="26"/>
  <c r="G125" i="26"/>
  <c r="D125" i="26"/>
  <c r="C125" i="26"/>
  <c r="I125" i="26"/>
  <c r="E125" i="26"/>
  <c r="F125" i="26"/>
  <c r="I124" i="7"/>
  <c r="G124" i="7"/>
  <c r="D124" i="7"/>
  <c r="D122" i="7" s="1"/>
  <c r="F124" i="7"/>
  <c r="C124" i="7"/>
  <c r="K124" i="7"/>
  <c r="K122" i="7" s="1"/>
  <c r="H124" i="7"/>
  <c r="H122" i="7" s="1"/>
  <c r="H134" i="7" s="1"/>
  <c r="H137" i="7" s="1"/>
  <c r="H138" i="7" s="1"/>
  <c r="J124" i="7"/>
  <c r="E124" i="7"/>
  <c r="C123" i="24"/>
  <c r="C122" i="24" s="1"/>
  <c r="D123" i="24"/>
  <c r="D122" i="24" s="1"/>
  <c r="W124" i="22"/>
  <c r="O124" i="22"/>
  <c r="V124" i="22"/>
  <c r="U124" i="22"/>
  <c r="P124" i="22"/>
  <c r="S124" i="22"/>
  <c r="N124" i="22"/>
  <c r="L124" i="22"/>
  <c r="J124" i="22"/>
  <c r="I124" i="22"/>
  <c r="K124" i="22"/>
  <c r="R124" i="22"/>
  <c r="Q124" i="22"/>
  <c r="M124" i="22"/>
  <c r="T124" i="22"/>
  <c r="H121" i="7"/>
  <c r="H135" i="7" s="1"/>
  <c r="C121" i="7"/>
  <c r="G121" i="7"/>
  <c r="J121" i="7"/>
  <c r="K121" i="7"/>
  <c r="E121" i="7"/>
  <c r="D121" i="7"/>
  <c r="I121" i="7"/>
  <c r="F121" i="7"/>
  <c r="G120" i="7"/>
  <c r="K120" i="7"/>
  <c r="E120" i="7"/>
  <c r="C120" i="7"/>
  <c r="I120" i="7"/>
  <c r="H120" i="7"/>
  <c r="J120" i="7"/>
  <c r="J118" i="7" s="1"/>
  <c r="D120" i="7"/>
  <c r="F120" i="7"/>
  <c r="D119" i="24"/>
  <c r="D118" i="24" s="1"/>
  <c r="C119" i="24"/>
  <c r="C118" i="24" s="1"/>
  <c r="E131" i="7"/>
  <c r="I131" i="7"/>
  <c r="K131" i="7"/>
  <c r="C131" i="7"/>
  <c r="H131" i="7"/>
  <c r="G131" i="7"/>
  <c r="F131" i="7"/>
  <c r="D131" i="7"/>
  <c r="J131" i="7"/>
  <c r="G104" i="21"/>
  <c r="E104" i="21"/>
  <c r="K104" i="21"/>
  <c r="M104" i="21"/>
  <c r="N104" i="21"/>
  <c r="I104" i="21"/>
  <c r="D104" i="21"/>
  <c r="J104" i="21"/>
  <c r="L104" i="21"/>
  <c r="C104" i="21"/>
  <c r="F104" i="21"/>
  <c r="H104" i="21"/>
  <c r="L129" i="26"/>
  <c r="D129" i="26"/>
  <c r="H129" i="26"/>
  <c r="E129" i="26"/>
  <c r="I129" i="26"/>
  <c r="K129" i="26"/>
  <c r="G129" i="26"/>
  <c r="G126" i="26" s="1"/>
  <c r="F129" i="26"/>
  <c r="J129" i="26"/>
  <c r="C129" i="26"/>
  <c r="L126" i="27"/>
  <c r="L135" i="27" s="1"/>
  <c r="I131" i="22"/>
  <c r="I130" i="22" s="1"/>
  <c r="L131" i="22"/>
  <c r="L130" i="22" s="1"/>
  <c r="R131" i="22"/>
  <c r="R130" i="22" s="1"/>
  <c r="N131" i="22"/>
  <c r="N130" i="22" s="1"/>
  <c r="W131" i="22"/>
  <c r="W130" i="22" s="1"/>
  <c r="Q131" i="22"/>
  <c r="Q130" i="22" s="1"/>
  <c r="G131" i="22"/>
  <c r="G130" i="22" s="1"/>
  <c r="M131" i="22"/>
  <c r="M130" i="22" s="1"/>
  <c r="J131" i="22"/>
  <c r="J130" i="22" s="1"/>
  <c r="S131" i="22"/>
  <c r="S130" i="22" s="1"/>
  <c r="O131" i="22"/>
  <c r="O130" i="22" s="1"/>
  <c r="U131" i="22"/>
  <c r="U130" i="22" s="1"/>
  <c r="E131" i="22"/>
  <c r="E130" i="22" s="1"/>
  <c r="H131" i="22"/>
  <c r="H130" i="22" s="1"/>
  <c r="C131" i="22"/>
  <c r="C130" i="22" s="1"/>
  <c r="V131" i="22"/>
  <c r="V130" i="22" s="1"/>
  <c r="T131" i="22"/>
  <c r="T130" i="22" s="1"/>
  <c r="D131" i="22"/>
  <c r="D130" i="22" s="1"/>
  <c r="K131" i="22"/>
  <c r="K130" i="22" s="1"/>
  <c r="P131" i="22"/>
  <c r="P130" i="22" s="1"/>
  <c r="F131" i="22"/>
  <c r="F130" i="22" s="1"/>
  <c r="E123" i="27"/>
  <c r="E122" i="27" s="1"/>
  <c r="K123" i="27"/>
  <c r="K122" i="27" s="1"/>
  <c r="F123" i="27"/>
  <c r="F122" i="27" s="1"/>
  <c r="G123" i="27"/>
  <c r="G122" i="27" s="1"/>
  <c r="C123" i="27"/>
  <c r="C122" i="27" s="1"/>
  <c r="H123" i="27"/>
  <c r="I123" i="27"/>
  <c r="I122" i="27" s="1"/>
  <c r="D123" i="27"/>
  <c r="D122" i="27" s="1"/>
  <c r="D134" i="27" s="1"/>
  <c r="J123" i="27"/>
  <c r="J122" i="27" s="1"/>
  <c r="L123" i="27"/>
  <c r="L122" i="27" s="1"/>
  <c r="U119" i="22"/>
  <c r="J119" i="22"/>
  <c r="J117" i="22" s="1"/>
  <c r="J135" i="22" s="1"/>
  <c r="O119" i="22"/>
  <c r="O117" i="22" s="1"/>
  <c r="O135" i="22" s="1"/>
  <c r="D119" i="22"/>
  <c r="D117" i="22" s="1"/>
  <c r="D135" i="22" s="1"/>
  <c r="T119" i="22"/>
  <c r="T117" i="22" s="1"/>
  <c r="T135" i="22" s="1"/>
  <c r="M119" i="22"/>
  <c r="M117" i="22" s="1"/>
  <c r="M135" i="22" s="1"/>
  <c r="G119" i="22"/>
  <c r="G117" i="22" s="1"/>
  <c r="G135" i="22" s="1"/>
  <c r="L119" i="22"/>
  <c r="L117" i="22" s="1"/>
  <c r="L135" i="22" s="1"/>
  <c r="E119" i="22"/>
  <c r="E117" i="22" s="1"/>
  <c r="E135" i="22" s="1"/>
  <c r="F119" i="22"/>
  <c r="F117" i="22" s="1"/>
  <c r="F135" i="22" s="1"/>
  <c r="I119" i="22"/>
  <c r="I117" i="22" s="1"/>
  <c r="I135" i="22" s="1"/>
  <c r="N119" i="22"/>
  <c r="N117" i="22" s="1"/>
  <c r="N135" i="22" s="1"/>
  <c r="C119" i="22"/>
  <c r="C117" i="22" s="1"/>
  <c r="C135" i="22" s="1"/>
  <c r="S119" i="22"/>
  <c r="H119" i="22"/>
  <c r="H117" i="22" s="1"/>
  <c r="H135" i="22" s="1"/>
  <c r="Q119" i="22"/>
  <c r="Q117" i="22" s="1"/>
  <c r="Q135" i="22" s="1"/>
  <c r="R119" i="22"/>
  <c r="R117" i="22" s="1"/>
  <c r="R135" i="22" s="1"/>
  <c r="W119" i="22"/>
  <c r="W117" i="22" s="1"/>
  <c r="W135" i="22" s="1"/>
  <c r="V119" i="22"/>
  <c r="V117" i="22" s="1"/>
  <c r="V135" i="22" s="1"/>
  <c r="K119" i="22"/>
  <c r="K117" i="22" s="1"/>
  <c r="K135" i="22" s="1"/>
  <c r="P119" i="22"/>
  <c r="P117" i="22" s="1"/>
  <c r="P135" i="22" s="1"/>
  <c r="K119" i="7"/>
  <c r="K118" i="7" s="1"/>
  <c r="K117" i="7" s="1"/>
  <c r="K116" i="7" s="1"/>
  <c r="K132" i="7" s="1"/>
  <c r="E119" i="7"/>
  <c r="E118" i="7" s="1"/>
  <c r="E117" i="7" s="1"/>
  <c r="E116" i="7" s="1"/>
  <c r="E132" i="7" s="1"/>
  <c r="C119" i="7"/>
  <c r="C118" i="7" s="1"/>
  <c r="C117" i="7" s="1"/>
  <c r="C116" i="7" s="1"/>
  <c r="C132" i="7" s="1"/>
  <c r="I119" i="7"/>
  <c r="I118" i="7" s="1"/>
  <c r="I117" i="7" s="1"/>
  <c r="I116" i="7" s="1"/>
  <c r="I132" i="7" s="1"/>
  <c r="D119" i="7"/>
  <c r="H119" i="7"/>
  <c r="H118" i="7" s="1"/>
  <c r="H117" i="7" s="1"/>
  <c r="H116" i="7" s="1"/>
  <c r="H132" i="7" s="1"/>
  <c r="J119" i="7"/>
  <c r="G119" i="7"/>
  <c r="G118" i="7" s="1"/>
  <c r="F119" i="7"/>
  <c r="F118" i="7" s="1"/>
  <c r="H117" i="27"/>
  <c r="H116" i="27" s="1"/>
  <c r="H132" i="27" s="1"/>
  <c r="H134" i="27"/>
  <c r="L117" i="27"/>
  <c r="L116" i="27" s="1"/>
  <c r="L132" i="27" s="1"/>
  <c r="L134" i="27"/>
  <c r="L78" i="21"/>
  <c r="F78" i="21"/>
  <c r="N78" i="21"/>
  <c r="M78" i="21"/>
  <c r="M77" i="21" s="1"/>
  <c r="M91" i="21" s="1"/>
  <c r="M112" i="21" s="1"/>
  <c r="M113" i="21" s="1"/>
  <c r="M114" i="21" s="1"/>
  <c r="K78" i="21"/>
  <c r="K77" i="21" s="1"/>
  <c r="K91" i="21" s="1"/>
  <c r="K112" i="21" s="1"/>
  <c r="K113" i="21" s="1"/>
  <c r="K114" i="21" s="1"/>
  <c r="D78" i="21"/>
  <c r="G78" i="21"/>
  <c r="I78" i="21"/>
  <c r="I77" i="21" s="1"/>
  <c r="I91" i="21" s="1"/>
  <c r="I112" i="21" s="1"/>
  <c r="I113" i="21" s="1"/>
  <c r="I114" i="21" s="1"/>
  <c r="C78" i="21"/>
  <c r="H78" i="21"/>
  <c r="H77" i="21" s="1"/>
  <c r="H91" i="21" s="1"/>
  <c r="H112" i="21" s="1"/>
  <c r="H113" i="21" s="1"/>
  <c r="H114" i="21" s="1"/>
  <c r="J78" i="21"/>
  <c r="E78" i="21"/>
  <c r="E77" i="21" s="1"/>
  <c r="E91" i="21" s="1"/>
  <c r="E112" i="21" s="1"/>
  <c r="E113" i="21" s="1"/>
  <c r="E114" i="21" s="1"/>
  <c r="I104" i="27"/>
  <c r="E104" i="27"/>
  <c r="D104" i="27"/>
  <c r="L104" i="27"/>
  <c r="C104" i="27"/>
  <c r="J104" i="27"/>
  <c r="G104" i="27"/>
  <c r="K104" i="27"/>
  <c r="H104" i="27"/>
  <c r="F104" i="27"/>
  <c r="D100" i="24"/>
  <c r="C100" i="24"/>
  <c r="S98" i="22"/>
  <c r="O98" i="22"/>
  <c r="T98" i="22"/>
  <c r="T96" i="22" s="1"/>
  <c r="J98" i="22"/>
  <c r="N98" i="22"/>
  <c r="K98" i="22"/>
  <c r="M98" i="22"/>
  <c r="U98" i="22"/>
  <c r="P98" i="22"/>
  <c r="Q98" i="22"/>
  <c r="R98" i="22"/>
  <c r="L98" i="22"/>
  <c r="V98" i="22"/>
  <c r="W98" i="22"/>
  <c r="I98" i="22"/>
  <c r="C94" i="26"/>
  <c r="C93" i="26" s="1"/>
  <c r="G94" i="26"/>
  <c r="G93" i="26" s="1"/>
  <c r="K94" i="26"/>
  <c r="K93" i="26" s="1"/>
  <c r="K92" i="26" s="1"/>
  <c r="K91" i="26" s="1"/>
  <c r="K107" i="26" s="1"/>
  <c r="F94" i="26"/>
  <c r="F93" i="26" s="1"/>
  <c r="F92" i="26" s="1"/>
  <c r="F91" i="26" s="1"/>
  <c r="F107" i="26" s="1"/>
  <c r="L94" i="26"/>
  <c r="L93" i="26" s="1"/>
  <c r="E94" i="26"/>
  <c r="E93" i="26" s="1"/>
  <c r="H94" i="26"/>
  <c r="H93" i="26" s="1"/>
  <c r="I94" i="26"/>
  <c r="I93" i="26" s="1"/>
  <c r="D94" i="26"/>
  <c r="D93" i="26" s="1"/>
  <c r="J94" i="26"/>
  <c r="J93" i="26" s="1"/>
  <c r="H103" i="7"/>
  <c r="C103" i="7"/>
  <c r="I103" i="7"/>
  <c r="G103" i="7"/>
  <c r="J103" i="7"/>
  <c r="K103" i="7"/>
  <c r="E103" i="7"/>
  <c r="D103" i="7"/>
  <c r="F103" i="7"/>
  <c r="I102" i="26"/>
  <c r="E102" i="26"/>
  <c r="K102" i="26"/>
  <c r="K101" i="26" s="1"/>
  <c r="C102" i="26"/>
  <c r="C101" i="26" s="1"/>
  <c r="J102" i="26"/>
  <c r="D102" i="26"/>
  <c r="D101" i="26" s="1"/>
  <c r="G102" i="26"/>
  <c r="G101" i="26" s="1"/>
  <c r="H102" i="26"/>
  <c r="H101" i="26" s="1"/>
  <c r="L102" i="26"/>
  <c r="L101" i="26" s="1"/>
  <c r="F102" i="26"/>
  <c r="F101" i="26" s="1"/>
  <c r="S101" i="22"/>
  <c r="M101" i="22"/>
  <c r="H101" i="22"/>
  <c r="C101" i="22"/>
  <c r="D101" i="22"/>
  <c r="W101" i="22"/>
  <c r="Q101" i="22"/>
  <c r="L101" i="22"/>
  <c r="G101" i="22"/>
  <c r="V101" i="22"/>
  <c r="T101" i="22"/>
  <c r="U101" i="22"/>
  <c r="P101" i="22"/>
  <c r="K101" i="22"/>
  <c r="E101" i="22"/>
  <c r="O101" i="22"/>
  <c r="I101" i="22"/>
  <c r="F101" i="22"/>
  <c r="F96" i="22" s="1"/>
  <c r="J101" i="22"/>
  <c r="J96" i="22" s="1"/>
  <c r="N101" i="22"/>
  <c r="R101" i="22"/>
  <c r="H98" i="7"/>
  <c r="D98" i="7"/>
  <c r="K98" i="7"/>
  <c r="J98" i="7"/>
  <c r="J97" i="7" s="1"/>
  <c r="G98" i="7"/>
  <c r="G97" i="7" s="1"/>
  <c r="E98" i="7"/>
  <c r="E97" i="7" s="1"/>
  <c r="E109" i="7" s="1"/>
  <c r="I98" i="7"/>
  <c r="I97" i="7" s="1"/>
  <c r="I109" i="7" s="1"/>
  <c r="I112" i="7" s="1"/>
  <c r="I113" i="7" s="1"/>
  <c r="F98" i="7"/>
  <c r="F97" i="7" s="1"/>
  <c r="C98" i="7"/>
  <c r="C97" i="7" s="1"/>
  <c r="V99" i="22"/>
  <c r="Q99" i="22"/>
  <c r="K99" i="22"/>
  <c r="W99" i="22"/>
  <c r="U99" i="22"/>
  <c r="O99" i="22"/>
  <c r="J99" i="22"/>
  <c r="R99" i="22"/>
  <c r="T99" i="22"/>
  <c r="S99" i="22"/>
  <c r="N99" i="22"/>
  <c r="I99" i="22"/>
  <c r="M99" i="22"/>
  <c r="L99" i="22"/>
  <c r="P99" i="22"/>
  <c r="K96" i="26"/>
  <c r="E96" i="26"/>
  <c r="J96" i="26"/>
  <c r="I96" i="26"/>
  <c r="D96" i="26"/>
  <c r="G96" i="26"/>
  <c r="H96" i="26"/>
  <c r="C96" i="26"/>
  <c r="L96" i="26"/>
  <c r="F96" i="26"/>
  <c r="L95" i="26"/>
  <c r="D95" i="26"/>
  <c r="K95" i="26"/>
  <c r="C95" i="26"/>
  <c r="H95" i="26"/>
  <c r="J95" i="26"/>
  <c r="G95" i="26"/>
  <c r="F95" i="26"/>
  <c r="E95" i="26"/>
  <c r="I95" i="26"/>
  <c r="K104" i="7"/>
  <c r="C104" i="7"/>
  <c r="I104" i="7"/>
  <c r="H104" i="7"/>
  <c r="E104" i="7"/>
  <c r="G104" i="7"/>
  <c r="G101" i="7" s="1"/>
  <c r="D104" i="7"/>
  <c r="F104" i="7"/>
  <c r="J104" i="7"/>
  <c r="N108" i="22"/>
  <c r="M108" i="22"/>
  <c r="F108" i="22"/>
  <c r="S108" i="22"/>
  <c r="C108" i="22"/>
  <c r="E108" i="22"/>
  <c r="T108" i="22"/>
  <c r="V108" i="22"/>
  <c r="G108" i="22"/>
  <c r="G106" i="22" s="1"/>
  <c r="H108" i="22"/>
  <c r="O108" i="22"/>
  <c r="U108" i="22"/>
  <c r="R108" i="22"/>
  <c r="I108" i="22"/>
  <c r="J108" i="22"/>
  <c r="K108" i="22"/>
  <c r="P108" i="22"/>
  <c r="L108" i="22"/>
  <c r="Q108" i="22"/>
  <c r="W108" i="22"/>
  <c r="D108" i="22"/>
  <c r="D98" i="24"/>
  <c r="D97" i="24" s="1"/>
  <c r="C98" i="24"/>
  <c r="C97" i="24" s="1"/>
  <c r="W95" i="22"/>
  <c r="K95" i="22"/>
  <c r="H95" i="22"/>
  <c r="M95" i="22"/>
  <c r="M93" i="22" s="1"/>
  <c r="M111" i="22" s="1"/>
  <c r="M136" i="22" s="1"/>
  <c r="O95" i="22"/>
  <c r="O93" i="22" s="1"/>
  <c r="O111" i="22" s="1"/>
  <c r="O136" i="22" s="1"/>
  <c r="N95" i="22"/>
  <c r="N93" i="22" s="1"/>
  <c r="N111" i="22" s="1"/>
  <c r="N136" i="22" s="1"/>
  <c r="N137" i="22" s="1"/>
  <c r="N138" i="22" s="1"/>
  <c r="F95" i="22"/>
  <c r="F93" i="22" s="1"/>
  <c r="F111" i="22" s="1"/>
  <c r="F136" i="22" s="1"/>
  <c r="F137" i="22" s="1"/>
  <c r="F138" i="22" s="1"/>
  <c r="C95" i="22"/>
  <c r="C93" i="22" s="1"/>
  <c r="Q95" i="22"/>
  <c r="Q93" i="22" s="1"/>
  <c r="Q111" i="22" s="1"/>
  <c r="Q136" i="22" s="1"/>
  <c r="Q137" i="22" s="1"/>
  <c r="Q138" i="22" s="1"/>
  <c r="L95" i="22"/>
  <c r="L93" i="22" s="1"/>
  <c r="L111" i="22" s="1"/>
  <c r="L136" i="22" s="1"/>
  <c r="L137" i="22" s="1"/>
  <c r="L138" i="22" s="1"/>
  <c r="I95" i="22"/>
  <c r="J95" i="22"/>
  <c r="J93" i="22" s="1"/>
  <c r="J111" i="22" s="1"/>
  <c r="J136" i="22" s="1"/>
  <c r="G95" i="22"/>
  <c r="G93" i="22" s="1"/>
  <c r="G111" i="22" s="1"/>
  <c r="G136" i="22" s="1"/>
  <c r="P95" i="22"/>
  <c r="P93" i="22" s="1"/>
  <c r="P111" i="22" s="1"/>
  <c r="P136" i="22" s="1"/>
  <c r="P137" i="22" s="1"/>
  <c r="P138" i="22" s="1"/>
  <c r="R95" i="22"/>
  <c r="R93" i="22" s="1"/>
  <c r="R111" i="22" s="1"/>
  <c r="R136" i="22" s="1"/>
  <c r="R137" i="22" s="1"/>
  <c r="R138" i="22" s="1"/>
  <c r="T95" i="22"/>
  <c r="T93" i="22" s="1"/>
  <c r="T111" i="22" s="1"/>
  <c r="T136" i="22" s="1"/>
  <c r="U95" i="22"/>
  <c r="U93" i="22" s="1"/>
  <c r="U111" i="22" s="1"/>
  <c r="U136" i="22" s="1"/>
  <c r="E95" i="22"/>
  <c r="E93" i="22" s="1"/>
  <c r="E111" i="22" s="1"/>
  <c r="E136" i="22" s="1"/>
  <c r="E137" i="22" s="1"/>
  <c r="E138" i="22" s="1"/>
  <c r="D95" i="22"/>
  <c r="D93" i="22" s="1"/>
  <c r="D111" i="22" s="1"/>
  <c r="D136" i="22" s="1"/>
  <c r="S95" i="22"/>
  <c r="S93" i="22" s="1"/>
  <c r="S111" i="22" s="1"/>
  <c r="S136" i="22" s="1"/>
  <c r="V95" i="22"/>
  <c r="V93" i="22" s="1"/>
  <c r="V111" i="22" s="1"/>
  <c r="V136" i="22" s="1"/>
  <c r="F106" i="27"/>
  <c r="G106" i="27"/>
  <c r="C106" i="27"/>
  <c r="E106" i="27"/>
  <c r="J106" i="27"/>
  <c r="L106" i="27"/>
  <c r="D106" i="27"/>
  <c r="H106" i="27"/>
  <c r="K106" i="27"/>
  <c r="I106" i="27"/>
  <c r="K82" i="21"/>
  <c r="I82" i="21"/>
  <c r="D82" i="21"/>
  <c r="G82" i="21"/>
  <c r="M82" i="21"/>
  <c r="J82" i="21"/>
  <c r="C82" i="21"/>
  <c r="F82" i="21"/>
  <c r="H82" i="21"/>
  <c r="L82" i="21"/>
  <c r="N82" i="21"/>
  <c r="N80" i="21" s="1"/>
  <c r="N77" i="21" s="1"/>
  <c r="N91" i="21" s="1"/>
  <c r="N112" i="21" s="1"/>
  <c r="N113" i="21" s="1"/>
  <c r="N114" i="21" s="1"/>
  <c r="E82" i="21"/>
  <c r="E80" i="21" s="1"/>
  <c r="K81" i="21"/>
  <c r="E81" i="21"/>
  <c r="L81" i="21"/>
  <c r="L80" i="21" s="1"/>
  <c r="L77" i="21" s="1"/>
  <c r="L91" i="21" s="1"/>
  <c r="L112" i="21" s="1"/>
  <c r="L113" i="21" s="1"/>
  <c r="L114" i="21" s="1"/>
  <c r="F81" i="21"/>
  <c r="F80" i="21" s="1"/>
  <c r="F77" i="21" s="1"/>
  <c r="F91" i="21" s="1"/>
  <c r="F112" i="21" s="1"/>
  <c r="F113" i="21" s="1"/>
  <c r="F114" i="21" s="1"/>
  <c r="N81" i="21"/>
  <c r="I81" i="21"/>
  <c r="I80" i="21" s="1"/>
  <c r="D81" i="21"/>
  <c r="D80" i="21" s="1"/>
  <c r="D77" i="21" s="1"/>
  <c r="D91" i="21" s="1"/>
  <c r="D112" i="21" s="1"/>
  <c r="D113" i="21" s="1"/>
  <c r="D114" i="21" s="1"/>
  <c r="G81" i="21"/>
  <c r="M81" i="21"/>
  <c r="H81" i="21"/>
  <c r="C81" i="21"/>
  <c r="J81" i="21"/>
  <c r="J80" i="21" s="1"/>
  <c r="J77" i="21" s="1"/>
  <c r="J91" i="21" s="1"/>
  <c r="J112" i="21" s="1"/>
  <c r="J113" i="21" s="1"/>
  <c r="J114" i="21" s="1"/>
  <c r="C103" i="26"/>
  <c r="D103" i="26"/>
  <c r="K103" i="26"/>
  <c r="F103" i="26"/>
  <c r="G103" i="26"/>
  <c r="E103" i="26"/>
  <c r="J103" i="26"/>
  <c r="J101" i="26" s="1"/>
  <c r="L103" i="26"/>
  <c r="H103" i="26"/>
  <c r="I103" i="26"/>
  <c r="L85" i="21"/>
  <c r="M85" i="21"/>
  <c r="D85" i="21"/>
  <c r="I85" i="21"/>
  <c r="G85" i="21"/>
  <c r="F85" i="21"/>
  <c r="J85" i="21"/>
  <c r="K85" i="21"/>
  <c r="N85" i="21"/>
  <c r="H85" i="21"/>
  <c r="E85" i="21"/>
  <c r="C85" i="21"/>
  <c r="I99" i="7"/>
  <c r="G99" i="7"/>
  <c r="D99" i="7"/>
  <c r="J99" i="7"/>
  <c r="E99" i="7"/>
  <c r="K99" i="7"/>
  <c r="K97" i="7" s="1"/>
  <c r="H99" i="7"/>
  <c r="H97" i="7" s="1"/>
  <c r="C99" i="7"/>
  <c r="F99" i="7"/>
  <c r="H98" i="26"/>
  <c r="H97" i="26" s="1"/>
  <c r="E98" i="26"/>
  <c r="E97" i="26" s="1"/>
  <c r="G98" i="26"/>
  <c r="G97" i="26" s="1"/>
  <c r="C98" i="26"/>
  <c r="C97" i="26" s="1"/>
  <c r="L98" i="26"/>
  <c r="L97" i="26" s="1"/>
  <c r="I98" i="26"/>
  <c r="I97" i="26" s="1"/>
  <c r="F98" i="26"/>
  <c r="F97" i="26" s="1"/>
  <c r="D98" i="26"/>
  <c r="D97" i="26" s="1"/>
  <c r="K98" i="26"/>
  <c r="K97" i="26" s="1"/>
  <c r="K109" i="26" s="1"/>
  <c r="J98" i="26"/>
  <c r="J97" i="26" s="1"/>
  <c r="I96" i="7"/>
  <c r="D96" i="7"/>
  <c r="E96" i="7"/>
  <c r="H96" i="7"/>
  <c r="C96" i="7"/>
  <c r="K96" i="7"/>
  <c r="G96" i="7"/>
  <c r="J96" i="7"/>
  <c r="F96" i="7"/>
  <c r="F95" i="27"/>
  <c r="J95" i="27"/>
  <c r="H95" i="27"/>
  <c r="C95" i="27"/>
  <c r="I95" i="27"/>
  <c r="D95" i="27"/>
  <c r="D93" i="27" s="1"/>
  <c r="E95" i="27"/>
  <c r="K95" i="27"/>
  <c r="L95" i="27"/>
  <c r="G95" i="27"/>
  <c r="L89" i="21"/>
  <c r="D89" i="21"/>
  <c r="N89" i="21"/>
  <c r="F89" i="21"/>
  <c r="I89" i="21"/>
  <c r="J89" i="21"/>
  <c r="G89" i="21"/>
  <c r="M89" i="21"/>
  <c r="C89" i="21"/>
  <c r="K89" i="21"/>
  <c r="E89" i="21"/>
  <c r="H89" i="21"/>
  <c r="H104" i="26"/>
  <c r="C104" i="26"/>
  <c r="G104" i="26"/>
  <c r="J104" i="26"/>
  <c r="D104" i="26"/>
  <c r="L104" i="26"/>
  <c r="E104" i="26"/>
  <c r="K104" i="26"/>
  <c r="F104" i="26"/>
  <c r="I104" i="26"/>
  <c r="L103" i="27"/>
  <c r="E103" i="27"/>
  <c r="G103" i="27"/>
  <c r="C103" i="27"/>
  <c r="H103" i="27"/>
  <c r="K103" i="27"/>
  <c r="K101" i="27" s="1"/>
  <c r="D103" i="27"/>
  <c r="I103" i="27"/>
  <c r="J103" i="27"/>
  <c r="F103" i="27"/>
  <c r="D102" i="24"/>
  <c r="D101" i="24" s="1"/>
  <c r="C102" i="24"/>
  <c r="C101" i="24" s="1"/>
  <c r="H100" i="7"/>
  <c r="D100" i="7"/>
  <c r="K100" i="7"/>
  <c r="I100" i="7"/>
  <c r="C100" i="7"/>
  <c r="J100" i="7"/>
  <c r="E100" i="7"/>
  <c r="F100" i="7"/>
  <c r="G100" i="7"/>
  <c r="S104" i="22"/>
  <c r="M104" i="22"/>
  <c r="H104" i="22"/>
  <c r="C104" i="22"/>
  <c r="I104" i="22"/>
  <c r="W104" i="22"/>
  <c r="Q104" i="22"/>
  <c r="L104" i="22"/>
  <c r="G104" i="22"/>
  <c r="V104" i="22"/>
  <c r="T104" i="22"/>
  <c r="U104" i="22"/>
  <c r="P104" i="22"/>
  <c r="K104" i="22"/>
  <c r="E104" i="22"/>
  <c r="O104" i="22"/>
  <c r="D104" i="22"/>
  <c r="N104" i="22"/>
  <c r="J104" i="22"/>
  <c r="R104" i="22"/>
  <c r="F104" i="22"/>
  <c r="D99" i="24"/>
  <c r="C99" i="24"/>
  <c r="U102" i="22"/>
  <c r="S102" i="22"/>
  <c r="I102" i="22"/>
  <c r="C102" i="22"/>
  <c r="P102" i="22"/>
  <c r="G102" i="22"/>
  <c r="G96" i="22" s="1"/>
  <c r="D102" i="22"/>
  <c r="D96" i="22" s="1"/>
  <c r="F102" i="22"/>
  <c r="O102" i="22"/>
  <c r="J102" i="22"/>
  <c r="E102" i="22"/>
  <c r="L102" i="22"/>
  <c r="M102" i="22"/>
  <c r="N102" i="22"/>
  <c r="T102" i="22"/>
  <c r="V102" i="22"/>
  <c r="Q102" i="22"/>
  <c r="K102" i="22"/>
  <c r="H102" i="22"/>
  <c r="R102" i="22"/>
  <c r="W102" i="22"/>
  <c r="F98" i="27"/>
  <c r="E98" i="27"/>
  <c r="E97" i="27" s="1"/>
  <c r="K98" i="27"/>
  <c r="K97" i="27" s="1"/>
  <c r="L98" i="27"/>
  <c r="L97" i="27" s="1"/>
  <c r="G98" i="27"/>
  <c r="G97" i="27" s="1"/>
  <c r="I98" i="27"/>
  <c r="I97" i="27" s="1"/>
  <c r="J98" i="27"/>
  <c r="J97" i="27" s="1"/>
  <c r="H98" i="27"/>
  <c r="H97" i="27" s="1"/>
  <c r="C98" i="27"/>
  <c r="C97" i="27" s="1"/>
  <c r="D98" i="27"/>
  <c r="D97" i="27" s="1"/>
  <c r="W97" i="22"/>
  <c r="W96" i="22" s="1"/>
  <c r="W93" i="22" s="1"/>
  <c r="W111" i="22" s="1"/>
  <c r="W136" i="22" s="1"/>
  <c r="R97" i="22"/>
  <c r="M97" i="22"/>
  <c r="T97" i="22"/>
  <c r="N97" i="22"/>
  <c r="N96" i="22" s="1"/>
  <c r="V97" i="22"/>
  <c r="V96" i="22" s="1"/>
  <c r="Q97" i="22"/>
  <c r="K97" i="22"/>
  <c r="I97" i="22"/>
  <c r="I96" i="22" s="1"/>
  <c r="U97" i="22"/>
  <c r="U96" i="22" s="1"/>
  <c r="O97" i="22"/>
  <c r="J97" i="22"/>
  <c r="S97" i="22"/>
  <c r="L97" i="22"/>
  <c r="L96" i="22" s="1"/>
  <c r="P97" i="22"/>
  <c r="P96" i="22" s="1"/>
  <c r="D96" i="24"/>
  <c r="C96" i="24"/>
  <c r="D95" i="24"/>
  <c r="C95" i="24"/>
  <c r="G94" i="7"/>
  <c r="G93" i="7" s="1"/>
  <c r="G92" i="7" s="1"/>
  <c r="G91" i="7" s="1"/>
  <c r="G107" i="7" s="1"/>
  <c r="J94" i="7"/>
  <c r="H94" i="7"/>
  <c r="H93" i="7" s="1"/>
  <c r="K94" i="7"/>
  <c r="K93" i="7" s="1"/>
  <c r="K92" i="7" s="1"/>
  <c r="K91" i="7" s="1"/>
  <c r="K107" i="7" s="1"/>
  <c r="E94" i="7"/>
  <c r="E93" i="7" s="1"/>
  <c r="E92" i="7" s="1"/>
  <c r="E91" i="7" s="1"/>
  <c r="E107" i="7" s="1"/>
  <c r="C94" i="7"/>
  <c r="C93" i="7" s="1"/>
  <c r="C92" i="7" s="1"/>
  <c r="C91" i="7" s="1"/>
  <c r="C107" i="7" s="1"/>
  <c r="I94" i="7"/>
  <c r="I93" i="7" s="1"/>
  <c r="I92" i="7" s="1"/>
  <c r="I91" i="7" s="1"/>
  <c r="I107" i="7" s="1"/>
  <c r="D94" i="7"/>
  <c r="F94" i="7"/>
  <c r="F93" i="7" s="1"/>
  <c r="E106" i="26"/>
  <c r="F106" i="26"/>
  <c r="I106" i="26"/>
  <c r="K106" i="26"/>
  <c r="J106" i="26"/>
  <c r="L106" i="26"/>
  <c r="G106" i="26"/>
  <c r="D106" i="26"/>
  <c r="H106" i="26"/>
  <c r="C106" i="26"/>
  <c r="K88" i="21"/>
  <c r="C88" i="21"/>
  <c r="I88" i="21"/>
  <c r="G88" i="21"/>
  <c r="D88" i="21"/>
  <c r="N88" i="21"/>
  <c r="F88" i="21"/>
  <c r="L88" i="21"/>
  <c r="H88" i="21"/>
  <c r="H86" i="21" s="1"/>
  <c r="E88" i="21"/>
  <c r="J88" i="21"/>
  <c r="M88" i="21"/>
  <c r="F102" i="27"/>
  <c r="D102" i="27"/>
  <c r="K102" i="27"/>
  <c r="J102" i="27"/>
  <c r="J101" i="27" s="1"/>
  <c r="G102" i="27"/>
  <c r="G101" i="27" s="1"/>
  <c r="C102" i="27"/>
  <c r="C101" i="27" s="1"/>
  <c r="L102" i="27"/>
  <c r="L101" i="27" s="1"/>
  <c r="H102" i="27"/>
  <c r="H101" i="27" s="1"/>
  <c r="E102" i="27"/>
  <c r="E101" i="27" s="1"/>
  <c r="I102" i="27"/>
  <c r="I101" i="27" s="1"/>
  <c r="U103" i="22"/>
  <c r="M103" i="22"/>
  <c r="H103" i="22"/>
  <c r="C103" i="22"/>
  <c r="R103" i="22"/>
  <c r="L103" i="22"/>
  <c r="G103" i="22"/>
  <c r="W103" i="22"/>
  <c r="Q103" i="22"/>
  <c r="K103" i="22"/>
  <c r="E103" i="22"/>
  <c r="V103" i="22"/>
  <c r="O103" i="22"/>
  <c r="I103" i="22"/>
  <c r="D103" i="22"/>
  <c r="T103" i="22"/>
  <c r="N103" i="22"/>
  <c r="P103" i="22"/>
  <c r="S103" i="22"/>
  <c r="S96" i="22" s="1"/>
  <c r="J103" i="22"/>
  <c r="F103" i="22"/>
  <c r="U100" i="22"/>
  <c r="O100" i="22"/>
  <c r="J100" i="22"/>
  <c r="S100" i="22"/>
  <c r="N100" i="22"/>
  <c r="I100" i="22"/>
  <c r="V100" i="22"/>
  <c r="K100" i="22"/>
  <c r="W100" i="22"/>
  <c r="R100" i="22"/>
  <c r="M100" i="22"/>
  <c r="T100" i="22"/>
  <c r="Q100" i="22"/>
  <c r="P100" i="22"/>
  <c r="L100" i="22"/>
  <c r="D94" i="24"/>
  <c r="D93" i="24" s="1"/>
  <c r="C94" i="24"/>
  <c r="C93" i="24" s="1"/>
  <c r="G106" i="7"/>
  <c r="I106" i="7"/>
  <c r="E106" i="7"/>
  <c r="K106" i="7"/>
  <c r="C106" i="7"/>
  <c r="H106" i="7"/>
  <c r="F106" i="7"/>
  <c r="J106" i="7"/>
  <c r="D106" i="7"/>
  <c r="G84" i="21"/>
  <c r="N84" i="21"/>
  <c r="F84" i="21"/>
  <c r="J84" i="21"/>
  <c r="L84" i="21"/>
  <c r="D84" i="21"/>
  <c r="I84" i="21"/>
  <c r="M84" i="21"/>
  <c r="C84" i="21"/>
  <c r="H84" i="21"/>
  <c r="K84" i="21"/>
  <c r="K80" i="21" s="1"/>
  <c r="E84" i="21"/>
  <c r="G102" i="7"/>
  <c r="H102" i="7"/>
  <c r="H101" i="7" s="1"/>
  <c r="E102" i="7"/>
  <c r="E101" i="7" s="1"/>
  <c r="I102" i="7"/>
  <c r="I101" i="7" s="1"/>
  <c r="K102" i="7"/>
  <c r="K101" i="7" s="1"/>
  <c r="C102" i="7"/>
  <c r="C101" i="7" s="1"/>
  <c r="F102" i="7"/>
  <c r="F101" i="7" s="1"/>
  <c r="J102" i="7"/>
  <c r="J101" i="7" s="1"/>
  <c r="D102" i="7"/>
  <c r="D101" i="7" s="1"/>
  <c r="G99" i="27"/>
  <c r="J99" i="27"/>
  <c r="K99" i="27"/>
  <c r="C99" i="27"/>
  <c r="H99" i="27"/>
  <c r="D99" i="27"/>
  <c r="L99" i="27"/>
  <c r="E99" i="27"/>
  <c r="I99" i="27"/>
  <c r="F99" i="27"/>
  <c r="J96" i="27"/>
  <c r="K96" i="27"/>
  <c r="C96" i="27"/>
  <c r="G96" i="27"/>
  <c r="D96" i="27"/>
  <c r="I96" i="27"/>
  <c r="E96" i="27"/>
  <c r="H96" i="27"/>
  <c r="F96" i="27"/>
  <c r="L96" i="27"/>
  <c r="Q109" i="22"/>
  <c r="T109" i="22"/>
  <c r="R109" i="22"/>
  <c r="G109" i="22"/>
  <c r="V109" i="22"/>
  <c r="E109" i="22"/>
  <c r="F109" i="22"/>
  <c r="M109" i="22"/>
  <c r="O109" i="22"/>
  <c r="K109" i="22"/>
  <c r="W109" i="22"/>
  <c r="S109" i="22"/>
  <c r="D109" i="22"/>
  <c r="L109" i="22"/>
  <c r="I109" i="22"/>
  <c r="J109" i="22"/>
  <c r="C109" i="22"/>
  <c r="N109" i="22"/>
  <c r="H109" i="22"/>
  <c r="U109" i="22"/>
  <c r="P109" i="22"/>
  <c r="K87" i="21"/>
  <c r="F87" i="21"/>
  <c r="F86" i="21" s="1"/>
  <c r="L87" i="21"/>
  <c r="L86" i="21" s="1"/>
  <c r="G87" i="21"/>
  <c r="G86" i="21" s="1"/>
  <c r="J87" i="21"/>
  <c r="I87" i="21"/>
  <c r="I86" i="21" s="1"/>
  <c r="D87" i="21"/>
  <c r="D86" i="21" s="1"/>
  <c r="N87" i="21"/>
  <c r="N86" i="21" s="1"/>
  <c r="H87" i="21"/>
  <c r="C87" i="21"/>
  <c r="E87" i="21"/>
  <c r="E86" i="21" s="1"/>
  <c r="M87" i="21"/>
  <c r="M86" i="21" s="1"/>
  <c r="E100" i="27"/>
  <c r="I100" i="27"/>
  <c r="C100" i="27"/>
  <c r="K100" i="27"/>
  <c r="H100" i="27"/>
  <c r="G100" i="27"/>
  <c r="G110" i="27" s="1"/>
  <c r="G136" i="27" s="1"/>
  <c r="L100" i="27"/>
  <c r="F100" i="27"/>
  <c r="D100" i="27"/>
  <c r="J100" i="27"/>
  <c r="E99" i="26"/>
  <c r="J99" i="26"/>
  <c r="D99" i="26"/>
  <c r="G99" i="26"/>
  <c r="I99" i="26"/>
  <c r="C99" i="26"/>
  <c r="F99" i="26"/>
  <c r="H99" i="26"/>
  <c r="K99" i="26"/>
  <c r="L99" i="26"/>
  <c r="N79" i="21"/>
  <c r="F79" i="21"/>
  <c r="L79" i="21"/>
  <c r="D79" i="21"/>
  <c r="I79" i="21"/>
  <c r="J79" i="21"/>
  <c r="G79" i="21"/>
  <c r="C79" i="21"/>
  <c r="C77" i="21" s="1"/>
  <c r="C91" i="21" s="1"/>
  <c r="C112" i="21" s="1"/>
  <c r="C113" i="21" s="1"/>
  <c r="C114" i="21" s="1"/>
  <c r="E79" i="21"/>
  <c r="H79" i="21"/>
  <c r="K79" i="21"/>
  <c r="M79" i="21"/>
  <c r="E94" i="27"/>
  <c r="K94" i="27"/>
  <c r="I94" i="27"/>
  <c r="I93" i="27" s="1"/>
  <c r="H94" i="27"/>
  <c r="L94" i="27"/>
  <c r="C94" i="27"/>
  <c r="C93" i="27" s="1"/>
  <c r="D94" i="27"/>
  <c r="F94" i="27"/>
  <c r="F93" i="27" s="1"/>
  <c r="G94" i="27"/>
  <c r="G93" i="27" s="1"/>
  <c r="J94" i="27"/>
  <c r="J93" i="27" s="1"/>
  <c r="J100" i="26"/>
  <c r="K100" i="26"/>
  <c r="H100" i="26"/>
  <c r="D100" i="26"/>
  <c r="C100" i="26"/>
  <c r="G100" i="26"/>
  <c r="L100" i="26"/>
  <c r="F100" i="26"/>
  <c r="I100" i="26"/>
  <c r="E100" i="26"/>
  <c r="I95" i="7"/>
  <c r="H95" i="7"/>
  <c r="G95" i="7"/>
  <c r="K95" i="7"/>
  <c r="E95" i="7"/>
  <c r="C95" i="7"/>
  <c r="J95" i="7"/>
  <c r="J93" i="7" s="1"/>
  <c r="J92" i="7" s="1"/>
  <c r="J91" i="7" s="1"/>
  <c r="J107" i="7" s="1"/>
  <c r="D95" i="7"/>
  <c r="F95" i="7"/>
  <c r="R107" i="22"/>
  <c r="M107" i="22"/>
  <c r="M106" i="22" s="1"/>
  <c r="P107" i="22"/>
  <c r="P106" i="22" s="1"/>
  <c r="L107" i="22"/>
  <c r="L106" i="22" s="1"/>
  <c r="C107" i="22"/>
  <c r="C106" i="22" s="1"/>
  <c r="C111" i="22" s="1"/>
  <c r="C136" i="22" s="1"/>
  <c r="C137" i="22" s="1"/>
  <c r="C138" i="22" s="1"/>
  <c r="S107" i="22"/>
  <c r="S106" i="22" s="1"/>
  <c r="I107" i="22"/>
  <c r="I106" i="22" s="1"/>
  <c r="K107" i="22"/>
  <c r="K106" i="22" s="1"/>
  <c r="D107" i="22"/>
  <c r="D106" i="22" s="1"/>
  <c r="N107" i="22"/>
  <c r="N106" i="22" s="1"/>
  <c r="H107" i="22"/>
  <c r="H106" i="22" s="1"/>
  <c r="O107" i="22"/>
  <c r="O106" i="22" s="1"/>
  <c r="Q107" i="22"/>
  <c r="Q106" i="22" s="1"/>
  <c r="G107" i="22"/>
  <c r="U107" i="22"/>
  <c r="U106" i="22" s="1"/>
  <c r="E107" i="22"/>
  <c r="E106" i="22" s="1"/>
  <c r="F107" i="22"/>
  <c r="F106" i="22" s="1"/>
  <c r="J107" i="22"/>
  <c r="J106" i="22" s="1"/>
  <c r="W107" i="22"/>
  <c r="W106" i="22" s="1"/>
  <c r="V107" i="22"/>
  <c r="V106" i="22" s="1"/>
  <c r="T107" i="22"/>
  <c r="T106" i="22" s="1"/>
  <c r="U105" i="22"/>
  <c r="P105" i="22"/>
  <c r="V105" i="22"/>
  <c r="S105" i="22"/>
  <c r="I105" i="22"/>
  <c r="C105" i="22"/>
  <c r="F105" i="22"/>
  <c r="L105" i="22"/>
  <c r="Q105" i="22"/>
  <c r="M105" i="22"/>
  <c r="O105" i="22"/>
  <c r="W105" i="22"/>
  <c r="T105" i="22"/>
  <c r="R105" i="22"/>
  <c r="H105" i="22"/>
  <c r="K105" i="22"/>
  <c r="E105" i="22"/>
  <c r="G105" i="22"/>
  <c r="J105" i="22"/>
  <c r="N105" i="22"/>
  <c r="D105" i="22"/>
  <c r="D104" i="24"/>
  <c r="C104" i="24"/>
  <c r="D103" i="24"/>
  <c r="C103" i="24"/>
  <c r="K68" i="21"/>
  <c r="F68" i="21"/>
  <c r="J68" i="21"/>
  <c r="G68" i="21"/>
  <c r="N68" i="21"/>
  <c r="I68" i="21"/>
  <c r="E68" i="21"/>
  <c r="L68" i="21"/>
  <c r="M68" i="21"/>
  <c r="H68" i="21"/>
  <c r="D68" i="21"/>
  <c r="C68" i="21"/>
  <c r="F79" i="26"/>
  <c r="E79" i="26"/>
  <c r="I79" i="26"/>
  <c r="K79" i="26"/>
  <c r="J79" i="26"/>
  <c r="L79" i="26"/>
  <c r="G79" i="26"/>
  <c r="D79" i="26"/>
  <c r="H79" i="26"/>
  <c r="C79" i="26"/>
  <c r="H78" i="27"/>
  <c r="D78" i="27"/>
  <c r="K78" i="27"/>
  <c r="L78" i="27"/>
  <c r="J78" i="27"/>
  <c r="J76" i="27" s="1"/>
  <c r="E78" i="27"/>
  <c r="I78" i="27"/>
  <c r="F78" i="27"/>
  <c r="C78" i="27"/>
  <c r="C76" i="27" s="1"/>
  <c r="G78" i="27"/>
  <c r="G76" i="27" s="1"/>
  <c r="C77" i="24"/>
  <c r="D77" i="24"/>
  <c r="D76" i="24" s="1"/>
  <c r="E75" i="7"/>
  <c r="K75" i="7"/>
  <c r="D75" i="7"/>
  <c r="I75" i="7"/>
  <c r="C75" i="7"/>
  <c r="H75" i="7"/>
  <c r="J75" i="7"/>
  <c r="G75" i="7"/>
  <c r="F75" i="7"/>
  <c r="V79" i="22"/>
  <c r="O79" i="22"/>
  <c r="H79" i="22"/>
  <c r="J79" i="22"/>
  <c r="T79" i="22"/>
  <c r="N79" i="22"/>
  <c r="F79" i="22"/>
  <c r="P79" i="22"/>
  <c r="S79" i="22"/>
  <c r="K79" i="22"/>
  <c r="D79" i="22"/>
  <c r="C79" i="22"/>
  <c r="U79" i="22"/>
  <c r="E79" i="22"/>
  <c r="W79" i="22"/>
  <c r="I79" i="22"/>
  <c r="Q79" i="22"/>
  <c r="G79" i="22"/>
  <c r="M79" i="22"/>
  <c r="L79" i="22"/>
  <c r="R79" i="22"/>
  <c r="D74" i="24"/>
  <c r="C74" i="24"/>
  <c r="V77" i="22"/>
  <c r="D77" i="22"/>
  <c r="K77" i="22"/>
  <c r="I77" i="22"/>
  <c r="R77" i="22"/>
  <c r="H77" i="22"/>
  <c r="O77" i="22"/>
  <c r="J77" i="22"/>
  <c r="U77" i="22"/>
  <c r="E77" i="22"/>
  <c r="E71" i="22" s="1"/>
  <c r="W77" i="22"/>
  <c r="N77" i="22"/>
  <c r="L77" i="22"/>
  <c r="C77" i="22"/>
  <c r="F77" i="22"/>
  <c r="T77" i="22"/>
  <c r="Q77" i="22"/>
  <c r="G77" i="22"/>
  <c r="S77" i="22"/>
  <c r="P77" i="22"/>
  <c r="M77" i="22"/>
  <c r="G73" i="27"/>
  <c r="G72" i="27" s="1"/>
  <c r="K73" i="27"/>
  <c r="K72" i="27" s="1"/>
  <c r="L73" i="27"/>
  <c r="L72" i="27" s="1"/>
  <c r="J73" i="27"/>
  <c r="J72" i="27" s="1"/>
  <c r="F73" i="27"/>
  <c r="H73" i="27"/>
  <c r="H72" i="27" s="1"/>
  <c r="C73" i="27"/>
  <c r="C72" i="27" s="1"/>
  <c r="I73" i="27"/>
  <c r="I72" i="27" s="1"/>
  <c r="D73" i="27"/>
  <c r="D72" i="27" s="1"/>
  <c r="E73" i="27"/>
  <c r="E72" i="27" s="1"/>
  <c r="V72" i="22"/>
  <c r="V71" i="22" s="1"/>
  <c r="N72" i="22"/>
  <c r="M72" i="22"/>
  <c r="M71" i="22" s="1"/>
  <c r="M68" i="22" s="1"/>
  <c r="M86" i="22" s="1"/>
  <c r="M112" i="22" s="1"/>
  <c r="M113" i="22" s="1"/>
  <c r="J72" i="22"/>
  <c r="J71" i="22" s="1"/>
  <c r="Q72" i="22"/>
  <c r="Q71" i="22" s="1"/>
  <c r="Q68" i="22" s="1"/>
  <c r="Q86" i="22" s="1"/>
  <c r="Q112" i="22" s="1"/>
  <c r="Q113" i="22" s="1"/>
  <c r="S72" i="22"/>
  <c r="S71" i="22" s="1"/>
  <c r="S68" i="22" s="1"/>
  <c r="S86" i="22" s="1"/>
  <c r="S112" i="22" s="1"/>
  <c r="S113" i="22" s="1"/>
  <c r="I72" i="22"/>
  <c r="I71" i="22" s="1"/>
  <c r="I68" i="22" s="1"/>
  <c r="P72" i="22"/>
  <c r="P71" i="22" s="1"/>
  <c r="K72" i="22"/>
  <c r="K71" i="22" s="1"/>
  <c r="U72" i="22"/>
  <c r="U71" i="22" s="1"/>
  <c r="U68" i="22" s="1"/>
  <c r="U86" i="22" s="1"/>
  <c r="U112" i="22" s="1"/>
  <c r="U113" i="22" s="1"/>
  <c r="T72" i="22"/>
  <c r="T71" i="22" s="1"/>
  <c r="T68" i="22" s="1"/>
  <c r="T86" i="22" s="1"/>
  <c r="T112" i="22" s="1"/>
  <c r="T113" i="22" s="1"/>
  <c r="W72" i="22"/>
  <c r="W71" i="22" s="1"/>
  <c r="R72" i="22"/>
  <c r="R71" i="22" s="1"/>
  <c r="L72" i="22"/>
  <c r="L71" i="22" s="1"/>
  <c r="L68" i="22" s="1"/>
  <c r="L86" i="22" s="1"/>
  <c r="L112" i="22" s="1"/>
  <c r="L113" i="22" s="1"/>
  <c r="O72" i="22"/>
  <c r="O71" i="22" s="1"/>
  <c r="D71" i="24"/>
  <c r="C71" i="24"/>
  <c r="C70" i="24"/>
  <c r="D70" i="24"/>
  <c r="H69" i="7"/>
  <c r="H68" i="7" s="1"/>
  <c r="H67" i="7" s="1"/>
  <c r="H66" i="7" s="1"/>
  <c r="H82" i="7" s="1"/>
  <c r="J69" i="7"/>
  <c r="J68" i="7" s="1"/>
  <c r="G69" i="7"/>
  <c r="C69" i="7"/>
  <c r="D69" i="7"/>
  <c r="K69" i="7"/>
  <c r="E69" i="7"/>
  <c r="E68" i="7" s="1"/>
  <c r="F69" i="7"/>
  <c r="F68" i="7" s="1"/>
  <c r="I69" i="7"/>
  <c r="I68" i="7" s="1"/>
  <c r="G81" i="26"/>
  <c r="H81" i="26"/>
  <c r="D81" i="26"/>
  <c r="C81" i="26"/>
  <c r="L81" i="26"/>
  <c r="K81" i="26"/>
  <c r="I81" i="26"/>
  <c r="J81" i="26"/>
  <c r="E81" i="26"/>
  <c r="F81" i="26"/>
  <c r="H79" i="7"/>
  <c r="E79" i="7"/>
  <c r="I79" i="7"/>
  <c r="J79" i="7"/>
  <c r="K79" i="7"/>
  <c r="D79" i="7"/>
  <c r="G79" i="7"/>
  <c r="C79" i="7"/>
  <c r="F79" i="7"/>
  <c r="K67" i="21"/>
  <c r="M67" i="21"/>
  <c r="H67" i="21"/>
  <c r="J67" i="21"/>
  <c r="D67" i="21"/>
  <c r="G67" i="21"/>
  <c r="G65" i="21" s="1"/>
  <c r="E67" i="21"/>
  <c r="L67" i="21"/>
  <c r="N67" i="21"/>
  <c r="I67" i="21"/>
  <c r="C67" i="21"/>
  <c r="F67" i="21"/>
  <c r="L78" i="26"/>
  <c r="H78" i="26"/>
  <c r="I78" i="26"/>
  <c r="K78" i="26"/>
  <c r="E78" i="26"/>
  <c r="D78" i="26"/>
  <c r="D76" i="26" s="1"/>
  <c r="J78" i="26"/>
  <c r="F78" i="26"/>
  <c r="C78" i="26"/>
  <c r="G78" i="26"/>
  <c r="G77" i="27"/>
  <c r="J77" i="27"/>
  <c r="L77" i="27"/>
  <c r="D77" i="27"/>
  <c r="K77" i="27"/>
  <c r="C77" i="27"/>
  <c r="H77" i="27"/>
  <c r="E77" i="27"/>
  <c r="E76" i="27" s="1"/>
  <c r="I77" i="27"/>
  <c r="I76" i="27" s="1"/>
  <c r="F77" i="27"/>
  <c r="F76" i="27" s="1"/>
  <c r="M80" i="22"/>
  <c r="K80" i="22"/>
  <c r="Q80" i="22"/>
  <c r="P80" i="22"/>
  <c r="N80" i="22"/>
  <c r="H80" i="22"/>
  <c r="V80" i="22"/>
  <c r="W80" i="22"/>
  <c r="G80" i="22"/>
  <c r="L80" i="22"/>
  <c r="J80" i="22"/>
  <c r="R80" i="22"/>
  <c r="U80" i="22"/>
  <c r="D80" i="22"/>
  <c r="S80" i="22"/>
  <c r="C80" i="22"/>
  <c r="F80" i="22"/>
  <c r="E80" i="22"/>
  <c r="I80" i="22"/>
  <c r="O80" i="22"/>
  <c r="T80" i="22"/>
  <c r="V78" i="22"/>
  <c r="P78" i="22"/>
  <c r="I78" i="22"/>
  <c r="J78" i="22"/>
  <c r="U78" i="22"/>
  <c r="N78" i="22"/>
  <c r="F78" i="22"/>
  <c r="Q78" i="22"/>
  <c r="D78" i="22"/>
  <c r="T78" i="22"/>
  <c r="L78" i="22"/>
  <c r="E78" i="22"/>
  <c r="S78" i="22"/>
  <c r="C78" i="22"/>
  <c r="W78" i="22"/>
  <c r="O78" i="22"/>
  <c r="H78" i="22"/>
  <c r="R78" i="22"/>
  <c r="K78" i="22"/>
  <c r="M78" i="22"/>
  <c r="G78" i="22"/>
  <c r="H74" i="27"/>
  <c r="J74" i="27"/>
  <c r="C74" i="27"/>
  <c r="G74" i="27"/>
  <c r="L74" i="27"/>
  <c r="D74" i="27"/>
  <c r="K74" i="27"/>
  <c r="E74" i="27"/>
  <c r="I74" i="27"/>
  <c r="F74" i="27"/>
  <c r="C73" i="26"/>
  <c r="C72" i="26" s="1"/>
  <c r="H73" i="26"/>
  <c r="H72" i="26" s="1"/>
  <c r="G73" i="26"/>
  <c r="G72" i="26" s="1"/>
  <c r="I73" i="26"/>
  <c r="I72" i="26" s="1"/>
  <c r="D73" i="26"/>
  <c r="D72" i="26" s="1"/>
  <c r="F73" i="26"/>
  <c r="K73" i="26"/>
  <c r="K72" i="26" s="1"/>
  <c r="E73" i="26"/>
  <c r="E72" i="26" s="1"/>
  <c r="J73" i="26"/>
  <c r="J72" i="26" s="1"/>
  <c r="L73" i="26"/>
  <c r="L72" i="26" s="1"/>
  <c r="L73" i="22"/>
  <c r="V73" i="22"/>
  <c r="Q73" i="22"/>
  <c r="O73" i="22"/>
  <c r="K73" i="22"/>
  <c r="U73" i="22"/>
  <c r="N73" i="22"/>
  <c r="M73" i="22"/>
  <c r="J73" i="22"/>
  <c r="R73" i="22"/>
  <c r="T73" i="22"/>
  <c r="W73" i="22"/>
  <c r="I73" i="22"/>
  <c r="S73" i="22"/>
  <c r="P73" i="22"/>
  <c r="E71" i="27"/>
  <c r="L71" i="27"/>
  <c r="D71" i="27"/>
  <c r="H71" i="27"/>
  <c r="I71" i="27"/>
  <c r="K71" i="27"/>
  <c r="F71" i="27"/>
  <c r="G71" i="27"/>
  <c r="J71" i="27"/>
  <c r="J84" i="27" s="1"/>
  <c r="C71" i="27"/>
  <c r="K70" i="27"/>
  <c r="C70" i="27"/>
  <c r="D70" i="27"/>
  <c r="H70" i="27"/>
  <c r="J70" i="27"/>
  <c r="G70" i="27"/>
  <c r="L70" i="27"/>
  <c r="I70" i="27"/>
  <c r="E70" i="27"/>
  <c r="F70" i="27"/>
  <c r="L69" i="26"/>
  <c r="L68" i="26" s="1"/>
  <c r="G69" i="26"/>
  <c r="G68" i="26" s="1"/>
  <c r="E69" i="26"/>
  <c r="E68" i="26" s="1"/>
  <c r="F69" i="26"/>
  <c r="F68" i="26" s="1"/>
  <c r="H69" i="26"/>
  <c r="H68" i="26" s="1"/>
  <c r="C69" i="26"/>
  <c r="C68" i="26" s="1"/>
  <c r="K69" i="26"/>
  <c r="K68" i="26" s="1"/>
  <c r="D69" i="26"/>
  <c r="D68" i="26" s="1"/>
  <c r="I69" i="26"/>
  <c r="I68" i="26" s="1"/>
  <c r="J69" i="26"/>
  <c r="J68" i="26" s="1"/>
  <c r="C81" i="27"/>
  <c r="H81" i="27"/>
  <c r="D81" i="27"/>
  <c r="G81" i="27"/>
  <c r="J81" i="27"/>
  <c r="I81" i="27"/>
  <c r="E81" i="27"/>
  <c r="L81" i="27"/>
  <c r="K81" i="27"/>
  <c r="F81" i="27"/>
  <c r="H61" i="21"/>
  <c r="J61" i="21"/>
  <c r="D61" i="21"/>
  <c r="F61" i="21"/>
  <c r="L61" i="21"/>
  <c r="K61" i="21"/>
  <c r="E61" i="21"/>
  <c r="G61" i="21"/>
  <c r="G59" i="21" s="1"/>
  <c r="M61" i="21"/>
  <c r="N61" i="21"/>
  <c r="I61" i="21"/>
  <c r="C61" i="21"/>
  <c r="D79" i="24"/>
  <c r="C79" i="24"/>
  <c r="D78" i="24"/>
  <c r="C78" i="24"/>
  <c r="C76" i="24" s="1"/>
  <c r="Q84" i="22"/>
  <c r="F84" i="22"/>
  <c r="O84" i="22"/>
  <c r="E84" i="22"/>
  <c r="U84" i="22"/>
  <c r="V84" i="22"/>
  <c r="K84" i="22"/>
  <c r="J84" i="22"/>
  <c r="L84" i="22"/>
  <c r="M84" i="22"/>
  <c r="S84" i="22"/>
  <c r="P84" i="22"/>
  <c r="H84" i="22"/>
  <c r="R84" i="22"/>
  <c r="C84" i="22"/>
  <c r="N84" i="22"/>
  <c r="T84" i="22"/>
  <c r="D84" i="22"/>
  <c r="W84" i="22"/>
  <c r="I84" i="22"/>
  <c r="G84" i="22"/>
  <c r="D78" i="7"/>
  <c r="K78" i="7"/>
  <c r="C78" i="7"/>
  <c r="H78" i="7"/>
  <c r="J78" i="7"/>
  <c r="G78" i="7"/>
  <c r="E78" i="7"/>
  <c r="E76" i="7" s="1"/>
  <c r="I78" i="7"/>
  <c r="F78" i="7"/>
  <c r="G66" i="21"/>
  <c r="M66" i="21"/>
  <c r="M65" i="21" s="1"/>
  <c r="E66" i="21"/>
  <c r="J66" i="21"/>
  <c r="J65" i="21" s="1"/>
  <c r="H66" i="21"/>
  <c r="H65" i="21" s="1"/>
  <c r="C66" i="21"/>
  <c r="C65" i="21" s="1"/>
  <c r="L66" i="21"/>
  <c r="L65" i="21" s="1"/>
  <c r="F66" i="21"/>
  <c r="F65" i="21" s="1"/>
  <c r="I66" i="21"/>
  <c r="I65" i="21" s="1"/>
  <c r="D66" i="21"/>
  <c r="D65" i="21" s="1"/>
  <c r="N66" i="21"/>
  <c r="N65" i="21" s="1"/>
  <c r="K66" i="21"/>
  <c r="K65" i="21" s="1"/>
  <c r="H77" i="26"/>
  <c r="J77" i="26"/>
  <c r="K77" i="26"/>
  <c r="K76" i="26" s="1"/>
  <c r="G77" i="26"/>
  <c r="G76" i="26" s="1"/>
  <c r="L77" i="26"/>
  <c r="L76" i="26" s="1"/>
  <c r="D77" i="26"/>
  <c r="C77" i="26"/>
  <c r="E77" i="26"/>
  <c r="E76" i="26" s="1"/>
  <c r="I77" i="26"/>
  <c r="I76" i="26" s="1"/>
  <c r="F77" i="26"/>
  <c r="F76" i="26" s="1"/>
  <c r="L75" i="27"/>
  <c r="L85" i="27" s="1"/>
  <c r="L111" i="27" s="1"/>
  <c r="D75" i="27"/>
  <c r="I75" i="27"/>
  <c r="K75" i="27"/>
  <c r="E75" i="27"/>
  <c r="E85" i="27" s="1"/>
  <c r="E111" i="27" s="1"/>
  <c r="H75" i="27"/>
  <c r="G75" i="27"/>
  <c r="C75" i="27"/>
  <c r="C85" i="27" s="1"/>
  <c r="C111" i="27" s="1"/>
  <c r="F75" i="27"/>
  <c r="F85" i="27" s="1"/>
  <c r="F111" i="27" s="1"/>
  <c r="J75" i="27"/>
  <c r="P76" i="22"/>
  <c r="E76" i="22"/>
  <c r="F76" i="22"/>
  <c r="V76" i="22"/>
  <c r="L76" i="22"/>
  <c r="U76" i="22"/>
  <c r="J76" i="22"/>
  <c r="Q76" i="22"/>
  <c r="W76" i="22"/>
  <c r="G76" i="22"/>
  <c r="G71" i="22" s="1"/>
  <c r="R76" i="22"/>
  <c r="I76" i="22"/>
  <c r="M76" i="22"/>
  <c r="S76" i="22"/>
  <c r="C76" i="22"/>
  <c r="C71" i="22" s="1"/>
  <c r="N76" i="22"/>
  <c r="K76" i="22"/>
  <c r="O76" i="22"/>
  <c r="H76" i="22"/>
  <c r="H71" i="22" s="1"/>
  <c r="H68" i="22" s="1"/>
  <c r="H86" i="22" s="1"/>
  <c r="H112" i="22" s="1"/>
  <c r="T76" i="22"/>
  <c r="D76" i="22"/>
  <c r="D71" i="22" s="1"/>
  <c r="H74" i="26"/>
  <c r="J74" i="26"/>
  <c r="K74" i="26"/>
  <c r="G74" i="26"/>
  <c r="L74" i="26"/>
  <c r="D74" i="26"/>
  <c r="C74" i="26"/>
  <c r="E74" i="26"/>
  <c r="F74" i="26"/>
  <c r="I74" i="26"/>
  <c r="D73" i="7"/>
  <c r="I73" i="7"/>
  <c r="I72" i="7" s="1"/>
  <c r="K73" i="7"/>
  <c r="E73" i="7"/>
  <c r="H73" i="7"/>
  <c r="J73" i="7"/>
  <c r="J72" i="7" s="1"/>
  <c r="F73" i="7"/>
  <c r="F72" i="7" s="1"/>
  <c r="C73" i="7"/>
  <c r="C72" i="7" s="1"/>
  <c r="G73" i="7"/>
  <c r="G72" i="7" s="1"/>
  <c r="V74" i="22"/>
  <c r="K74" i="22"/>
  <c r="L74" i="22"/>
  <c r="R74" i="22"/>
  <c r="P74" i="22"/>
  <c r="W74" i="22"/>
  <c r="U74" i="22"/>
  <c r="N74" i="22"/>
  <c r="T74" i="22"/>
  <c r="Q74" i="22"/>
  <c r="S74" i="22"/>
  <c r="J74" i="22"/>
  <c r="I74" i="22"/>
  <c r="M74" i="22"/>
  <c r="O74" i="22"/>
  <c r="K58" i="21"/>
  <c r="F58" i="21"/>
  <c r="J58" i="21"/>
  <c r="L58" i="21"/>
  <c r="N58" i="21"/>
  <c r="I58" i="21"/>
  <c r="E58" i="21"/>
  <c r="C58" i="21"/>
  <c r="M58" i="21"/>
  <c r="H58" i="21"/>
  <c r="D58" i="21"/>
  <c r="G58" i="21"/>
  <c r="G71" i="26"/>
  <c r="H71" i="26"/>
  <c r="L71" i="26"/>
  <c r="D71" i="26"/>
  <c r="K71" i="26"/>
  <c r="C71" i="26"/>
  <c r="J71" i="26"/>
  <c r="I71" i="26"/>
  <c r="F71" i="26"/>
  <c r="E71" i="26"/>
  <c r="K70" i="26"/>
  <c r="C70" i="26"/>
  <c r="G70" i="26"/>
  <c r="F70" i="26"/>
  <c r="E70" i="26"/>
  <c r="J70" i="26"/>
  <c r="I70" i="26"/>
  <c r="L70" i="26"/>
  <c r="H70" i="26"/>
  <c r="D70" i="26"/>
  <c r="C69" i="27"/>
  <c r="C68" i="27" s="1"/>
  <c r="C67" i="27" s="1"/>
  <c r="C66" i="27" s="1"/>
  <c r="C82" i="27" s="1"/>
  <c r="J69" i="27"/>
  <c r="J68" i="27" s="1"/>
  <c r="J67" i="27" s="1"/>
  <c r="J66" i="27" s="1"/>
  <c r="J82" i="27" s="1"/>
  <c r="G69" i="27"/>
  <c r="G68" i="27" s="1"/>
  <c r="K69" i="27"/>
  <c r="K68" i="27" s="1"/>
  <c r="H69" i="27"/>
  <c r="H68" i="27" s="1"/>
  <c r="E69" i="27"/>
  <c r="E68" i="27" s="1"/>
  <c r="L69" i="27"/>
  <c r="L68" i="27" s="1"/>
  <c r="I69" i="27"/>
  <c r="I68" i="27" s="1"/>
  <c r="D69" i="27"/>
  <c r="D68" i="27" s="1"/>
  <c r="F69" i="27"/>
  <c r="F68" i="27" s="1"/>
  <c r="K60" i="21"/>
  <c r="K59" i="21" s="1"/>
  <c r="K56" i="21" s="1"/>
  <c r="K70" i="21" s="1"/>
  <c r="K92" i="21" s="1"/>
  <c r="K93" i="21" s="1"/>
  <c r="K94" i="21" s="1"/>
  <c r="J60" i="21"/>
  <c r="J59" i="21" s="1"/>
  <c r="J56" i="21" s="1"/>
  <c r="J70" i="21" s="1"/>
  <c r="J92" i="21" s="1"/>
  <c r="E60" i="21"/>
  <c r="E59" i="21" s="1"/>
  <c r="G60" i="21"/>
  <c r="N60" i="21"/>
  <c r="N59" i="21" s="1"/>
  <c r="I60" i="21"/>
  <c r="I59" i="21" s="1"/>
  <c r="H60" i="21"/>
  <c r="H59" i="21" s="1"/>
  <c r="F60" i="21"/>
  <c r="F59" i="21" s="1"/>
  <c r="D60" i="21"/>
  <c r="D59" i="21" s="1"/>
  <c r="D56" i="21" s="1"/>
  <c r="D70" i="21" s="1"/>
  <c r="D92" i="21" s="1"/>
  <c r="C60" i="21"/>
  <c r="C59" i="21" s="1"/>
  <c r="C56" i="21" s="1"/>
  <c r="C70" i="21" s="1"/>
  <c r="C92" i="21" s="1"/>
  <c r="C93" i="21" s="1"/>
  <c r="C94" i="21" s="1"/>
  <c r="L60" i="21"/>
  <c r="L59" i="21" s="1"/>
  <c r="M60" i="21"/>
  <c r="M59" i="21" s="1"/>
  <c r="F79" i="27"/>
  <c r="J79" i="27"/>
  <c r="H79" i="27"/>
  <c r="C79" i="27"/>
  <c r="G79" i="27"/>
  <c r="I79" i="27"/>
  <c r="D79" i="27"/>
  <c r="L79" i="27"/>
  <c r="E79" i="27"/>
  <c r="K79" i="27"/>
  <c r="T83" i="22"/>
  <c r="O83" i="22"/>
  <c r="I83" i="22"/>
  <c r="D83" i="22"/>
  <c r="U83" i="22"/>
  <c r="E83" i="22"/>
  <c r="S83" i="22"/>
  <c r="M83" i="22"/>
  <c r="H83" i="22"/>
  <c r="C83" i="22"/>
  <c r="K83" i="22"/>
  <c r="W83" i="22"/>
  <c r="Q83" i="22"/>
  <c r="L83" i="22"/>
  <c r="G83" i="22"/>
  <c r="V83" i="22"/>
  <c r="P83" i="22"/>
  <c r="F83" i="22"/>
  <c r="R83" i="22"/>
  <c r="J83" i="22"/>
  <c r="N83" i="22"/>
  <c r="E77" i="7"/>
  <c r="H77" i="7"/>
  <c r="H76" i="7" s="1"/>
  <c r="I77" i="7"/>
  <c r="F77" i="7"/>
  <c r="F76" i="7" s="1"/>
  <c r="C77" i="7"/>
  <c r="C76" i="7" s="1"/>
  <c r="J77" i="7"/>
  <c r="J76" i="7" s="1"/>
  <c r="G77" i="7"/>
  <c r="G76" i="7" s="1"/>
  <c r="D77" i="7"/>
  <c r="D76" i="7" s="1"/>
  <c r="K77" i="7"/>
  <c r="K76" i="7" s="1"/>
  <c r="K64" i="21"/>
  <c r="F64" i="21"/>
  <c r="L64" i="21"/>
  <c r="I64" i="21"/>
  <c r="D64" i="21"/>
  <c r="G64" i="21"/>
  <c r="N64" i="21"/>
  <c r="H64" i="21"/>
  <c r="C64" i="21"/>
  <c r="J64" i="21"/>
  <c r="M64" i="21"/>
  <c r="E64" i="21"/>
  <c r="H75" i="26"/>
  <c r="C75" i="26"/>
  <c r="I75" i="26"/>
  <c r="D75" i="26"/>
  <c r="L75" i="26"/>
  <c r="G75" i="26"/>
  <c r="J75" i="26"/>
  <c r="K75" i="26"/>
  <c r="E75" i="26"/>
  <c r="F75" i="26"/>
  <c r="I74" i="7"/>
  <c r="K74" i="7"/>
  <c r="E74" i="7"/>
  <c r="D74" i="7"/>
  <c r="D72" i="7" s="1"/>
  <c r="G74" i="7"/>
  <c r="J74" i="7"/>
  <c r="C74" i="7"/>
  <c r="H74" i="7"/>
  <c r="H72" i="7" s="1"/>
  <c r="H84" i="7" s="1"/>
  <c r="H87" i="7" s="1"/>
  <c r="H88" i="7" s="1"/>
  <c r="F74" i="7"/>
  <c r="C73" i="24"/>
  <c r="C72" i="24" s="1"/>
  <c r="D73" i="24"/>
  <c r="D72" i="24" s="1"/>
  <c r="P75" i="22"/>
  <c r="W75" i="22"/>
  <c r="L75" i="22"/>
  <c r="R75" i="22"/>
  <c r="V75" i="22"/>
  <c r="K75" i="22"/>
  <c r="M75" i="22"/>
  <c r="J75" i="22"/>
  <c r="Q75" i="22"/>
  <c r="I75" i="22"/>
  <c r="O75" i="22"/>
  <c r="U75" i="22"/>
  <c r="N75" i="22"/>
  <c r="N71" i="22" s="1"/>
  <c r="T75" i="22"/>
  <c r="S75" i="22"/>
  <c r="G71" i="7"/>
  <c r="J71" i="7"/>
  <c r="D71" i="7"/>
  <c r="K71" i="7"/>
  <c r="C71" i="7"/>
  <c r="H71" i="7"/>
  <c r="H85" i="7" s="1"/>
  <c r="E71" i="7"/>
  <c r="F71" i="7"/>
  <c r="I71" i="7"/>
  <c r="I70" i="7"/>
  <c r="E70" i="7"/>
  <c r="H70" i="7"/>
  <c r="F70" i="7"/>
  <c r="K70" i="7"/>
  <c r="K68" i="7" s="1"/>
  <c r="D70" i="7"/>
  <c r="D68" i="7" s="1"/>
  <c r="J70" i="7"/>
  <c r="C70" i="7"/>
  <c r="G70" i="7"/>
  <c r="G68" i="7" s="1"/>
  <c r="D69" i="24"/>
  <c r="D68" i="24" s="1"/>
  <c r="C69" i="24"/>
  <c r="C68" i="24" s="1"/>
  <c r="I81" i="7"/>
  <c r="H81" i="7"/>
  <c r="E81" i="7"/>
  <c r="G81" i="7"/>
  <c r="F81" i="7"/>
  <c r="K81" i="7"/>
  <c r="C81" i="7"/>
  <c r="J81" i="7"/>
  <c r="D81" i="7"/>
  <c r="H63" i="21"/>
  <c r="L63" i="21"/>
  <c r="I63" i="21"/>
  <c r="G63" i="21"/>
  <c r="C63" i="21"/>
  <c r="J63" i="21"/>
  <c r="E63" i="21"/>
  <c r="D63" i="21"/>
  <c r="K63" i="21"/>
  <c r="N63" i="21"/>
  <c r="F63" i="21"/>
  <c r="M63" i="21"/>
  <c r="I57" i="21"/>
  <c r="C57" i="21"/>
  <c r="J57" i="21"/>
  <c r="N57" i="21"/>
  <c r="H57" i="21"/>
  <c r="H56" i="21" s="1"/>
  <c r="H70" i="21" s="1"/>
  <c r="H92" i="21" s="1"/>
  <c r="H93" i="21" s="1"/>
  <c r="H94" i="21" s="1"/>
  <c r="E57" i="21"/>
  <c r="K57" i="21"/>
  <c r="F57" i="21"/>
  <c r="M57" i="21"/>
  <c r="D57" i="21"/>
  <c r="L57" i="21"/>
  <c r="L56" i="21" s="1"/>
  <c r="L70" i="21" s="1"/>
  <c r="L92" i="21" s="1"/>
  <c r="G57" i="21"/>
  <c r="G56" i="21" s="1"/>
  <c r="G70" i="21" s="1"/>
  <c r="G92" i="21" s="1"/>
  <c r="M82" i="22"/>
  <c r="P82" i="22"/>
  <c r="P81" i="22" s="1"/>
  <c r="V82" i="22"/>
  <c r="V81" i="22" s="1"/>
  <c r="U82" i="22"/>
  <c r="U81" i="22" s="1"/>
  <c r="W82" i="22"/>
  <c r="W81" i="22" s="1"/>
  <c r="I82" i="22"/>
  <c r="I81" i="22" s="1"/>
  <c r="E82" i="22"/>
  <c r="E81" i="22" s="1"/>
  <c r="R82" i="22"/>
  <c r="R81" i="22" s="1"/>
  <c r="L82" i="22"/>
  <c r="L81" i="22" s="1"/>
  <c r="Q82" i="22"/>
  <c r="Q81" i="22" s="1"/>
  <c r="O82" i="22"/>
  <c r="O81" i="22" s="1"/>
  <c r="C82" i="22"/>
  <c r="C81" i="22" s="1"/>
  <c r="S82" i="22"/>
  <c r="S81" i="22" s="1"/>
  <c r="D82" i="22"/>
  <c r="D81" i="22" s="1"/>
  <c r="H82" i="22"/>
  <c r="H81" i="22" s="1"/>
  <c r="K82" i="22"/>
  <c r="K81" i="22" s="1"/>
  <c r="J82" i="22"/>
  <c r="J81" i="22" s="1"/>
  <c r="N82" i="22"/>
  <c r="N81" i="22" s="1"/>
  <c r="G82" i="22"/>
  <c r="G81" i="22" s="1"/>
  <c r="T82" i="22"/>
  <c r="T81" i="22" s="1"/>
  <c r="F82" i="22"/>
  <c r="F81" i="22" s="1"/>
  <c r="F86" i="22" s="1"/>
  <c r="F112" i="22" s="1"/>
  <c r="U70" i="22"/>
  <c r="P70" i="22"/>
  <c r="K70" i="22"/>
  <c r="E70" i="22"/>
  <c r="L70" i="22"/>
  <c r="V70" i="22"/>
  <c r="T70" i="22"/>
  <c r="O70" i="22"/>
  <c r="I70" i="22"/>
  <c r="D70" i="22"/>
  <c r="W70" i="22"/>
  <c r="G70" i="22"/>
  <c r="S70" i="22"/>
  <c r="M70" i="22"/>
  <c r="H70" i="22"/>
  <c r="C70" i="22"/>
  <c r="Q70" i="22"/>
  <c r="F70" i="22"/>
  <c r="F68" i="22" s="1"/>
  <c r="J70" i="22"/>
  <c r="J68" i="22" s="1"/>
  <c r="J86" i="22" s="1"/>
  <c r="J112" i="22" s="1"/>
  <c r="J113" i="22" s="1"/>
  <c r="N70" i="22"/>
  <c r="N68" i="22" s="1"/>
  <c r="N86" i="22" s="1"/>
  <c r="N112" i="22" s="1"/>
  <c r="N113" i="22" s="1"/>
  <c r="R70" i="22"/>
  <c r="R68" i="22" s="1"/>
  <c r="R86" i="22" s="1"/>
  <c r="R112" i="22" s="1"/>
  <c r="R113" i="22" s="1"/>
  <c r="D75" i="24"/>
  <c r="C75" i="24"/>
  <c r="D44" i="24"/>
  <c r="D43" i="24" s="1"/>
  <c r="C44" i="24"/>
  <c r="C43" i="24" s="1"/>
  <c r="U56" i="22"/>
  <c r="P56" i="22"/>
  <c r="K56" i="22"/>
  <c r="E56" i="22"/>
  <c r="S56" i="22"/>
  <c r="H56" i="22"/>
  <c r="T56" i="22"/>
  <c r="O56" i="22"/>
  <c r="I56" i="22"/>
  <c r="D56" i="22"/>
  <c r="M56" i="22"/>
  <c r="C56" i="22"/>
  <c r="W56" i="22"/>
  <c r="V56" i="22"/>
  <c r="Q56" i="22"/>
  <c r="L56" i="22"/>
  <c r="G56" i="22"/>
  <c r="N56" i="22"/>
  <c r="F56" i="22"/>
  <c r="R56" i="22"/>
  <c r="J56" i="22"/>
  <c r="G46" i="7"/>
  <c r="C46" i="7"/>
  <c r="D46" i="7"/>
  <c r="K46" i="7"/>
  <c r="H46" i="7"/>
  <c r="J46" i="7"/>
  <c r="I46" i="7"/>
  <c r="F46" i="7"/>
  <c r="E46" i="7"/>
  <c r="D45" i="24"/>
  <c r="C45" i="24"/>
  <c r="K59" i="26"/>
  <c r="K42" i="26"/>
  <c r="K41" i="26" s="1"/>
  <c r="K57" i="26" s="1"/>
  <c r="H48" i="21"/>
  <c r="J48" i="21"/>
  <c r="L48" i="21"/>
  <c r="M48" i="21"/>
  <c r="K48" i="21"/>
  <c r="I48" i="21"/>
  <c r="D48" i="21"/>
  <c r="E48" i="21"/>
  <c r="F48" i="21"/>
  <c r="C48" i="21"/>
  <c r="N48" i="21"/>
  <c r="G48" i="21"/>
  <c r="V58" i="22"/>
  <c r="E58" i="22"/>
  <c r="P58" i="22"/>
  <c r="P57" i="22" s="1"/>
  <c r="J58" i="22"/>
  <c r="J57" i="22" s="1"/>
  <c r="K58" i="22"/>
  <c r="K57" i="22" s="1"/>
  <c r="M58" i="22"/>
  <c r="M57" i="22" s="1"/>
  <c r="D58" i="22"/>
  <c r="D57" i="22" s="1"/>
  <c r="S58" i="22"/>
  <c r="S57" i="22" s="1"/>
  <c r="H58" i="22"/>
  <c r="H57" i="22" s="1"/>
  <c r="T58" i="22"/>
  <c r="T57" i="22" s="1"/>
  <c r="F58" i="22"/>
  <c r="F57" i="22" s="1"/>
  <c r="U58" i="22"/>
  <c r="U57" i="22" s="1"/>
  <c r="L58" i="22"/>
  <c r="L57" i="22" s="1"/>
  <c r="W58" i="22"/>
  <c r="W57" i="22" s="1"/>
  <c r="G58" i="22"/>
  <c r="G57" i="22" s="1"/>
  <c r="R58" i="22"/>
  <c r="R57" i="22" s="1"/>
  <c r="I58" i="22"/>
  <c r="I57" i="22" s="1"/>
  <c r="Q58" i="22"/>
  <c r="Q57" i="22" s="1"/>
  <c r="C58" i="22"/>
  <c r="C57" i="22" s="1"/>
  <c r="N58" i="22"/>
  <c r="N57" i="22" s="1"/>
  <c r="O58" i="22"/>
  <c r="O57" i="22" s="1"/>
  <c r="H50" i="7"/>
  <c r="K50" i="7"/>
  <c r="E50" i="7"/>
  <c r="D50" i="7"/>
  <c r="I50" i="7"/>
  <c r="C50" i="7"/>
  <c r="F50" i="7"/>
  <c r="G50" i="7"/>
  <c r="J50" i="7"/>
  <c r="D49" i="24"/>
  <c r="C49" i="24"/>
  <c r="D48" i="27"/>
  <c r="D47" i="27" s="1"/>
  <c r="K48" i="27"/>
  <c r="K47" i="27" s="1"/>
  <c r="C48" i="27"/>
  <c r="C47" i="27" s="1"/>
  <c r="H48" i="27"/>
  <c r="H47" i="27" s="1"/>
  <c r="F48" i="27"/>
  <c r="F47" i="27" s="1"/>
  <c r="L48" i="27"/>
  <c r="L47" i="27" s="1"/>
  <c r="L59" i="27" s="1"/>
  <c r="J48" i="27"/>
  <c r="J47" i="27" s="1"/>
  <c r="E48" i="27"/>
  <c r="E47" i="27" s="1"/>
  <c r="I48" i="27"/>
  <c r="I47" i="27" s="1"/>
  <c r="G48" i="27"/>
  <c r="G47" i="27" s="1"/>
  <c r="U48" i="22"/>
  <c r="U47" i="22" s="1"/>
  <c r="O48" i="22"/>
  <c r="O47" i="22" s="1"/>
  <c r="J48" i="22"/>
  <c r="J47" i="22" s="1"/>
  <c r="S48" i="22"/>
  <c r="S47" i="22" s="1"/>
  <c r="N48" i="22"/>
  <c r="N47" i="22" s="1"/>
  <c r="I48" i="22"/>
  <c r="I47" i="22" s="1"/>
  <c r="Q48" i="22"/>
  <c r="W48" i="22"/>
  <c r="M48" i="22"/>
  <c r="V48" i="22"/>
  <c r="K48" i="22"/>
  <c r="R48" i="22"/>
  <c r="R47" i="22" s="1"/>
  <c r="R44" i="22" s="1"/>
  <c r="R62" i="22" s="1"/>
  <c r="R87" i="22" s="1"/>
  <c r="R88" i="22" s="1"/>
  <c r="T48" i="22"/>
  <c r="L48" i="22"/>
  <c r="L47" i="22" s="1"/>
  <c r="P48" i="22"/>
  <c r="P47" i="22" s="1"/>
  <c r="D46" i="24"/>
  <c r="C46" i="24"/>
  <c r="K45" i="26"/>
  <c r="E45" i="26"/>
  <c r="J45" i="26"/>
  <c r="F45" i="26"/>
  <c r="G45" i="26"/>
  <c r="L45" i="26"/>
  <c r="C45" i="26"/>
  <c r="H45" i="26"/>
  <c r="I45" i="26"/>
  <c r="D45" i="26"/>
  <c r="H44" i="27"/>
  <c r="H43" i="27" s="1"/>
  <c r="J44" i="27"/>
  <c r="L44" i="27"/>
  <c r="L43" i="27" s="1"/>
  <c r="L42" i="27" s="1"/>
  <c r="L41" i="27" s="1"/>
  <c r="L57" i="27" s="1"/>
  <c r="D44" i="27"/>
  <c r="D43" i="27" s="1"/>
  <c r="K44" i="27"/>
  <c r="K43" i="27" s="1"/>
  <c r="K42" i="27" s="1"/>
  <c r="K41" i="27" s="1"/>
  <c r="K57" i="27" s="1"/>
  <c r="C44" i="27"/>
  <c r="C43" i="27" s="1"/>
  <c r="G44" i="27"/>
  <c r="F44" i="27"/>
  <c r="F43" i="27" s="1"/>
  <c r="E44" i="27"/>
  <c r="E43" i="27" s="1"/>
  <c r="I44" i="27"/>
  <c r="I43" i="27" s="1"/>
  <c r="I40" i="21"/>
  <c r="M40" i="21"/>
  <c r="F40" i="21"/>
  <c r="C40" i="21"/>
  <c r="G40" i="21"/>
  <c r="N40" i="21"/>
  <c r="N39" i="21" s="1"/>
  <c r="K40" i="21"/>
  <c r="K39" i="21" s="1"/>
  <c r="H40" i="21"/>
  <c r="H39" i="21" s="1"/>
  <c r="D40" i="21"/>
  <c r="D39" i="21" s="1"/>
  <c r="J40" i="21"/>
  <c r="J39" i="21" s="1"/>
  <c r="L40" i="21"/>
  <c r="L39" i="21" s="1"/>
  <c r="L36" i="21" s="1"/>
  <c r="L50" i="21" s="1"/>
  <c r="L71" i="21" s="1"/>
  <c r="E40" i="21"/>
  <c r="E39" i="21" s="1"/>
  <c r="I52" i="27"/>
  <c r="E52" i="27"/>
  <c r="D52" i="27"/>
  <c r="D51" i="27" s="1"/>
  <c r="L52" i="27"/>
  <c r="L51" i="27" s="1"/>
  <c r="H52" i="27"/>
  <c r="H51" i="27" s="1"/>
  <c r="K52" i="27"/>
  <c r="K51" i="27" s="1"/>
  <c r="J52" i="27"/>
  <c r="J51" i="27" s="1"/>
  <c r="G52" i="27"/>
  <c r="G51" i="27" s="1"/>
  <c r="C52" i="27"/>
  <c r="C51" i="27" s="1"/>
  <c r="F52" i="27"/>
  <c r="F51" i="27" s="1"/>
  <c r="D50" i="24"/>
  <c r="C50" i="24"/>
  <c r="P59" i="22"/>
  <c r="F59" i="22"/>
  <c r="V59" i="22"/>
  <c r="O59" i="22"/>
  <c r="D59" i="22"/>
  <c r="K59" i="22"/>
  <c r="T59" i="22"/>
  <c r="J59" i="22"/>
  <c r="M59" i="22"/>
  <c r="L59" i="22"/>
  <c r="C59" i="22"/>
  <c r="U59" i="22"/>
  <c r="W59" i="22"/>
  <c r="N59" i="22"/>
  <c r="G59" i="22"/>
  <c r="S59" i="22"/>
  <c r="I59" i="22"/>
  <c r="R59" i="22"/>
  <c r="H59" i="22"/>
  <c r="E59" i="22"/>
  <c r="Q59" i="22"/>
  <c r="G59" i="26"/>
  <c r="G42" i="26"/>
  <c r="G41" i="26" s="1"/>
  <c r="G57" i="26" s="1"/>
  <c r="D52" i="24"/>
  <c r="D51" i="24" s="1"/>
  <c r="C52" i="24"/>
  <c r="S54" i="22"/>
  <c r="M54" i="22"/>
  <c r="H54" i="22"/>
  <c r="C54" i="22"/>
  <c r="U54" i="22"/>
  <c r="P54" i="22"/>
  <c r="E54" i="22"/>
  <c r="W54" i="22"/>
  <c r="Q54" i="22"/>
  <c r="L54" i="22"/>
  <c r="G54" i="22"/>
  <c r="V54" i="22"/>
  <c r="K54" i="22"/>
  <c r="D54" i="22"/>
  <c r="T54" i="22"/>
  <c r="O54" i="22"/>
  <c r="I54" i="22"/>
  <c r="N54" i="22"/>
  <c r="J54" i="22"/>
  <c r="R54" i="22"/>
  <c r="F54" i="22"/>
  <c r="L41" i="21"/>
  <c r="G41" i="21"/>
  <c r="G39" i="21" s="1"/>
  <c r="M41" i="21"/>
  <c r="M39" i="21" s="1"/>
  <c r="N41" i="21"/>
  <c r="I41" i="21"/>
  <c r="J41" i="21"/>
  <c r="C41" i="21"/>
  <c r="D41" i="21"/>
  <c r="K41" i="21"/>
  <c r="E41" i="21"/>
  <c r="F41" i="21"/>
  <c r="H41" i="21"/>
  <c r="E54" i="7"/>
  <c r="H54" i="7"/>
  <c r="I54" i="7"/>
  <c r="G54" i="7"/>
  <c r="F54" i="7"/>
  <c r="D54" i="7"/>
  <c r="K54" i="7"/>
  <c r="J54" i="7"/>
  <c r="C54" i="7"/>
  <c r="I54" i="26"/>
  <c r="D54" i="26"/>
  <c r="H54" i="26"/>
  <c r="C54" i="26"/>
  <c r="G54" i="26"/>
  <c r="J54" i="26"/>
  <c r="K54" i="26"/>
  <c r="E54" i="26"/>
  <c r="L54" i="26"/>
  <c r="F54" i="26"/>
  <c r="M55" i="22"/>
  <c r="H55" i="22"/>
  <c r="W55" i="22"/>
  <c r="S55" i="22"/>
  <c r="U55" i="22"/>
  <c r="F55" i="22"/>
  <c r="G55" i="22"/>
  <c r="Q55" i="22"/>
  <c r="Q47" i="22" s="1"/>
  <c r="R55" i="22"/>
  <c r="N55" i="22"/>
  <c r="O55" i="22"/>
  <c r="T55" i="22"/>
  <c r="T47" i="22" s="1"/>
  <c r="D55" i="22"/>
  <c r="C55" i="22"/>
  <c r="E55" i="22"/>
  <c r="K55" i="22"/>
  <c r="K47" i="22" s="1"/>
  <c r="P55" i="22"/>
  <c r="I55" i="22"/>
  <c r="J55" i="22"/>
  <c r="L55" i="22"/>
  <c r="V55" i="22"/>
  <c r="V47" i="22" s="1"/>
  <c r="E47" i="7"/>
  <c r="I45" i="7"/>
  <c r="E45" i="7"/>
  <c r="H45" i="7"/>
  <c r="C45" i="7"/>
  <c r="F45" i="7"/>
  <c r="G45" i="7"/>
  <c r="D45" i="7"/>
  <c r="D43" i="7" s="1"/>
  <c r="K45" i="7"/>
  <c r="J45" i="7"/>
  <c r="D59" i="26"/>
  <c r="D42" i="26"/>
  <c r="D41" i="26" s="1"/>
  <c r="D57" i="26" s="1"/>
  <c r="F59" i="26"/>
  <c r="F42" i="26"/>
  <c r="F41" i="26" s="1"/>
  <c r="F57" i="26" s="1"/>
  <c r="D54" i="24"/>
  <c r="C54" i="24"/>
  <c r="I50" i="26"/>
  <c r="D50" i="26"/>
  <c r="H50" i="26"/>
  <c r="C50" i="26"/>
  <c r="G50" i="26"/>
  <c r="J50" i="26"/>
  <c r="K50" i="26"/>
  <c r="E50" i="26"/>
  <c r="L50" i="26"/>
  <c r="F50" i="26"/>
  <c r="I49" i="27"/>
  <c r="L49" i="27"/>
  <c r="G49" i="27"/>
  <c r="D49" i="27"/>
  <c r="F49" i="27"/>
  <c r="E49" i="27"/>
  <c r="H49" i="27"/>
  <c r="C49" i="27"/>
  <c r="J49" i="27"/>
  <c r="K49" i="27"/>
  <c r="V49" i="22"/>
  <c r="M49" i="22"/>
  <c r="M47" i="22" s="1"/>
  <c r="N49" i="22"/>
  <c r="L49" i="22"/>
  <c r="W49" i="22"/>
  <c r="K49" i="22"/>
  <c r="U49" i="22"/>
  <c r="R49" i="22"/>
  <c r="S49" i="22"/>
  <c r="P49" i="22"/>
  <c r="Q49" i="22"/>
  <c r="J49" i="22"/>
  <c r="T49" i="22"/>
  <c r="I49" i="22"/>
  <c r="O49" i="22"/>
  <c r="J43" i="27"/>
  <c r="H59" i="26"/>
  <c r="H42" i="26"/>
  <c r="H41" i="26" s="1"/>
  <c r="H57" i="26" s="1"/>
  <c r="M46" i="22"/>
  <c r="M44" i="22" s="1"/>
  <c r="M62" i="22" s="1"/>
  <c r="M87" i="22" s="1"/>
  <c r="W46" i="22"/>
  <c r="W44" i="22" s="1"/>
  <c r="W62" i="22" s="1"/>
  <c r="W87" i="22" s="1"/>
  <c r="R46" i="22"/>
  <c r="S46" i="22"/>
  <c r="D46" i="22"/>
  <c r="D44" i="22" s="1"/>
  <c r="D62" i="22" s="1"/>
  <c r="D87" i="22" s="1"/>
  <c r="F46" i="22"/>
  <c r="F44" i="22" s="1"/>
  <c r="F62" i="22" s="1"/>
  <c r="F87" i="22" s="1"/>
  <c r="F88" i="22" s="1"/>
  <c r="F89" i="22" s="1"/>
  <c r="U46" i="22"/>
  <c r="U44" i="22" s="1"/>
  <c r="U62" i="22" s="1"/>
  <c r="U87" i="22" s="1"/>
  <c r="H46" i="22"/>
  <c r="H44" i="22" s="1"/>
  <c r="H62" i="22" s="1"/>
  <c r="H87" i="22" s="1"/>
  <c r="O46" i="22"/>
  <c r="O44" i="22" s="1"/>
  <c r="O62" i="22" s="1"/>
  <c r="O87" i="22" s="1"/>
  <c r="P46" i="22"/>
  <c r="P44" i="22" s="1"/>
  <c r="P62" i="22" s="1"/>
  <c r="P87" i="22" s="1"/>
  <c r="Q46" i="22"/>
  <c r="Q44" i="22" s="1"/>
  <c r="Q62" i="22" s="1"/>
  <c r="Q87" i="22" s="1"/>
  <c r="G46" i="22"/>
  <c r="G44" i="22" s="1"/>
  <c r="G62" i="22" s="1"/>
  <c r="G87" i="22" s="1"/>
  <c r="I46" i="22"/>
  <c r="C46" i="22"/>
  <c r="C44" i="22" s="1"/>
  <c r="C62" i="22" s="1"/>
  <c r="C87" i="22" s="1"/>
  <c r="J46" i="22"/>
  <c r="J44" i="22" s="1"/>
  <c r="J62" i="22" s="1"/>
  <c r="J87" i="22" s="1"/>
  <c r="K46" i="22"/>
  <c r="K44" i="22" s="1"/>
  <c r="K62" i="22" s="1"/>
  <c r="K87" i="22" s="1"/>
  <c r="E46" i="22"/>
  <c r="E44" i="22" s="1"/>
  <c r="E62" i="22" s="1"/>
  <c r="E87" i="22" s="1"/>
  <c r="L46" i="22"/>
  <c r="N46" i="22"/>
  <c r="N44" i="22" s="1"/>
  <c r="N62" i="22" s="1"/>
  <c r="N87" i="22" s="1"/>
  <c r="T46" i="22"/>
  <c r="T44" i="22" s="1"/>
  <c r="T62" i="22" s="1"/>
  <c r="T87" i="22" s="1"/>
  <c r="V46" i="22"/>
  <c r="V44" i="22" s="1"/>
  <c r="V62" i="22" s="1"/>
  <c r="V87" i="22" s="1"/>
  <c r="I56" i="27"/>
  <c r="F56" i="27"/>
  <c r="E56" i="27"/>
  <c r="L56" i="27"/>
  <c r="G56" i="27"/>
  <c r="J56" i="27"/>
  <c r="K56" i="27"/>
  <c r="H56" i="27"/>
  <c r="C56" i="27"/>
  <c r="D56" i="27"/>
  <c r="D53" i="24"/>
  <c r="C53" i="24"/>
  <c r="C51" i="24" s="1"/>
  <c r="F53" i="27"/>
  <c r="C53" i="27"/>
  <c r="L53" i="27"/>
  <c r="G53" i="27"/>
  <c r="D53" i="27"/>
  <c r="E53" i="27"/>
  <c r="E51" i="27" s="1"/>
  <c r="H53" i="27"/>
  <c r="I53" i="27"/>
  <c r="I51" i="27" s="1"/>
  <c r="K53" i="27"/>
  <c r="J53" i="27"/>
  <c r="K53" i="22"/>
  <c r="V53" i="22"/>
  <c r="O53" i="22"/>
  <c r="J53" i="22"/>
  <c r="T53" i="22"/>
  <c r="D53" i="22"/>
  <c r="W53" i="22"/>
  <c r="C53" i="22"/>
  <c r="F53" i="22"/>
  <c r="M53" i="22"/>
  <c r="E53" i="22"/>
  <c r="Q53" i="22"/>
  <c r="H53" i="22"/>
  <c r="H47" i="22" s="1"/>
  <c r="S53" i="22"/>
  <c r="P53" i="22"/>
  <c r="G53" i="22"/>
  <c r="I53" i="22"/>
  <c r="L53" i="22"/>
  <c r="N53" i="22"/>
  <c r="U53" i="22"/>
  <c r="R53" i="22"/>
  <c r="H56" i="7"/>
  <c r="I56" i="7"/>
  <c r="E56" i="7"/>
  <c r="C56" i="7"/>
  <c r="K56" i="7"/>
  <c r="F56" i="7"/>
  <c r="J56" i="7"/>
  <c r="G56" i="7"/>
  <c r="D56" i="7"/>
  <c r="H43" i="21"/>
  <c r="I43" i="21"/>
  <c r="I39" i="21" s="1"/>
  <c r="C43" i="21"/>
  <c r="D43" i="21"/>
  <c r="E43" i="21"/>
  <c r="F43" i="21"/>
  <c r="G43" i="21"/>
  <c r="K43" i="21"/>
  <c r="L43" i="21"/>
  <c r="M43" i="21"/>
  <c r="N43" i="21"/>
  <c r="J43" i="21"/>
  <c r="I37" i="21"/>
  <c r="I36" i="21" s="1"/>
  <c r="I50" i="21" s="1"/>
  <c r="I71" i="21" s="1"/>
  <c r="E37" i="21"/>
  <c r="G37" i="21"/>
  <c r="H37" i="21"/>
  <c r="D37" i="21"/>
  <c r="M37" i="21"/>
  <c r="K37" i="21"/>
  <c r="L37" i="21"/>
  <c r="F37" i="21"/>
  <c r="F36" i="21" s="1"/>
  <c r="F50" i="21" s="1"/>
  <c r="F71" i="21" s="1"/>
  <c r="C37" i="21"/>
  <c r="C36" i="21" s="1"/>
  <c r="C50" i="21" s="1"/>
  <c r="C71" i="21" s="1"/>
  <c r="J37" i="21"/>
  <c r="N37" i="21"/>
  <c r="C39" i="21"/>
  <c r="N47" i="21"/>
  <c r="H47" i="21"/>
  <c r="D47" i="21"/>
  <c r="L47" i="21"/>
  <c r="E47" i="21"/>
  <c r="M47" i="21"/>
  <c r="G47" i="21"/>
  <c r="K47" i="21"/>
  <c r="F47" i="21"/>
  <c r="I47" i="21"/>
  <c r="J47" i="21"/>
  <c r="C47" i="21"/>
  <c r="K48" i="26"/>
  <c r="K47" i="26" s="1"/>
  <c r="E48" i="26"/>
  <c r="E47" i="26" s="1"/>
  <c r="E59" i="26" s="1"/>
  <c r="J48" i="26"/>
  <c r="J47" i="26" s="1"/>
  <c r="G48" i="26"/>
  <c r="G47" i="26" s="1"/>
  <c r="F48" i="26"/>
  <c r="F47" i="26" s="1"/>
  <c r="I48" i="26"/>
  <c r="I47" i="26" s="1"/>
  <c r="L48" i="26"/>
  <c r="L47" i="26" s="1"/>
  <c r="L59" i="26" s="1"/>
  <c r="C48" i="26"/>
  <c r="C47" i="26" s="1"/>
  <c r="H48" i="26"/>
  <c r="H47" i="26" s="1"/>
  <c r="D48" i="26"/>
  <c r="D47" i="26" s="1"/>
  <c r="C59" i="26"/>
  <c r="C42" i="26"/>
  <c r="C41" i="26" s="1"/>
  <c r="C57" i="26" s="1"/>
  <c r="I59" i="26"/>
  <c r="I42" i="26"/>
  <c r="I41" i="26" s="1"/>
  <c r="I57" i="26" s="1"/>
  <c r="J42" i="26"/>
  <c r="J41" i="26" s="1"/>
  <c r="J57" i="26" s="1"/>
  <c r="J59" i="26"/>
  <c r="N60" i="22"/>
  <c r="E60" i="22"/>
  <c r="S60" i="22"/>
  <c r="T60" i="22"/>
  <c r="K60" i="22"/>
  <c r="D60" i="22"/>
  <c r="J60" i="22"/>
  <c r="P60" i="22"/>
  <c r="F60" i="22"/>
  <c r="U60" i="22"/>
  <c r="W60" i="22"/>
  <c r="C60" i="22"/>
  <c r="L60" i="22"/>
  <c r="G60" i="22"/>
  <c r="Q60" i="22"/>
  <c r="R60" i="22"/>
  <c r="H60" i="22"/>
  <c r="M60" i="22"/>
  <c r="O60" i="22"/>
  <c r="I60" i="22"/>
  <c r="V60" i="22"/>
  <c r="V57" i="22" s="1"/>
  <c r="G53" i="7"/>
  <c r="C53" i="7"/>
  <c r="D53" i="7"/>
  <c r="K53" i="7"/>
  <c r="H53" i="7"/>
  <c r="J53" i="7"/>
  <c r="I53" i="7"/>
  <c r="I51" i="7" s="1"/>
  <c r="F53" i="7"/>
  <c r="E53" i="7"/>
  <c r="E51" i="7" s="1"/>
  <c r="J46" i="21"/>
  <c r="L46" i="21"/>
  <c r="D46" i="21"/>
  <c r="K46" i="21"/>
  <c r="K45" i="21" s="1"/>
  <c r="E46" i="21"/>
  <c r="E45" i="21" s="1"/>
  <c r="N46" i="21"/>
  <c r="N45" i="21" s="1"/>
  <c r="I46" i="21"/>
  <c r="I45" i="21" s="1"/>
  <c r="C46" i="21"/>
  <c r="C45" i="21" s="1"/>
  <c r="G46" i="21"/>
  <c r="G45" i="21" s="1"/>
  <c r="M46" i="21"/>
  <c r="M45" i="21" s="1"/>
  <c r="F46" i="21"/>
  <c r="F45" i="21" s="1"/>
  <c r="H46" i="21"/>
  <c r="H45" i="21" s="1"/>
  <c r="K52" i="26"/>
  <c r="K51" i="26" s="1"/>
  <c r="E52" i="26"/>
  <c r="E51" i="26" s="1"/>
  <c r="J52" i="26"/>
  <c r="J51" i="26" s="1"/>
  <c r="C52" i="26"/>
  <c r="C51" i="26" s="1"/>
  <c r="I52" i="26"/>
  <c r="I51" i="26" s="1"/>
  <c r="F52" i="26"/>
  <c r="F51" i="26" s="1"/>
  <c r="H52" i="26"/>
  <c r="H51" i="26" s="1"/>
  <c r="G52" i="26"/>
  <c r="G51" i="26" s="1"/>
  <c r="D52" i="26"/>
  <c r="D51" i="26" s="1"/>
  <c r="L52" i="26"/>
  <c r="L51" i="26" s="1"/>
  <c r="F50" i="27"/>
  <c r="F60" i="27" s="1"/>
  <c r="F86" i="27" s="1"/>
  <c r="K50" i="27"/>
  <c r="G50" i="27"/>
  <c r="C50" i="27"/>
  <c r="I50" i="27"/>
  <c r="I60" i="27" s="1"/>
  <c r="I86" i="27" s="1"/>
  <c r="D50" i="27"/>
  <c r="D60" i="27" s="1"/>
  <c r="D86" i="27" s="1"/>
  <c r="L50" i="27"/>
  <c r="L60" i="27" s="1"/>
  <c r="L86" i="27" s="1"/>
  <c r="E50" i="27"/>
  <c r="J50" i="27"/>
  <c r="H50" i="27"/>
  <c r="U52" i="22"/>
  <c r="P52" i="22"/>
  <c r="K52" i="22"/>
  <c r="E52" i="22"/>
  <c r="S52" i="22"/>
  <c r="M52" i="22"/>
  <c r="H52" i="22"/>
  <c r="T52" i="22"/>
  <c r="O52" i="22"/>
  <c r="I52" i="22"/>
  <c r="D52" i="22"/>
  <c r="C52" i="22"/>
  <c r="G52" i="22"/>
  <c r="W52" i="22"/>
  <c r="V52" i="22"/>
  <c r="Q52" i="22"/>
  <c r="L52" i="22"/>
  <c r="N52" i="22"/>
  <c r="F52" i="22"/>
  <c r="F47" i="22" s="1"/>
  <c r="R52" i="22"/>
  <c r="J52" i="22"/>
  <c r="D49" i="26"/>
  <c r="K49" i="26"/>
  <c r="J49" i="26"/>
  <c r="L49" i="26"/>
  <c r="H49" i="26"/>
  <c r="G49" i="26"/>
  <c r="I49" i="26"/>
  <c r="E49" i="26"/>
  <c r="F49" i="26"/>
  <c r="C49" i="26"/>
  <c r="H48" i="7"/>
  <c r="H47" i="7" s="1"/>
  <c r="H59" i="7" s="1"/>
  <c r="H62" i="7" s="1"/>
  <c r="H63" i="7" s="1"/>
  <c r="C48" i="7"/>
  <c r="C47" i="7" s="1"/>
  <c r="E48" i="7"/>
  <c r="G48" i="7"/>
  <c r="G47" i="7" s="1"/>
  <c r="J48" i="7"/>
  <c r="J47" i="7" s="1"/>
  <c r="K48" i="7"/>
  <c r="K47" i="7" s="1"/>
  <c r="I48" i="7"/>
  <c r="I47" i="7" s="1"/>
  <c r="D48" i="7"/>
  <c r="D47" i="7" s="1"/>
  <c r="F48" i="7"/>
  <c r="F47" i="7" s="1"/>
  <c r="S50" i="22"/>
  <c r="N50" i="22"/>
  <c r="I50" i="22"/>
  <c r="W50" i="22"/>
  <c r="R50" i="22"/>
  <c r="M50" i="22"/>
  <c r="T50" i="22"/>
  <c r="U50" i="22"/>
  <c r="J50" i="22"/>
  <c r="Q50" i="22"/>
  <c r="O50" i="22"/>
  <c r="V50" i="22"/>
  <c r="K50" i="22"/>
  <c r="P50" i="22"/>
  <c r="L50" i="22"/>
  <c r="H38" i="21"/>
  <c r="J38" i="21"/>
  <c r="K38" i="21"/>
  <c r="D38" i="21"/>
  <c r="N38" i="21"/>
  <c r="I38" i="21"/>
  <c r="M38" i="21"/>
  <c r="M36" i="21" s="1"/>
  <c r="M50" i="21" s="1"/>
  <c r="M71" i="21" s="1"/>
  <c r="L38" i="21"/>
  <c r="E38" i="21"/>
  <c r="G38" i="21"/>
  <c r="G36" i="21" s="1"/>
  <c r="G50" i="21" s="1"/>
  <c r="G71" i="21" s="1"/>
  <c r="G72" i="21" s="1"/>
  <c r="G73" i="21" s="1"/>
  <c r="C38" i="21"/>
  <c r="F38" i="21"/>
  <c r="D46" i="26"/>
  <c r="K46" i="26"/>
  <c r="J46" i="26"/>
  <c r="L46" i="26"/>
  <c r="H46" i="26"/>
  <c r="E46" i="26"/>
  <c r="F46" i="26"/>
  <c r="I46" i="26"/>
  <c r="G46" i="26"/>
  <c r="C46" i="26"/>
  <c r="H44" i="7"/>
  <c r="H43" i="7" s="1"/>
  <c r="H42" i="7" s="1"/>
  <c r="H41" i="7" s="1"/>
  <c r="H57" i="7" s="1"/>
  <c r="J44" i="7"/>
  <c r="D44" i="7"/>
  <c r="G44" i="7"/>
  <c r="K44" i="7"/>
  <c r="C44" i="7"/>
  <c r="F44" i="7"/>
  <c r="F43" i="7" s="1"/>
  <c r="E44" i="7"/>
  <c r="E43" i="7" s="1"/>
  <c r="I44" i="7"/>
  <c r="I43" i="7" s="1"/>
  <c r="I56" i="26"/>
  <c r="C56" i="26"/>
  <c r="G56" i="26"/>
  <c r="H56" i="26"/>
  <c r="J56" i="26"/>
  <c r="D56" i="26"/>
  <c r="E56" i="26"/>
  <c r="K56" i="26"/>
  <c r="L56" i="26"/>
  <c r="F56" i="26"/>
  <c r="K44" i="21"/>
  <c r="M44" i="21"/>
  <c r="E44" i="21"/>
  <c r="L44" i="21"/>
  <c r="F44" i="21"/>
  <c r="I44" i="21"/>
  <c r="D44" i="21"/>
  <c r="J44" i="21"/>
  <c r="G44" i="21"/>
  <c r="H44" i="21"/>
  <c r="C44" i="21"/>
  <c r="N44" i="21"/>
  <c r="G43" i="27"/>
  <c r="U34" i="22"/>
  <c r="J34" i="22"/>
  <c r="J33" i="22" s="1"/>
  <c r="L34" i="22"/>
  <c r="Q34" i="22"/>
  <c r="F34" i="22"/>
  <c r="F33" i="22" s="1"/>
  <c r="P34" i="22"/>
  <c r="P33" i="22" s="1"/>
  <c r="E34" i="22"/>
  <c r="V34" i="22"/>
  <c r="V33" i="22" s="1"/>
  <c r="W34" i="22"/>
  <c r="W33" i="22" s="1"/>
  <c r="G34" i="22"/>
  <c r="G33" i="22" s="1"/>
  <c r="R34" i="22"/>
  <c r="R33" i="22" s="1"/>
  <c r="N34" i="22"/>
  <c r="N33" i="22" s="1"/>
  <c r="M34" i="22"/>
  <c r="M33" i="22" s="1"/>
  <c r="S34" i="22"/>
  <c r="S33" i="22" s="1"/>
  <c r="C34" i="22"/>
  <c r="C33" i="22" s="1"/>
  <c r="T34" i="22"/>
  <c r="T33" i="22" s="1"/>
  <c r="K34" i="22"/>
  <c r="K33" i="22" s="1"/>
  <c r="I34" i="22"/>
  <c r="I33" i="22" s="1"/>
  <c r="O34" i="22"/>
  <c r="O33" i="22" s="1"/>
  <c r="H34" i="22"/>
  <c r="H33" i="22" s="1"/>
  <c r="D34" i="22"/>
  <c r="D33" i="22" s="1"/>
  <c r="K28" i="21"/>
  <c r="E28" i="21"/>
  <c r="M28" i="21"/>
  <c r="F28" i="21"/>
  <c r="C28" i="21"/>
  <c r="I28" i="21"/>
  <c r="D28" i="21"/>
  <c r="N28" i="21"/>
  <c r="G28" i="21"/>
  <c r="H28" i="21"/>
  <c r="H25" i="21" s="1"/>
  <c r="J28" i="21"/>
  <c r="L28" i="21"/>
  <c r="E29" i="26"/>
  <c r="G29" i="26"/>
  <c r="C29" i="26"/>
  <c r="K29" i="26"/>
  <c r="J29" i="26"/>
  <c r="D29" i="26"/>
  <c r="H29" i="26"/>
  <c r="F29" i="26"/>
  <c r="L29" i="26"/>
  <c r="I29" i="26"/>
  <c r="D27" i="24"/>
  <c r="D26" i="24" s="1"/>
  <c r="C27" i="24"/>
  <c r="C26" i="24" s="1"/>
  <c r="R31" i="22"/>
  <c r="P31" i="22"/>
  <c r="M31" i="22"/>
  <c r="C31" i="22"/>
  <c r="E31" i="22"/>
  <c r="Q31" i="22"/>
  <c r="Q23" i="22" s="1"/>
  <c r="G31" i="22"/>
  <c r="D31" i="22"/>
  <c r="S31" i="22"/>
  <c r="L31" i="22"/>
  <c r="W31" i="22"/>
  <c r="I31" i="22"/>
  <c r="J31" i="22"/>
  <c r="V31" i="22"/>
  <c r="V23" i="22" s="1"/>
  <c r="H31" i="22"/>
  <c r="N31" i="22"/>
  <c r="O31" i="22"/>
  <c r="F31" i="22"/>
  <c r="T31" i="22"/>
  <c r="U31" i="22"/>
  <c r="K31" i="22"/>
  <c r="O29" i="22"/>
  <c r="E29" i="22"/>
  <c r="Q29" i="22"/>
  <c r="V29" i="22"/>
  <c r="K29" i="22"/>
  <c r="U29" i="22"/>
  <c r="J29" i="22"/>
  <c r="F29" i="22"/>
  <c r="P29" i="22"/>
  <c r="G29" i="22"/>
  <c r="N29" i="22"/>
  <c r="T29" i="22"/>
  <c r="W29" i="22"/>
  <c r="L29" i="22"/>
  <c r="M29" i="22"/>
  <c r="S29" i="22"/>
  <c r="D29" i="22"/>
  <c r="I29" i="22"/>
  <c r="H29" i="22"/>
  <c r="R29" i="22"/>
  <c r="C29" i="22"/>
  <c r="S24" i="22"/>
  <c r="S23" i="22" s="1"/>
  <c r="S20" i="22" s="1"/>
  <c r="S38" i="22" s="1"/>
  <c r="N24" i="22"/>
  <c r="N23" i="22" s="1"/>
  <c r="I24" i="22"/>
  <c r="I23" i="22" s="1"/>
  <c r="J24" i="22"/>
  <c r="J23" i="22" s="1"/>
  <c r="W24" i="22"/>
  <c r="W23" i="22" s="1"/>
  <c r="R24" i="22"/>
  <c r="R23" i="22" s="1"/>
  <c r="M24" i="22"/>
  <c r="M23" i="22" s="1"/>
  <c r="T24" i="22"/>
  <c r="T23" i="22" s="1"/>
  <c r="T20" i="22" s="1"/>
  <c r="T38" i="22" s="1"/>
  <c r="U24" i="22"/>
  <c r="V24" i="22"/>
  <c r="Q24" i="22"/>
  <c r="K24" i="22"/>
  <c r="O24" i="22"/>
  <c r="P24" i="22"/>
  <c r="P23" i="22" s="1"/>
  <c r="L24" i="22"/>
  <c r="L23" i="22" s="1"/>
  <c r="D20" i="24"/>
  <c r="C20" i="24"/>
  <c r="H27" i="21"/>
  <c r="I27" i="21"/>
  <c r="L27" i="21"/>
  <c r="M27" i="21"/>
  <c r="M25" i="21" s="1"/>
  <c r="F27" i="21"/>
  <c r="G27" i="21"/>
  <c r="C27" i="21"/>
  <c r="D27" i="21"/>
  <c r="E27" i="21"/>
  <c r="N27" i="21"/>
  <c r="J27" i="21"/>
  <c r="K27" i="21"/>
  <c r="K25" i="21" s="1"/>
  <c r="K27" i="27"/>
  <c r="K26" i="27" s="1"/>
  <c r="I27" i="27"/>
  <c r="I26" i="27" s="1"/>
  <c r="D27" i="27"/>
  <c r="D26" i="27" s="1"/>
  <c r="H27" i="27"/>
  <c r="C27" i="27"/>
  <c r="C26" i="27" s="1"/>
  <c r="G27" i="27"/>
  <c r="G26" i="27" s="1"/>
  <c r="J27" i="27"/>
  <c r="L27" i="27"/>
  <c r="E27" i="27"/>
  <c r="F27" i="27"/>
  <c r="F26" i="27" s="1"/>
  <c r="I24" i="27"/>
  <c r="D24" i="27"/>
  <c r="H24" i="27"/>
  <c r="C24" i="27"/>
  <c r="L24" i="27"/>
  <c r="G24" i="27"/>
  <c r="J24" i="27"/>
  <c r="K24" i="27"/>
  <c r="E24" i="27"/>
  <c r="F24" i="27"/>
  <c r="U36" i="22"/>
  <c r="N36" i="22"/>
  <c r="F36" i="22"/>
  <c r="V36" i="22"/>
  <c r="T36" i="22"/>
  <c r="L36" i="22"/>
  <c r="E36" i="22"/>
  <c r="P36" i="22"/>
  <c r="Q36" i="22"/>
  <c r="J36" i="22"/>
  <c r="D36" i="22"/>
  <c r="I36" i="22"/>
  <c r="O36" i="22"/>
  <c r="H36" i="22"/>
  <c r="K36" i="22"/>
  <c r="M36" i="22"/>
  <c r="C36" i="22"/>
  <c r="W36" i="22"/>
  <c r="G36" i="22"/>
  <c r="R36" i="22"/>
  <c r="S36" i="22"/>
  <c r="K19" i="26"/>
  <c r="K18" i="26" s="1"/>
  <c r="C19" i="26"/>
  <c r="E19" i="26"/>
  <c r="I19" i="26"/>
  <c r="J19" i="26"/>
  <c r="G19" i="26"/>
  <c r="D19" i="26"/>
  <c r="D18" i="26" s="1"/>
  <c r="H19" i="26"/>
  <c r="H18" i="26" s="1"/>
  <c r="L19" i="26"/>
  <c r="L18" i="26" s="1"/>
  <c r="F19" i="26"/>
  <c r="F18" i="26" s="1"/>
  <c r="H17" i="21"/>
  <c r="I17" i="21"/>
  <c r="J17" i="21"/>
  <c r="D17" i="21"/>
  <c r="F17" i="21"/>
  <c r="G17" i="21"/>
  <c r="K17" i="21"/>
  <c r="E17" i="21"/>
  <c r="M17" i="21"/>
  <c r="C17" i="21"/>
  <c r="L17" i="21"/>
  <c r="N17" i="21"/>
  <c r="W22" i="22"/>
  <c r="I22" i="22"/>
  <c r="I20" i="22" s="1"/>
  <c r="I38" i="22" s="1"/>
  <c r="C22" i="22"/>
  <c r="J22" i="22"/>
  <c r="V22" i="22"/>
  <c r="V20" i="22" s="1"/>
  <c r="V38" i="22" s="1"/>
  <c r="P22" i="22"/>
  <c r="G22" i="22"/>
  <c r="G20" i="22" s="1"/>
  <c r="G38" i="22" s="1"/>
  <c r="U22" i="22"/>
  <c r="U20" i="22" s="1"/>
  <c r="U38" i="22" s="1"/>
  <c r="E22" i="22"/>
  <c r="E20" i="22" s="1"/>
  <c r="E38" i="22" s="1"/>
  <c r="H22" i="22"/>
  <c r="H20" i="22" s="1"/>
  <c r="H38" i="22" s="1"/>
  <c r="O22" i="22"/>
  <c r="O20" i="22" s="1"/>
  <c r="O38" i="22" s="1"/>
  <c r="F22" i="22"/>
  <c r="M22" i="22"/>
  <c r="M20" i="22" s="1"/>
  <c r="M38" i="22" s="1"/>
  <c r="S22" i="22"/>
  <c r="L22" i="22"/>
  <c r="Q22" i="22"/>
  <c r="Q20" i="22" s="1"/>
  <c r="Q38" i="22" s="1"/>
  <c r="R22" i="22"/>
  <c r="N22" i="22"/>
  <c r="T22" i="22"/>
  <c r="K22" i="22"/>
  <c r="K20" i="22" s="1"/>
  <c r="K38" i="22" s="1"/>
  <c r="D22" i="22"/>
  <c r="D20" i="22" s="1"/>
  <c r="D38" i="22" s="1"/>
  <c r="T32" i="22"/>
  <c r="O32" i="22"/>
  <c r="I32" i="22"/>
  <c r="D32" i="22"/>
  <c r="P32" i="22"/>
  <c r="S32" i="22"/>
  <c r="M32" i="22"/>
  <c r="H32" i="22"/>
  <c r="C32" i="22"/>
  <c r="E32" i="22"/>
  <c r="W32" i="22"/>
  <c r="Q32" i="22"/>
  <c r="L32" i="22"/>
  <c r="G32" i="22"/>
  <c r="V32" i="22"/>
  <c r="U32" i="22"/>
  <c r="K32" i="22"/>
  <c r="N32" i="22"/>
  <c r="J32" i="22"/>
  <c r="R32" i="22"/>
  <c r="F32" i="22"/>
  <c r="D19" i="24"/>
  <c r="D18" i="24" s="1"/>
  <c r="C19" i="24"/>
  <c r="C18" i="24" s="1"/>
  <c r="K23" i="21"/>
  <c r="M23" i="21"/>
  <c r="E23" i="21"/>
  <c r="L23" i="21"/>
  <c r="N23" i="21"/>
  <c r="D23" i="21"/>
  <c r="F23" i="21"/>
  <c r="J23" i="21"/>
  <c r="C23" i="21"/>
  <c r="G23" i="21"/>
  <c r="I23" i="21"/>
  <c r="H23" i="21"/>
  <c r="I28" i="27"/>
  <c r="E28" i="27"/>
  <c r="L28" i="27"/>
  <c r="G28" i="27"/>
  <c r="C28" i="27"/>
  <c r="F28" i="27"/>
  <c r="K28" i="27"/>
  <c r="D28" i="27"/>
  <c r="J28" i="27"/>
  <c r="J26" i="27" s="1"/>
  <c r="H28" i="27"/>
  <c r="D24" i="24"/>
  <c r="C24" i="24"/>
  <c r="K23" i="27"/>
  <c r="K22" i="27" s="1"/>
  <c r="C23" i="27"/>
  <c r="C22" i="27" s="1"/>
  <c r="H23" i="27"/>
  <c r="H22" i="27" s="1"/>
  <c r="J23" i="27"/>
  <c r="J22" i="27" s="1"/>
  <c r="G23" i="27"/>
  <c r="G22" i="27" s="1"/>
  <c r="L23" i="27"/>
  <c r="L22" i="27" s="1"/>
  <c r="D23" i="27"/>
  <c r="D22" i="27" s="1"/>
  <c r="E23" i="27"/>
  <c r="E22" i="27" s="1"/>
  <c r="I23" i="27"/>
  <c r="I22" i="27" s="1"/>
  <c r="F23" i="27"/>
  <c r="F22" i="27" s="1"/>
  <c r="D21" i="24"/>
  <c r="C21" i="24"/>
  <c r="J20" i="21"/>
  <c r="L20" i="21"/>
  <c r="D20" i="21"/>
  <c r="K20" i="21"/>
  <c r="N20" i="21"/>
  <c r="I20" i="21"/>
  <c r="E20" i="21"/>
  <c r="G20" i="21"/>
  <c r="M20" i="21"/>
  <c r="C20" i="21"/>
  <c r="F20" i="21"/>
  <c r="H20" i="21"/>
  <c r="I28" i="26"/>
  <c r="H28" i="26"/>
  <c r="E28" i="26"/>
  <c r="C28" i="26"/>
  <c r="C26" i="26" s="1"/>
  <c r="L28" i="26"/>
  <c r="K28" i="26"/>
  <c r="J28" i="26"/>
  <c r="G28" i="26"/>
  <c r="G26" i="26" s="1"/>
  <c r="F28" i="26"/>
  <c r="D28" i="26"/>
  <c r="D25" i="24"/>
  <c r="C25" i="24"/>
  <c r="W30" i="22"/>
  <c r="Q30" i="22"/>
  <c r="L30" i="22"/>
  <c r="G30" i="22"/>
  <c r="V30" i="22"/>
  <c r="U30" i="22"/>
  <c r="P30" i="22"/>
  <c r="K30" i="22"/>
  <c r="E30" i="22"/>
  <c r="M30" i="22"/>
  <c r="C30" i="22"/>
  <c r="T30" i="22"/>
  <c r="O30" i="22"/>
  <c r="I30" i="22"/>
  <c r="D30" i="22"/>
  <c r="S30" i="22"/>
  <c r="H30" i="22"/>
  <c r="N30" i="22"/>
  <c r="R30" i="22"/>
  <c r="J30" i="22"/>
  <c r="F30" i="22"/>
  <c r="H23" i="26"/>
  <c r="H22" i="26" s="1"/>
  <c r="D23" i="26"/>
  <c r="D22" i="26" s="1"/>
  <c r="K23" i="26"/>
  <c r="K22" i="26" s="1"/>
  <c r="L23" i="26"/>
  <c r="L22" i="26" s="1"/>
  <c r="C23" i="26"/>
  <c r="C22" i="26" s="1"/>
  <c r="I23" i="26"/>
  <c r="I22" i="26" s="1"/>
  <c r="J23" i="26"/>
  <c r="J22" i="26" s="1"/>
  <c r="E23" i="26"/>
  <c r="E22" i="26" s="1"/>
  <c r="F23" i="26"/>
  <c r="F22" i="26" s="1"/>
  <c r="G23" i="26"/>
  <c r="G22" i="26" s="1"/>
  <c r="T35" i="22"/>
  <c r="J35" i="22"/>
  <c r="V35" i="22"/>
  <c r="P35" i="22"/>
  <c r="F35" i="22"/>
  <c r="K35" i="22"/>
  <c r="O35" i="22"/>
  <c r="D35" i="22"/>
  <c r="I35" i="22"/>
  <c r="R35" i="22"/>
  <c r="N35" i="22"/>
  <c r="H35" i="22"/>
  <c r="U35" i="22"/>
  <c r="U33" i="22" s="1"/>
  <c r="E35" i="22"/>
  <c r="E33" i="22" s="1"/>
  <c r="W35" i="22"/>
  <c r="S35" i="22"/>
  <c r="L35" i="22"/>
  <c r="L33" i="22" s="1"/>
  <c r="Q35" i="22"/>
  <c r="Q33" i="22" s="1"/>
  <c r="G35" i="22"/>
  <c r="C35" i="22"/>
  <c r="M35" i="22"/>
  <c r="I21" i="27"/>
  <c r="D21" i="27"/>
  <c r="H21" i="27"/>
  <c r="C21" i="27"/>
  <c r="K21" i="27"/>
  <c r="L21" i="27"/>
  <c r="G21" i="27"/>
  <c r="J21" i="27"/>
  <c r="E21" i="27"/>
  <c r="F21" i="27"/>
  <c r="K20" i="27"/>
  <c r="C20" i="27"/>
  <c r="H20" i="27"/>
  <c r="J20" i="27"/>
  <c r="L20" i="27"/>
  <c r="G20" i="27"/>
  <c r="D20" i="27"/>
  <c r="E20" i="27"/>
  <c r="F20" i="27"/>
  <c r="I20" i="27"/>
  <c r="I18" i="27" s="1"/>
  <c r="E31" i="27"/>
  <c r="L31" i="27"/>
  <c r="D31" i="27"/>
  <c r="G31" i="27"/>
  <c r="H31" i="27"/>
  <c r="C31" i="27"/>
  <c r="J31" i="27"/>
  <c r="I31" i="27"/>
  <c r="K31" i="27"/>
  <c r="F31" i="27"/>
  <c r="D29" i="24"/>
  <c r="C29" i="24"/>
  <c r="D26" i="21"/>
  <c r="I26" i="21"/>
  <c r="I25" i="21" s="1"/>
  <c r="M26" i="21"/>
  <c r="L26" i="21"/>
  <c r="E26" i="21"/>
  <c r="H26" i="21"/>
  <c r="G26" i="21"/>
  <c r="F26" i="21"/>
  <c r="F25" i="21" s="1"/>
  <c r="C26" i="21"/>
  <c r="C25" i="21" s="1"/>
  <c r="K26" i="21"/>
  <c r="J26" i="21"/>
  <c r="J25" i="21" s="1"/>
  <c r="N26" i="21"/>
  <c r="N25" i="21" s="1"/>
  <c r="L27" i="26"/>
  <c r="L26" i="26" s="1"/>
  <c r="G27" i="26"/>
  <c r="J27" i="26"/>
  <c r="K27" i="26"/>
  <c r="E27" i="26"/>
  <c r="H27" i="26"/>
  <c r="C27" i="26"/>
  <c r="I27" i="26"/>
  <c r="D27" i="26"/>
  <c r="D26" i="26" s="1"/>
  <c r="F27" i="26"/>
  <c r="F26" i="26" s="1"/>
  <c r="E25" i="27"/>
  <c r="L25" i="27"/>
  <c r="I25" i="27"/>
  <c r="G25" i="27"/>
  <c r="H25" i="27"/>
  <c r="K25" i="27"/>
  <c r="F25" i="27"/>
  <c r="D25" i="27"/>
  <c r="J25" i="27"/>
  <c r="C25" i="27"/>
  <c r="S28" i="22"/>
  <c r="M28" i="22"/>
  <c r="H28" i="22"/>
  <c r="H23" i="22" s="1"/>
  <c r="C28" i="22"/>
  <c r="C23" i="22" s="1"/>
  <c r="C20" i="22" s="1"/>
  <c r="C38" i="22" s="1"/>
  <c r="I28" i="22"/>
  <c r="W28" i="22"/>
  <c r="Q28" i="22"/>
  <c r="L28" i="22"/>
  <c r="G28" i="22"/>
  <c r="V28" i="22"/>
  <c r="T28" i="22"/>
  <c r="D28" i="22"/>
  <c r="D23" i="22" s="1"/>
  <c r="U28" i="22"/>
  <c r="P28" i="22"/>
  <c r="K28" i="22"/>
  <c r="E28" i="22"/>
  <c r="O28" i="22"/>
  <c r="N28" i="22"/>
  <c r="R28" i="22"/>
  <c r="F28" i="22"/>
  <c r="F23" i="22" s="1"/>
  <c r="F20" i="22" s="1"/>
  <c r="F38" i="22" s="1"/>
  <c r="J28" i="22"/>
  <c r="I24" i="26"/>
  <c r="D24" i="26"/>
  <c r="H24" i="26"/>
  <c r="C24" i="26"/>
  <c r="E24" i="26"/>
  <c r="L24" i="26"/>
  <c r="G24" i="26"/>
  <c r="J24" i="26"/>
  <c r="K24" i="26"/>
  <c r="F24" i="26"/>
  <c r="V26" i="22"/>
  <c r="Q26" i="22"/>
  <c r="K26" i="22"/>
  <c r="W26" i="22"/>
  <c r="T26" i="22"/>
  <c r="U26" i="22"/>
  <c r="O26" i="22"/>
  <c r="J26" i="22"/>
  <c r="R26" i="22"/>
  <c r="S26" i="22"/>
  <c r="N26" i="22"/>
  <c r="I26" i="22"/>
  <c r="M26" i="22"/>
  <c r="P26" i="22"/>
  <c r="L26" i="22"/>
  <c r="K18" i="21"/>
  <c r="M18" i="21"/>
  <c r="E18" i="21"/>
  <c r="N18" i="21"/>
  <c r="H18" i="21"/>
  <c r="L18" i="21"/>
  <c r="G18" i="21"/>
  <c r="I18" i="21"/>
  <c r="D18" i="21"/>
  <c r="J18" i="21"/>
  <c r="C18" i="21"/>
  <c r="F18" i="21"/>
  <c r="K21" i="26"/>
  <c r="E21" i="26"/>
  <c r="L21" i="26"/>
  <c r="I21" i="26"/>
  <c r="D21" i="26"/>
  <c r="G21" i="26"/>
  <c r="H21" i="26"/>
  <c r="C21" i="26"/>
  <c r="J21" i="26"/>
  <c r="F21" i="26"/>
  <c r="L20" i="26"/>
  <c r="H20" i="26"/>
  <c r="K20" i="26"/>
  <c r="D20" i="26"/>
  <c r="I20" i="26"/>
  <c r="I18" i="26" s="1"/>
  <c r="F20" i="26"/>
  <c r="G20" i="26"/>
  <c r="E20" i="26"/>
  <c r="J20" i="26"/>
  <c r="J18" i="26" s="1"/>
  <c r="C20" i="26"/>
  <c r="I19" i="27"/>
  <c r="L19" i="27"/>
  <c r="L18" i="27" s="1"/>
  <c r="K19" i="27"/>
  <c r="K18" i="27" s="1"/>
  <c r="E19" i="27"/>
  <c r="E18" i="27" s="1"/>
  <c r="H19" i="27"/>
  <c r="H18" i="27" s="1"/>
  <c r="G19" i="27"/>
  <c r="G18" i="27" s="1"/>
  <c r="C19" i="27"/>
  <c r="C18" i="27" s="1"/>
  <c r="F19" i="27"/>
  <c r="F18" i="27" s="1"/>
  <c r="D19" i="27"/>
  <c r="D18" i="27" s="1"/>
  <c r="J19" i="27"/>
  <c r="J18" i="27" s="1"/>
  <c r="H31" i="26"/>
  <c r="C31" i="26"/>
  <c r="G31" i="26"/>
  <c r="J31" i="26"/>
  <c r="D31" i="26"/>
  <c r="K31" i="26"/>
  <c r="E31" i="26"/>
  <c r="I31" i="26"/>
  <c r="L31" i="26"/>
  <c r="F31" i="26"/>
  <c r="I29" i="27"/>
  <c r="L29" i="27"/>
  <c r="C29" i="27"/>
  <c r="J29" i="27"/>
  <c r="F29" i="27"/>
  <c r="K29" i="27"/>
  <c r="H29" i="27"/>
  <c r="D29" i="27"/>
  <c r="G29" i="27"/>
  <c r="E29" i="27"/>
  <c r="E26" i="27" s="1"/>
  <c r="C28" i="24"/>
  <c r="D28" i="24"/>
  <c r="E24" i="21"/>
  <c r="M24" i="21"/>
  <c r="F24" i="21"/>
  <c r="L24" i="21"/>
  <c r="H24" i="21"/>
  <c r="C24" i="21"/>
  <c r="G24" i="21"/>
  <c r="I24" i="21"/>
  <c r="K24" i="21"/>
  <c r="N24" i="21"/>
  <c r="J24" i="21"/>
  <c r="D24" i="21"/>
  <c r="I25" i="26"/>
  <c r="D25" i="26"/>
  <c r="K25" i="26"/>
  <c r="C25" i="26"/>
  <c r="F25" i="26"/>
  <c r="H25" i="26"/>
  <c r="J25" i="26"/>
  <c r="G25" i="26"/>
  <c r="L25" i="26"/>
  <c r="E25" i="26"/>
  <c r="D23" i="24"/>
  <c r="D22" i="24" s="1"/>
  <c r="C23" i="24"/>
  <c r="C22" i="24" s="1"/>
  <c r="U27" i="22"/>
  <c r="O27" i="22"/>
  <c r="J27" i="22"/>
  <c r="V27" i="22"/>
  <c r="S27" i="22"/>
  <c r="N27" i="22"/>
  <c r="I27" i="22"/>
  <c r="K27" i="22"/>
  <c r="W27" i="22"/>
  <c r="R27" i="22"/>
  <c r="M27" i="22"/>
  <c r="T27" i="22"/>
  <c r="Q27" i="22"/>
  <c r="L27" i="22"/>
  <c r="P27" i="22"/>
  <c r="H22" i="21"/>
  <c r="K22" i="21"/>
  <c r="N22" i="21"/>
  <c r="I22" i="21"/>
  <c r="I19" i="21" s="1"/>
  <c r="I16" i="21" s="1"/>
  <c r="I30" i="21" s="1"/>
  <c r="D22" i="21"/>
  <c r="D19" i="21" s="1"/>
  <c r="E22" i="21"/>
  <c r="E19" i="21" s="1"/>
  <c r="G22" i="21"/>
  <c r="G19" i="21" s="1"/>
  <c r="G16" i="21" s="1"/>
  <c r="G30" i="21" s="1"/>
  <c r="L22" i="21"/>
  <c r="L19" i="21" s="1"/>
  <c r="L16" i="21" s="1"/>
  <c r="L30" i="21" s="1"/>
  <c r="M22" i="21"/>
  <c r="C22" i="21"/>
  <c r="C19" i="21" s="1"/>
  <c r="C16" i="21" s="1"/>
  <c r="C30" i="21" s="1"/>
  <c r="F22" i="21"/>
  <c r="F19" i="21" s="1"/>
  <c r="J22" i="21"/>
  <c r="J19" i="21" s="1"/>
  <c r="J16" i="21" s="1"/>
  <c r="J30" i="21" s="1"/>
  <c r="D137" i="22" l="1"/>
  <c r="D138" i="22" s="1"/>
  <c r="D118" i="7"/>
  <c r="D117" i="26"/>
  <c r="D134" i="26"/>
  <c r="F117" i="26"/>
  <c r="F116" i="26" s="1"/>
  <c r="F132" i="26" s="1"/>
  <c r="F134" i="26"/>
  <c r="G134" i="7"/>
  <c r="G117" i="7"/>
  <c r="G116" i="7" s="1"/>
  <c r="G132" i="7" s="1"/>
  <c r="C117" i="24"/>
  <c r="C116" i="24" s="1"/>
  <c r="C132" i="24" s="1"/>
  <c r="C134" i="24"/>
  <c r="J135" i="7"/>
  <c r="K134" i="7"/>
  <c r="K137" i="7" s="1"/>
  <c r="K138" i="7" s="1"/>
  <c r="L118" i="26"/>
  <c r="G134" i="26"/>
  <c r="G117" i="26"/>
  <c r="G116" i="26" s="1"/>
  <c r="G132" i="26" s="1"/>
  <c r="S117" i="22"/>
  <c r="S135" i="22" s="1"/>
  <c r="S137" i="22" s="1"/>
  <c r="S138" i="22" s="1"/>
  <c r="G135" i="27"/>
  <c r="I106" i="21"/>
  <c r="G137" i="27"/>
  <c r="G138" i="27" s="1"/>
  <c r="G134" i="27"/>
  <c r="G117" i="27"/>
  <c r="G116" i="27" s="1"/>
  <c r="G132" i="27" s="1"/>
  <c r="W137" i="22"/>
  <c r="W138" i="22" s="1"/>
  <c r="V137" i="22"/>
  <c r="V138" i="22" s="1"/>
  <c r="G137" i="22"/>
  <c r="G138" i="22" s="1"/>
  <c r="O137" i="22"/>
  <c r="O138" i="22" s="1"/>
  <c r="I100" i="21"/>
  <c r="D134" i="24"/>
  <c r="D117" i="24"/>
  <c r="D116" i="24" s="1"/>
  <c r="D132" i="24" s="1"/>
  <c r="G135" i="7"/>
  <c r="G137" i="7" s="1"/>
  <c r="G138" i="7" s="1"/>
  <c r="G106" i="21"/>
  <c r="D135" i="24"/>
  <c r="I134" i="7"/>
  <c r="I137" i="7" s="1"/>
  <c r="I138" i="7" s="1"/>
  <c r="K118" i="26"/>
  <c r="C117" i="26"/>
  <c r="C116" i="26" s="1"/>
  <c r="C132" i="26" s="1"/>
  <c r="C134" i="26"/>
  <c r="D116" i="26"/>
  <c r="D132" i="26" s="1"/>
  <c r="K126" i="7"/>
  <c r="J135" i="27"/>
  <c r="F134" i="7"/>
  <c r="F135" i="7" s="1"/>
  <c r="F137" i="7" s="1"/>
  <c r="F138" i="7" s="1"/>
  <c r="F117" i="7"/>
  <c r="F116" i="7" s="1"/>
  <c r="F132" i="7" s="1"/>
  <c r="K135" i="7"/>
  <c r="J134" i="7"/>
  <c r="J137" i="7" s="1"/>
  <c r="J138" i="7" s="1"/>
  <c r="J117" i="7"/>
  <c r="J116" i="7" s="1"/>
  <c r="J132" i="7" s="1"/>
  <c r="T137" i="22"/>
  <c r="T138" i="22" s="1"/>
  <c r="J137" i="22"/>
  <c r="J138" i="22" s="1"/>
  <c r="M137" i="22"/>
  <c r="M138" i="22" s="1"/>
  <c r="J134" i="27"/>
  <c r="C135" i="7"/>
  <c r="C137" i="7" s="1"/>
  <c r="C138" i="7" s="1"/>
  <c r="C135" i="27"/>
  <c r="C135" i="24"/>
  <c r="C134" i="7"/>
  <c r="E118" i="26"/>
  <c r="H117" i="26"/>
  <c r="H116" i="26" s="1"/>
  <c r="H132" i="26" s="1"/>
  <c r="H134" i="26"/>
  <c r="J117" i="26"/>
  <c r="J116" i="26" s="1"/>
  <c r="J132" i="26" s="1"/>
  <c r="J134" i="26"/>
  <c r="I134" i="26"/>
  <c r="U117" i="22"/>
  <c r="U135" i="22" s="1"/>
  <c r="U137" i="22" s="1"/>
  <c r="U138" i="22" s="1"/>
  <c r="J109" i="27"/>
  <c r="J92" i="27"/>
  <c r="J91" i="27" s="1"/>
  <c r="J107" i="27" s="1"/>
  <c r="J110" i="27"/>
  <c r="J136" i="27" s="1"/>
  <c r="J137" i="27" s="1"/>
  <c r="J138" i="27" s="1"/>
  <c r="K109" i="7"/>
  <c r="K112" i="7" s="1"/>
  <c r="K113" i="7" s="1"/>
  <c r="G80" i="21"/>
  <c r="G77" i="21" s="1"/>
  <c r="G91" i="21" s="1"/>
  <c r="G112" i="21" s="1"/>
  <c r="G113" i="21" s="1"/>
  <c r="G114" i="21" s="1"/>
  <c r="L92" i="26"/>
  <c r="L91" i="26" s="1"/>
  <c r="L107" i="26" s="1"/>
  <c r="L109" i="26"/>
  <c r="F113" i="22"/>
  <c r="F114" i="22" s="1"/>
  <c r="J93" i="21"/>
  <c r="J94" i="21" s="1"/>
  <c r="G92" i="27"/>
  <c r="G91" i="27" s="1"/>
  <c r="G107" i="27" s="1"/>
  <c r="G109" i="27"/>
  <c r="D110" i="27"/>
  <c r="D136" i="27" s="1"/>
  <c r="D137" i="27" s="1"/>
  <c r="D138" i="27" s="1"/>
  <c r="H109" i="7"/>
  <c r="H112" i="7" s="1"/>
  <c r="H113" i="7" s="1"/>
  <c r="H92" i="7"/>
  <c r="H91" i="7" s="1"/>
  <c r="H107" i="7" s="1"/>
  <c r="L93" i="27"/>
  <c r="R96" i="22"/>
  <c r="G93" i="21"/>
  <c r="G94" i="21" s="1"/>
  <c r="D93" i="21"/>
  <c r="D94" i="21" s="1"/>
  <c r="D93" i="7"/>
  <c r="F109" i="27"/>
  <c r="F92" i="27"/>
  <c r="F91" i="27" s="1"/>
  <c r="F107" i="27" s="1"/>
  <c r="F110" i="27"/>
  <c r="F136" i="27" s="1"/>
  <c r="F137" i="27" s="1"/>
  <c r="F138" i="27" s="1"/>
  <c r="D92" i="24"/>
  <c r="D91" i="24" s="1"/>
  <c r="D107" i="24" s="1"/>
  <c r="D109" i="24"/>
  <c r="J86" i="21"/>
  <c r="C110" i="24"/>
  <c r="C136" i="24" s="1"/>
  <c r="C137" i="24" s="1"/>
  <c r="C138" i="24" s="1"/>
  <c r="I93" i="22"/>
  <c r="I111" i="22" s="1"/>
  <c r="I136" i="22" s="1"/>
  <c r="I137" i="22" s="1"/>
  <c r="I138" i="22" s="1"/>
  <c r="C96" i="22"/>
  <c r="K86" i="21"/>
  <c r="K93" i="27"/>
  <c r="I110" i="7"/>
  <c r="F109" i="26"/>
  <c r="I101" i="26"/>
  <c r="E101" i="26"/>
  <c r="C109" i="7"/>
  <c r="C110" i="7" s="1"/>
  <c r="C112" i="7" s="1"/>
  <c r="C113" i="7" s="1"/>
  <c r="G109" i="7"/>
  <c r="G110" i="7" s="1"/>
  <c r="G112" i="7" s="1"/>
  <c r="G113" i="7" s="1"/>
  <c r="H92" i="26"/>
  <c r="H91" i="26" s="1"/>
  <c r="H107" i="26" s="1"/>
  <c r="H109" i="26"/>
  <c r="Q96" i="22"/>
  <c r="K96" i="22"/>
  <c r="K93" i="22" s="1"/>
  <c r="K111" i="22" s="1"/>
  <c r="K136" i="22" s="1"/>
  <c r="K137" i="22" s="1"/>
  <c r="K138" i="22" s="1"/>
  <c r="C109" i="27"/>
  <c r="C92" i="27"/>
  <c r="C91" i="27" s="1"/>
  <c r="C107" i="27" s="1"/>
  <c r="F101" i="27"/>
  <c r="D92" i="27"/>
  <c r="D91" i="27" s="1"/>
  <c r="D107" i="27" s="1"/>
  <c r="D109" i="27"/>
  <c r="D109" i="26"/>
  <c r="D92" i="26"/>
  <c r="D91" i="26" s="1"/>
  <c r="D107" i="26" s="1"/>
  <c r="C109" i="26"/>
  <c r="C92" i="26"/>
  <c r="C91" i="26" s="1"/>
  <c r="C107" i="26" s="1"/>
  <c r="F97" i="27"/>
  <c r="C109" i="24"/>
  <c r="C92" i="24"/>
  <c r="C91" i="24" s="1"/>
  <c r="C107" i="24" s="1"/>
  <c r="O96" i="22"/>
  <c r="R106" i="22"/>
  <c r="E110" i="7"/>
  <c r="E112" i="7" s="1"/>
  <c r="E113" i="7" s="1"/>
  <c r="I109" i="26"/>
  <c r="I92" i="26"/>
  <c r="I91" i="26" s="1"/>
  <c r="I107" i="26" s="1"/>
  <c r="M96" i="22"/>
  <c r="L93" i="21"/>
  <c r="L94" i="21" s="1"/>
  <c r="I92" i="27"/>
  <c r="I109" i="27"/>
  <c r="L110" i="27"/>
  <c r="L136" i="27" s="1"/>
  <c r="L137" i="27" s="1"/>
  <c r="L138" i="27" s="1"/>
  <c r="C110" i="27"/>
  <c r="C136" i="27" s="1"/>
  <c r="C137" i="27" s="1"/>
  <c r="C138" i="27" s="1"/>
  <c r="C80" i="21"/>
  <c r="I110" i="27"/>
  <c r="I136" i="27" s="1"/>
  <c r="I137" i="27" s="1"/>
  <c r="I138" i="27" s="1"/>
  <c r="F109" i="7"/>
  <c r="F110" i="7" s="1"/>
  <c r="F112" i="7" s="1"/>
  <c r="F113" i="7" s="1"/>
  <c r="F92" i="7"/>
  <c r="F91" i="7" s="1"/>
  <c r="F107" i="7" s="1"/>
  <c r="D110" i="24"/>
  <c r="D136" i="24" s="1"/>
  <c r="D137" i="24" s="1"/>
  <c r="D138" i="24" s="1"/>
  <c r="I91" i="27"/>
  <c r="I107" i="27" s="1"/>
  <c r="H96" i="22"/>
  <c r="H93" i="22" s="1"/>
  <c r="H111" i="22" s="1"/>
  <c r="E96" i="22"/>
  <c r="D101" i="27"/>
  <c r="C86" i="21"/>
  <c r="E93" i="27"/>
  <c r="H93" i="27"/>
  <c r="H92" i="27" s="1"/>
  <c r="H91" i="27" s="1"/>
  <c r="H107" i="27" s="1"/>
  <c r="D97" i="7"/>
  <c r="H80" i="21"/>
  <c r="M80" i="21"/>
  <c r="J109" i="7"/>
  <c r="J112" i="7" s="1"/>
  <c r="J113" i="7" s="1"/>
  <c r="G107" i="26"/>
  <c r="J92" i="26"/>
  <c r="J91" i="26" s="1"/>
  <c r="J107" i="26" s="1"/>
  <c r="J109" i="26"/>
  <c r="E109" i="26"/>
  <c r="E92" i="26"/>
  <c r="E91" i="26" s="1"/>
  <c r="E107" i="26" s="1"/>
  <c r="G109" i="26"/>
  <c r="G92" i="26"/>
  <c r="G91" i="26" s="1"/>
  <c r="K84" i="7"/>
  <c r="K87" i="7" s="1"/>
  <c r="K88" i="7" s="1"/>
  <c r="K67" i="7"/>
  <c r="K66" i="7" s="1"/>
  <c r="K82" i="7" s="1"/>
  <c r="J85" i="7"/>
  <c r="K67" i="27"/>
  <c r="K66" i="27" s="1"/>
  <c r="K82" i="27" s="1"/>
  <c r="K84" i="27"/>
  <c r="I67" i="26"/>
  <c r="I66" i="26" s="1"/>
  <c r="I82" i="26" s="1"/>
  <c r="I84" i="26"/>
  <c r="E68" i="22"/>
  <c r="E86" i="22" s="1"/>
  <c r="E112" i="22" s="1"/>
  <c r="E113" i="22" s="1"/>
  <c r="E114" i="22" s="1"/>
  <c r="D76" i="27"/>
  <c r="P88" i="22"/>
  <c r="G67" i="7"/>
  <c r="G66" i="7" s="1"/>
  <c r="G82" i="7" s="1"/>
  <c r="G84" i="7"/>
  <c r="G85" i="7" s="1"/>
  <c r="G87" i="7" s="1"/>
  <c r="G88" i="7" s="1"/>
  <c r="I84" i="27"/>
  <c r="I67" i="27"/>
  <c r="I66" i="27" s="1"/>
  <c r="I82" i="27" s="1"/>
  <c r="H67" i="26"/>
  <c r="H66" i="26" s="1"/>
  <c r="H82" i="26" s="1"/>
  <c r="H84" i="26"/>
  <c r="O68" i="22"/>
  <c r="O86" i="22" s="1"/>
  <c r="O112" i="22" s="1"/>
  <c r="O113" i="22" s="1"/>
  <c r="L87" i="27"/>
  <c r="L88" i="27" s="1"/>
  <c r="C68" i="7"/>
  <c r="E72" i="7"/>
  <c r="N56" i="21"/>
  <c r="N70" i="21" s="1"/>
  <c r="N92" i="21" s="1"/>
  <c r="N93" i="21" s="1"/>
  <c r="N94" i="21" s="1"/>
  <c r="L84" i="27"/>
  <c r="L67" i="27"/>
  <c r="L66" i="27" s="1"/>
  <c r="L82" i="27" s="1"/>
  <c r="F72" i="26"/>
  <c r="G68" i="22"/>
  <c r="G86" i="22" s="1"/>
  <c r="G112" i="22" s="1"/>
  <c r="G113" i="22" s="1"/>
  <c r="G114" i="22" s="1"/>
  <c r="K85" i="27"/>
  <c r="K111" i="27" s="1"/>
  <c r="F84" i="26"/>
  <c r="F67" i="26"/>
  <c r="F66" i="26" s="1"/>
  <c r="F82" i="26" s="1"/>
  <c r="T88" i="22"/>
  <c r="G88" i="22"/>
  <c r="G89" i="22" s="1"/>
  <c r="C84" i="24"/>
  <c r="C67" i="24"/>
  <c r="C66" i="24" s="1"/>
  <c r="C82" i="24" s="1"/>
  <c r="K72" i="7"/>
  <c r="K85" i="7" s="1"/>
  <c r="M56" i="21"/>
  <c r="M70" i="21" s="1"/>
  <c r="M92" i="21" s="1"/>
  <c r="M93" i="21" s="1"/>
  <c r="M94" i="21" s="1"/>
  <c r="F67" i="27"/>
  <c r="F66" i="27" s="1"/>
  <c r="F82" i="27" s="1"/>
  <c r="F84" i="27"/>
  <c r="E67" i="27"/>
  <c r="E66" i="27" s="1"/>
  <c r="E82" i="27" s="1"/>
  <c r="E84" i="27"/>
  <c r="I85" i="27"/>
  <c r="I111" i="27" s="1"/>
  <c r="I112" i="27" s="1"/>
  <c r="I113" i="27" s="1"/>
  <c r="K67" i="26"/>
  <c r="K66" i="26" s="1"/>
  <c r="K82" i="26" s="1"/>
  <c r="K84" i="26"/>
  <c r="I56" i="21"/>
  <c r="I70" i="21" s="1"/>
  <c r="I92" i="21" s="1"/>
  <c r="I93" i="21" s="1"/>
  <c r="I94" i="21" s="1"/>
  <c r="C68" i="22"/>
  <c r="C86" i="22" s="1"/>
  <c r="C112" i="22" s="1"/>
  <c r="C113" i="22" s="1"/>
  <c r="C114" i="22" s="1"/>
  <c r="I76" i="7"/>
  <c r="L84" i="26"/>
  <c r="L67" i="26"/>
  <c r="L66" i="26" s="1"/>
  <c r="L82" i="26" s="1"/>
  <c r="F84" i="7"/>
  <c r="F85" i="7" s="1"/>
  <c r="F87" i="7" s="1"/>
  <c r="F88" i="7" s="1"/>
  <c r="F67" i="7"/>
  <c r="F66" i="7" s="1"/>
  <c r="F82" i="7" s="1"/>
  <c r="E88" i="22"/>
  <c r="E89" i="22" s="1"/>
  <c r="M88" i="22"/>
  <c r="G84" i="27"/>
  <c r="G67" i="27"/>
  <c r="G66" i="27" s="1"/>
  <c r="G82" i="27" s="1"/>
  <c r="D67" i="26"/>
  <c r="D66" i="26" s="1"/>
  <c r="D82" i="26" s="1"/>
  <c r="D84" i="26"/>
  <c r="E67" i="7"/>
  <c r="E66" i="7" s="1"/>
  <c r="E82" i="7" s="1"/>
  <c r="E84" i="7"/>
  <c r="E85" i="7" s="1"/>
  <c r="E87" i="7" s="1"/>
  <c r="E88" i="7" s="1"/>
  <c r="D87" i="27"/>
  <c r="D88" i="27" s="1"/>
  <c r="H88" i="22"/>
  <c r="H89" i="22" s="1"/>
  <c r="L76" i="27"/>
  <c r="F56" i="21"/>
  <c r="F70" i="21" s="1"/>
  <c r="F92" i="21" s="1"/>
  <c r="F93" i="21" s="1"/>
  <c r="F94" i="21" s="1"/>
  <c r="D68" i="22"/>
  <c r="D86" i="22" s="1"/>
  <c r="D112" i="22" s="1"/>
  <c r="D113" i="22" s="1"/>
  <c r="D114" i="22" s="1"/>
  <c r="G85" i="27"/>
  <c r="G111" i="27" s="1"/>
  <c r="G112" i="27" s="1"/>
  <c r="G113" i="27" s="1"/>
  <c r="E67" i="26"/>
  <c r="E66" i="26" s="1"/>
  <c r="E82" i="26" s="1"/>
  <c r="E84" i="26"/>
  <c r="F72" i="27"/>
  <c r="J67" i="7"/>
  <c r="J66" i="7" s="1"/>
  <c r="J82" i="7" s="1"/>
  <c r="J84" i="7"/>
  <c r="J87" i="7" s="1"/>
  <c r="J88" i="7" s="1"/>
  <c r="C85" i="24"/>
  <c r="C111" i="24" s="1"/>
  <c r="K68" i="22"/>
  <c r="K86" i="22" s="1"/>
  <c r="K112" i="22" s="1"/>
  <c r="V68" i="22"/>
  <c r="V86" i="22" s="1"/>
  <c r="V112" i="22" s="1"/>
  <c r="V113" i="22" s="1"/>
  <c r="C76" i="26"/>
  <c r="I87" i="27"/>
  <c r="I88" i="27" s="1"/>
  <c r="F87" i="27"/>
  <c r="F88" i="27" s="1"/>
  <c r="C72" i="21"/>
  <c r="C73" i="21" s="1"/>
  <c r="N88" i="22"/>
  <c r="J88" i="22"/>
  <c r="Q88" i="22"/>
  <c r="U88" i="22"/>
  <c r="L72" i="21"/>
  <c r="L73" i="21" s="1"/>
  <c r="I86" i="22"/>
  <c r="I112" i="22" s="1"/>
  <c r="I113" i="22" s="1"/>
  <c r="D67" i="24"/>
  <c r="D66" i="24" s="1"/>
  <c r="D82" i="24" s="1"/>
  <c r="D84" i="24"/>
  <c r="D84" i="7"/>
  <c r="D85" i="7" s="1"/>
  <c r="D87" i="7" s="1"/>
  <c r="D88" i="7" s="1"/>
  <c r="D67" i="7"/>
  <c r="D66" i="7" s="1"/>
  <c r="D82" i="7" s="1"/>
  <c r="H76" i="27"/>
  <c r="E56" i="21"/>
  <c r="E70" i="21" s="1"/>
  <c r="E92" i="21" s="1"/>
  <c r="E93" i="21" s="1"/>
  <c r="E94" i="21" s="1"/>
  <c r="D84" i="27"/>
  <c r="D67" i="27"/>
  <c r="D66" i="27" s="1"/>
  <c r="D82" i="27" s="1"/>
  <c r="H67" i="27"/>
  <c r="H66" i="27" s="1"/>
  <c r="H82" i="27" s="1"/>
  <c r="H84" i="27"/>
  <c r="J85" i="27"/>
  <c r="J111" i="27" s="1"/>
  <c r="J112" i="27" s="1"/>
  <c r="J113" i="27" s="1"/>
  <c r="H85" i="27"/>
  <c r="H111" i="27" s="1"/>
  <c r="D85" i="27"/>
  <c r="D111" i="27" s="1"/>
  <c r="D112" i="27" s="1"/>
  <c r="D113" i="27" s="1"/>
  <c r="M81" i="22"/>
  <c r="J84" i="26"/>
  <c r="J67" i="26"/>
  <c r="J66" i="26" s="1"/>
  <c r="J82" i="26" s="1"/>
  <c r="C84" i="26"/>
  <c r="C67" i="26"/>
  <c r="C66" i="26" s="1"/>
  <c r="C82" i="26" s="1"/>
  <c r="G84" i="26"/>
  <c r="G67" i="26"/>
  <c r="G66" i="26" s="1"/>
  <c r="G82" i="26" s="1"/>
  <c r="C84" i="27"/>
  <c r="E65" i="21"/>
  <c r="I84" i="7"/>
  <c r="I87" i="7" s="1"/>
  <c r="I88" i="7" s="1"/>
  <c r="I67" i="7"/>
  <c r="I66" i="7" s="1"/>
  <c r="I82" i="7" s="1"/>
  <c r="D85" i="24"/>
  <c r="D111" i="24" s="1"/>
  <c r="D112" i="24" s="1"/>
  <c r="D113" i="24" s="1"/>
  <c r="W68" i="22"/>
  <c r="W86" i="22" s="1"/>
  <c r="W112" i="22" s="1"/>
  <c r="W113" i="22" s="1"/>
  <c r="P68" i="22"/>
  <c r="P86" i="22" s="1"/>
  <c r="P112" i="22" s="1"/>
  <c r="P113" i="22" s="1"/>
  <c r="F71" i="22"/>
  <c r="K76" i="27"/>
  <c r="H76" i="26"/>
  <c r="J76" i="26"/>
  <c r="G42" i="27"/>
  <c r="G41" i="27" s="1"/>
  <c r="G57" i="27" s="1"/>
  <c r="G59" i="27"/>
  <c r="J59" i="27"/>
  <c r="J42" i="27"/>
  <c r="J41" i="27" s="1"/>
  <c r="J57" i="27" s="1"/>
  <c r="D42" i="7"/>
  <c r="D41" i="7" s="1"/>
  <c r="D57" i="7" s="1"/>
  <c r="D59" i="7"/>
  <c r="D60" i="7" s="1"/>
  <c r="D62" i="7" s="1"/>
  <c r="D63" i="7" s="1"/>
  <c r="J60" i="27"/>
  <c r="J86" i="27" s="1"/>
  <c r="J87" i="27" s="1"/>
  <c r="J88" i="27" s="1"/>
  <c r="K36" i="21"/>
  <c r="K50" i="21" s="1"/>
  <c r="K71" i="21" s="1"/>
  <c r="K72" i="21" s="1"/>
  <c r="K73" i="21" s="1"/>
  <c r="E42" i="27"/>
  <c r="E41" i="27" s="1"/>
  <c r="E57" i="27" s="1"/>
  <c r="E59" i="27"/>
  <c r="H42" i="27"/>
  <c r="H59" i="27"/>
  <c r="S44" i="22"/>
  <c r="S62" i="22" s="1"/>
  <c r="S87" i="22" s="1"/>
  <c r="S88" i="22" s="1"/>
  <c r="J45" i="21"/>
  <c r="F42" i="7"/>
  <c r="F41" i="7" s="1"/>
  <c r="F57" i="7" s="1"/>
  <c r="F59" i="7"/>
  <c r="F60" i="7" s="1"/>
  <c r="F62" i="7" s="1"/>
  <c r="F63" i="7" s="1"/>
  <c r="G47" i="22"/>
  <c r="C47" i="22"/>
  <c r="G43" i="7"/>
  <c r="F39" i="21"/>
  <c r="K60" i="27"/>
  <c r="J36" i="21"/>
  <c r="J50" i="21" s="1"/>
  <c r="J71" i="21" s="1"/>
  <c r="J72" i="21" s="1"/>
  <c r="J73" i="21" s="1"/>
  <c r="N36" i="21"/>
  <c r="N50" i="21" s="1"/>
  <c r="N71" i="21" s="1"/>
  <c r="N72" i="21" s="1"/>
  <c r="N73" i="21" s="1"/>
  <c r="F59" i="27"/>
  <c r="F42" i="27"/>
  <c r="F41" i="27" s="1"/>
  <c r="F57" i="27" s="1"/>
  <c r="D59" i="27"/>
  <c r="D42" i="27"/>
  <c r="D41" i="27" s="1"/>
  <c r="D57" i="27" s="1"/>
  <c r="C59" i="24"/>
  <c r="C42" i="24"/>
  <c r="C41" i="24" s="1"/>
  <c r="C57" i="24" s="1"/>
  <c r="E47" i="22"/>
  <c r="K59" i="27"/>
  <c r="J43" i="7"/>
  <c r="C60" i="27"/>
  <c r="H60" i="27"/>
  <c r="H86" i="27" s="1"/>
  <c r="D36" i="21"/>
  <c r="D50" i="21" s="1"/>
  <c r="D71" i="21" s="1"/>
  <c r="D72" i="21" s="1"/>
  <c r="D73" i="21" s="1"/>
  <c r="L44" i="22"/>
  <c r="L62" i="22" s="1"/>
  <c r="L87" i="22" s="1"/>
  <c r="L88" i="22" s="1"/>
  <c r="I44" i="22"/>
  <c r="I62" i="22" s="1"/>
  <c r="I87" i="22" s="1"/>
  <c r="I88" i="22" s="1"/>
  <c r="H41" i="27"/>
  <c r="H57" i="27" s="1"/>
  <c r="D59" i="24"/>
  <c r="D42" i="24"/>
  <c r="D41" i="24" s="1"/>
  <c r="D57" i="24" s="1"/>
  <c r="E42" i="7"/>
  <c r="E41" i="7" s="1"/>
  <c r="E57" i="7" s="1"/>
  <c r="E59" i="7"/>
  <c r="E60" i="7" s="1"/>
  <c r="E62" i="7" s="1"/>
  <c r="E63" i="7" s="1"/>
  <c r="I42" i="7"/>
  <c r="I41" i="7" s="1"/>
  <c r="I57" i="7" s="1"/>
  <c r="I59" i="7"/>
  <c r="I62" i="7" s="1"/>
  <c r="I63" i="7" s="1"/>
  <c r="E60" i="27"/>
  <c r="E86" i="27" s="1"/>
  <c r="E87" i="27" s="1"/>
  <c r="E88" i="27" s="1"/>
  <c r="W47" i="22"/>
  <c r="K43" i="7"/>
  <c r="C43" i="7"/>
  <c r="D47" i="22"/>
  <c r="E57" i="22"/>
  <c r="G60" i="27"/>
  <c r="E36" i="21"/>
  <c r="E50" i="21" s="1"/>
  <c r="E71" i="21" s="1"/>
  <c r="E72" i="21" s="1"/>
  <c r="E73" i="21" s="1"/>
  <c r="H36" i="21"/>
  <c r="H50" i="21" s="1"/>
  <c r="H71" i="21" s="1"/>
  <c r="H72" i="21" s="1"/>
  <c r="H73" i="21" s="1"/>
  <c r="I59" i="27"/>
  <c r="I42" i="27"/>
  <c r="I41" i="27" s="1"/>
  <c r="I57" i="27" s="1"/>
  <c r="C59" i="27"/>
  <c r="C42" i="27"/>
  <c r="C41" i="27" s="1"/>
  <c r="C57" i="27" s="1"/>
  <c r="C60" i="24"/>
  <c r="C86" i="24" s="1"/>
  <c r="D45" i="21"/>
  <c r="L45" i="21"/>
  <c r="H60" i="7"/>
  <c r="C34" i="27"/>
  <c r="C17" i="27"/>
  <c r="C16" i="27" s="1"/>
  <c r="C32" i="27" s="1"/>
  <c r="J17" i="26"/>
  <c r="J16" i="26" s="1"/>
  <c r="J32" i="26" s="1"/>
  <c r="J34" i="26"/>
  <c r="D63" i="22"/>
  <c r="D64" i="22" s="1"/>
  <c r="D65" i="22" s="1"/>
  <c r="D40" i="22"/>
  <c r="D41" i="22" s="1"/>
  <c r="E40" i="22"/>
  <c r="E41" i="22" s="1"/>
  <c r="E63" i="22"/>
  <c r="E64" i="22" s="1"/>
  <c r="E65" i="22" s="1"/>
  <c r="D25" i="21"/>
  <c r="W20" i="22"/>
  <c r="G23" i="22"/>
  <c r="J17" i="27"/>
  <c r="J16" i="27" s="1"/>
  <c r="J32" i="27" s="1"/>
  <c r="J34" i="27"/>
  <c r="J35" i="27" s="1"/>
  <c r="E18" i="26"/>
  <c r="F40" i="22"/>
  <c r="F41" i="22" s="1"/>
  <c r="F63" i="22"/>
  <c r="F64" i="22" s="1"/>
  <c r="F65" i="22" s="1"/>
  <c r="Q40" i="22"/>
  <c r="Q63" i="22"/>
  <c r="Q64" i="22" s="1"/>
  <c r="T63" i="22"/>
  <c r="T64" i="22" s="1"/>
  <c r="T40" i="22"/>
  <c r="J20" i="22"/>
  <c r="J38" i="22" s="1"/>
  <c r="I26" i="26"/>
  <c r="E16" i="21"/>
  <c r="E30" i="21" s="1"/>
  <c r="K19" i="21"/>
  <c r="K16" i="21" s="1"/>
  <c r="K30" i="21" s="1"/>
  <c r="K32" i="21" s="1"/>
  <c r="K33" i="21" s="1"/>
  <c r="D34" i="27"/>
  <c r="D35" i="27" s="1"/>
  <c r="D17" i="27"/>
  <c r="D16" i="27" s="1"/>
  <c r="D32" i="27" s="1"/>
  <c r="H34" i="27"/>
  <c r="H35" i="27" s="1"/>
  <c r="H17" i="27"/>
  <c r="H16" i="27" s="1"/>
  <c r="H32" i="27" s="1"/>
  <c r="G18" i="26"/>
  <c r="J26" i="26"/>
  <c r="E26" i="26"/>
  <c r="D34" i="24"/>
  <c r="D17" i="24"/>
  <c r="D16" i="24" s="1"/>
  <c r="D32" i="24" s="1"/>
  <c r="O40" i="22"/>
  <c r="O63" i="22"/>
  <c r="O64" i="22" s="1"/>
  <c r="G63" i="22"/>
  <c r="G64" i="22" s="1"/>
  <c r="G65" i="22" s="1"/>
  <c r="G40" i="22"/>
  <c r="G41" i="22" s="1"/>
  <c r="L34" i="26"/>
  <c r="L17" i="26"/>
  <c r="L16" i="26" s="1"/>
  <c r="L32" i="26" s="1"/>
  <c r="K17" i="26"/>
  <c r="K16" i="26" s="1"/>
  <c r="K32" i="26" s="1"/>
  <c r="K34" i="26"/>
  <c r="K35" i="26" s="1"/>
  <c r="K37" i="26" s="1"/>
  <c r="K38" i="26" s="1"/>
  <c r="G25" i="21"/>
  <c r="L20" i="22"/>
  <c r="L38" i="22" s="1"/>
  <c r="K23" i="22"/>
  <c r="O23" i="22"/>
  <c r="E23" i="22"/>
  <c r="K17" i="27"/>
  <c r="K16" i="27" s="1"/>
  <c r="K32" i="27" s="1"/>
  <c r="K34" i="27"/>
  <c r="I17" i="26"/>
  <c r="I16" i="26" s="1"/>
  <c r="I32" i="26" s="1"/>
  <c r="I34" i="26"/>
  <c r="I35" i="26" s="1"/>
  <c r="I37" i="26" s="1"/>
  <c r="I38" i="26" s="1"/>
  <c r="M40" i="22"/>
  <c r="M63" i="22"/>
  <c r="M64" i="22" s="1"/>
  <c r="V40" i="22"/>
  <c r="V63" i="22"/>
  <c r="V64" i="22" s="1"/>
  <c r="D34" i="26"/>
  <c r="D17" i="26"/>
  <c r="D16" i="26" s="1"/>
  <c r="D32" i="26" s="1"/>
  <c r="S63" i="22"/>
  <c r="S64" i="22" s="1"/>
  <c r="S40" i="22"/>
  <c r="F16" i="21"/>
  <c r="F30" i="21" s="1"/>
  <c r="F32" i="21" s="1"/>
  <c r="F33" i="21" s="1"/>
  <c r="N19" i="21"/>
  <c r="N16" i="21" s="1"/>
  <c r="N30" i="21" s="1"/>
  <c r="N32" i="21" s="1"/>
  <c r="N33" i="21" s="1"/>
  <c r="L26" i="27"/>
  <c r="G34" i="27"/>
  <c r="G17" i="27"/>
  <c r="G16" i="27" s="1"/>
  <c r="G32" i="27" s="1"/>
  <c r="L17" i="27"/>
  <c r="L16" i="27" s="1"/>
  <c r="L32" i="27" s="1"/>
  <c r="L34" i="27"/>
  <c r="L35" i="27" s="1"/>
  <c r="C63" i="22"/>
  <c r="C64" i="22" s="1"/>
  <c r="C65" i="22" s="1"/>
  <c r="C40" i="22"/>
  <c r="C41" i="22" s="1"/>
  <c r="I34" i="27"/>
  <c r="I35" i="27" s="1"/>
  <c r="I17" i="27"/>
  <c r="I16" i="27" s="1"/>
  <c r="I32" i="27" s="1"/>
  <c r="C34" i="24"/>
  <c r="C17" i="24"/>
  <c r="C16" i="24" s="1"/>
  <c r="C32" i="24" s="1"/>
  <c r="K63" i="22"/>
  <c r="K64" i="22" s="1"/>
  <c r="K40" i="22"/>
  <c r="U63" i="22"/>
  <c r="U64" i="22" s="1"/>
  <c r="U40" i="22"/>
  <c r="F17" i="26"/>
  <c r="F16" i="26" s="1"/>
  <c r="F32" i="26" s="1"/>
  <c r="F34" i="26"/>
  <c r="L25" i="21"/>
  <c r="M19" i="21"/>
  <c r="M16" i="21" s="1"/>
  <c r="M30" i="21" s="1"/>
  <c r="M32" i="21" s="1"/>
  <c r="M33" i="21" s="1"/>
  <c r="D16" i="21"/>
  <c r="D30" i="21" s="1"/>
  <c r="D51" i="21" s="1"/>
  <c r="D52" i="21" s="1"/>
  <c r="D53" i="21" s="1"/>
  <c r="H19" i="21"/>
  <c r="H16" i="21" s="1"/>
  <c r="H30" i="21" s="1"/>
  <c r="F34" i="27"/>
  <c r="F35" i="27" s="1"/>
  <c r="F17" i="27"/>
  <c r="F16" i="27" s="1"/>
  <c r="F32" i="27" s="1"/>
  <c r="E17" i="27"/>
  <c r="E16" i="27" s="1"/>
  <c r="E32" i="27" s="1"/>
  <c r="E34" i="27"/>
  <c r="E35" i="27" s="1"/>
  <c r="C18" i="26"/>
  <c r="K26" i="26"/>
  <c r="H26" i="26"/>
  <c r="H26" i="27"/>
  <c r="H63" i="22"/>
  <c r="H64" i="22" s="1"/>
  <c r="H65" i="22" s="1"/>
  <c r="H40" i="22"/>
  <c r="H41" i="22" s="1"/>
  <c r="I63" i="22"/>
  <c r="I64" i="22" s="1"/>
  <c r="I40" i="22"/>
  <c r="H17" i="26"/>
  <c r="H16" i="26" s="1"/>
  <c r="H32" i="26" s="1"/>
  <c r="H34" i="26"/>
  <c r="H35" i="26" s="1"/>
  <c r="H37" i="26" s="1"/>
  <c r="H38" i="26" s="1"/>
  <c r="E25" i="21"/>
  <c r="P20" i="22"/>
  <c r="P38" i="22" s="1"/>
  <c r="R20" i="22"/>
  <c r="R38" i="22" s="1"/>
  <c r="N20" i="22"/>
  <c r="N38" i="22" s="1"/>
  <c r="U23" i="22"/>
  <c r="W38" i="22"/>
  <c r="L32" i="21"/>
  <c r="L33" i="21" s="1"/>
  <c r="L51" i="21"/>
  <c r="L52" i="21" s="1"/>
  <c r="L53" i="21" s="1"/>
  <c r="E32" i="21"/>
  <c r="E33" i="21" s="1"/>
  <c r="E51" i="21"/>
  <c r="G51" i="21"/>
  <c r="G52" i="21" s="1"/>
  <c r="G53" i="21" s="1"/>
  <c r="G32" i="21"/>
  <c r="G33" i="21" s="1"/>
  <c r="D32" i="21"/>
  <c r="D33" i="21" s="1"/>
  <c r="J51" i="21"/>
  <c r="J52" i="21" s="1"/>
  <c r="J53" i="21" s="1"/>
  <c r="J32" i="21"/>
  <c r="J33" i="21" s="1"/>
  <c r="I51" i="21"/>
  <c r="I52" i="21" s="1"/>
  <c r="I53" i="21" s="1"/>
  <c r="I32" i="21"/>
  <c r="I33" i="21" s="1"/>
  <c r="F51" i="21"/>
  <c r="F52" i="21" s="1"/>
  <c r="F53" i="21" s="1"/>
  <c r="N51" i="21"/>
  <c r="N52" i="21" s="1"/>
  <c r="N53" i="21" s="1"/>
  <c r="C51" i="21"/>
  <c r="C52" i="21" s="1"/>
  <c r="C53" i="21" s="1"/>
  <c r="C32" i="21"/>
  <c r="C33" i="21" s="1"/>
  <c r="K51" i="21"/>
  <c r="K52" i="21" s="1"/>
  <c r="K53" i="21" s="1"/>
  <c r="M51" i="21"/>
  <c r="M52" i="21" s="1"/>
  <c r="M53" i="21" s="1"/>
  <c r="H32" i="21"/>
  <c r="H33" i="21" s="1"/>
  <c r="H51" i="21"/>
  <c r="H52" i="21" s="1"/>
  <c r="H53" i="21" s="1"/>
  <c r="B38" i="7"/>
  <c r="E134" i="26" l="1"/>
  <c r="E117" i="26"/>
  <c r="E116" i="26" s="1"/>
  <c r="E132" i="26" s="1"/>
  <c r="I135" i="7"/>
  <c r="D134" i="7"/>
  <c r="D135" i="7" s="1"/>
  <c r="D137" i="7" s="1"/>
  <c r="D138" i="7" s="1"/>
  <c r="D117" i="7"/>
  <c r="D116" i="7" s="1"/>
  <c r="D132" i="7" s="1"/>
  <c r="K117" i="26"/>
  <c r="K116" i="26" s="1"/>
  <c r="K132" i="26" s="1"/>
  <c r="K134" i="26"/>
  <c r="L117" i="26"/>
  <c r="L116" i="26" s="1"/>
  <c r="L132" i="26" s="1"/>
  <c r="L134" i="26"/>
  <c r="H136" i="22"/>
  <c r="H137" i="22" s="1"/>
  <c r="H138" i="22" s="1"/>
  <c r="H113" i="22"/>
  <c r="H114" i="22" s="1"/>
  <c r="H110" i="27"/>
  <c r="H136" i="27" s="1"/>
  <c r="H137" i="27" s="1"/>
  <c r="H138" i="27" s="1"/>
  <c r="K92" i="27"/>
  <c r="K91" i="27" s="1"/>
  <c r="K107" i="27" s="1"/>
  <c r="K109" i="27"/>
  <c r="K110" i="27"/>
  <c r="K136" i="27" s="1"/>
  <c r="K137" i="27" s="1"/>
  <c r="K138" i="27" s="1"/>
  <c r="D92" i="7"/>
  <c r="D91" i="7" s="1"/>
  <c r="D107" i="7" s="1"/>
  <c r="D109" i="7"/>
  <c r="D110" i="7" s="1"/>
  <c r="D112" i="7" s="1"/>
  <c r="D113" i="7" s="1"/>
  <c r="E109" i="27"/>
  <c r="E92" i="27"/>
  <c r="E91" i="27" s="1"/>
  <c r="E107" i="27" s="1"/>
  <c r="L112" i="27"/>
  <c r="L113" i="27" s="1"/>
  <c r="K113" i="22"/>
  <c r="H110" i="7"/>
  <c r="K110" i="7"/>
  <c r="E110" i="27"/>
  <c r="C112" i="27"/>
  <c r="C113" i="27" s="1"/>
  <c r="L92" i="27"/>
  <c r="L91" i="27" s="1"/>
  <c r="L107" i="27" s="1"/>
  <c r="L109" i="27"/>
  <c r="F112" i="27"/>
  <c r="F113" i="27" s="1"/>
  <c r="C112" i="24"/>
  <c r="C113" i="24" s="1"/>
  <c r="J110" i="7"/>
  <c r="H109" i="27"/>
  <c r="D88" i="22"/>
  <c r="D89" i="22" s="1"/>
  <c r="C88" i="22"/>
  <c r="C89" i="22" s="1"/>
  <c r="O88" i="22"/>
  <c r="C84" i="7"/>
  <c r="C85" i="7" s="1"/>
  <c r="C87" i="7" s="1"/>
  <c r="C88" i="7" s="1"/>
  <c r="C67" i="7"/>
  <c r="C66" i="7" s="1"/>
  <c r="C82" i="7" s="1"/>
  <c r="V88" i="22"/>
  <c r="I72" i="21"/>
  <c r="I73" i="21" s="1"/>
  <c r="C87" i="24"/>
  <c r="C88" i="24" s="1"/>
  <c r="H87" i="27"/>
  <c r="H88" i="27" s="1"/>
  <c r="K88" i="22"/>
  <c r="I85" i="7"/>
  <c r="W88" i="22"/>
  <c r="M72" i="21"/>
  <c r="M73" i="21" s="1"/>
  <c r="F72" i="21"/>
  <c r="F73" i="21" s="1"/>
  <c r="C86" i="27"/>
  <c r="C87" i="27" s="1"/>
  <c r="C88" i="27" s="1"/>
  <c r="C62" i="27"/>
  <c r="C63" i="27" s="1"/>
  <c r="E52" i="21"/>
  <c r="E53" i="21" s="1"/>
  <c r="J42" i="7"/>
  <c r="J41" i="7" s="1"/>
  <c r="J57" i="7" s="1"/>
  <c r="J59" i="7"/>
  <c r="K86" i="27"/>
  <c r="K87" i="27" s="1"/>
  <c r="K88" i="27" s="1"/>
  <c r="K62" i="27"/>
  <c r="K63" i="27" s="1"/>
  <c r="C59" i="7"/>
  <c r="C60" i="7" s="1"/>
  <c r="C62" i="7" s="1"/>
  <c r="C63" i="7" s="1"/>
  <c r="C42" i="7"/>
  <c r="C41" i="7" s="1"/>
  <c r="C57" i="7" s="1"/>
  <c r="I60" i="7"/>
  <c r="G86" i="27"/>
  <c r="G87" i="27" s="1"/>
  <c r="G88" i="27" s="1"/>
  <c r="G62" i="27"/>
  <c r="G63" i="27" s="1"/>
  <c r="K59" i="7"/>
  <c r="K42" i="7"/>
  <c r="K41" i="7" s="1"/>
  <c r="K57" i="7" s="1"/>
  <c r="G59" i="7"/>
  <c r="G60" i="7" s="1"/>
  <c r="G62" i="7" s="1"/>
  <c r="G63" i="7" s="1"/>
  <c r="G42" i="7"/>
  <c r="G41" i="7" s="1"/>
  <c r="G57" i="7" s="1"/>
  <c r="D60" i="24"/>
  <c r="D86" i="24" s="1"/>
  <c r="D87" i="24" s="1"/>
  <c r="D88" i="24" s="1"/>
  <c r="N40" i="22"/>
  <c r="N63" i="22"/>
  <c r="N64" i="22" s="1"/>
  <c r="L63" i="22"/>
  <c r="L64" i="22" s="1"/>
  <c r="L40" i="22"/>
  <c r="H61" i="27"/>
  <c r="H62" i="27" s="1"/>
  <c r="H63" i="27" s="1"/>
  <c r="H37" i="27"/>
  <c r="H38" i="27" s="1"/>
  <c r="R63" i="22"/>
  <c r="R64" i="22" s="1"/>
  <c r="R40" i="22"/>
  <c r="C17" i="26"/>
  <c r="C16" i="26" s="1"/>
  <c r="C32" i="26" s="1"/>
  <c r="C34" i="26"/>
  <c r="C35" i="26" s="1"/>
  <c r="C37" i="26" s="1"/>
  <c r="C38" i="26" s="1"/>
  <c r="F61" i="27"/>
  <c r="F62" i="27" s="1"/>
  <c r="F63" i="27" s="1"/>
  <c r="F37" i="27"/>
  <c r="F38" i="27" s="1"/>
  <c r="C35" i="24"/>
  <c r="C61" i="24"/>
  <c r="C62" i="24" s="1"/>
  <c r="C63" i="24" s="1"/>
  <c r="C37" i="24"/>
  <c r="C38" i="24" s="1"/>
  <c r="E17" i="26"/>
  <c r="E16" i="26" s="1"/>
  <c r="E32" i="26" s="1"/>
  <c r="E34" i="26"/>
  <c r="E35" i="26" s="1"/>
  <c r="E37" i="26" s="1"/>
  <c r="E38" i="26" s="1"/>
  <c r="I61" i="27"/>
  <c r="I62" i="27" s="1"/>
  <c r="I63" i="27" s="1"/>
  <c r="I37" i="27"/>
  <c r="I38" i="27" s="1"/>
  <c r="D61" i="24"/>
  <c r="D62" i="24" s="1"/>
  <c r="D63" i="24" s="1"/>
  <c r="D37" i="24"/>
  <c r="D38" i="24" s="1"/>
  <c r="W63" i="22"/>
  <c r="W64" i="22" s="1"/>
  <c r="W40" i="22"/>
  <c r="P63" i="22"/>
  <c r="P64" i="22" s="1"/>
  <c r="P40" i="22"/>
  <c r="E61" i="27"/>
  <c r="E62" i="27" s="1"/>
  <c r="E63" i="27" s="1"/>
  <c r="E37" i="27"/>
  <c r="E38" i="27" s="1"/>
  <c r="L37" i="27"/>
  <c r="L38" i="27" s="1"/>
  <c r="L61" i="27"/>
  <c r="L62" i="27" s="1"/>
  <c r="L63" i="27" s="1"/>
  <c r="G34" i="26"/>
  <c r="G35" i="26" s="1"/>
  <c r="G37" i="26" s="1"/>
  <c r="G38" i="26" s="1"/>
  <c r="G17" i="26"/>
  <c r="G16" i="26" s="1"/>
  <c r="G32" i="26" s="1"/>
  <c r="D37" i="27"/>
  <c r="D38" i="27" s="1"/>
  <c r="D61" i="27"/>
  <c r="D62" i="27" s="1"/>
  <c r="D63" i="27" s="1"/>
  <c r="J63" i="22"/>
  <c r="J64" i="22" s="1"/>
  <c r="J40" i="22"/>
  <c r="J61" i="27"/>
  <c r="J62" i="27" s="1"/>
  <c r="J63" i="27" s="1"/>
  <c r="J37" i="27"/>
  <c r="J38" i="27" s="1"/>
  <c r="L19" i="6"/>
  <c r="J19" i="6"/>
  <c r="K19" i="6"/>
  <c r="I19" i="6"/>
  <c r="I18" i="6" s="1"/>
  <c r="L21" i="6"/>
  <c r="J21" i="6"/>
  <c r="K21" i="6"/>
  <c r="I21" i="6"/>
  <c r="L28" i="6"/>
  <c r="I28" i="6"/>
  <c r="K28" i="6"/>
  <c r="J28" i="6"/>
  <c r="L20" i="6"/>
  <c r="I20" i="6"/>
  <c r="K20" i="6"/>
  <c r="J20" i="6"/>
  <c r="L25" i="6"/>
  <c r="J25" i="6"/>
  <c r="I25" i="6"/>
  <c r="K25" i="6"/>
  <c r="L30" i="6"/>
  <c r="J30" i="6"/>
  <c r="I30" i="6"/>
  <c r="K30" i="6"/>
  <c r="L23" i="6"/>
  <c r="K23" i="6"/>
  <c r="J23" i="6"/>
  <c r="I23" i="6"/>
  <c r="I22" i="6" s="1"/>
  <c r="L27" i="6"/>
  <c r="J27" i="6"/>
  <c r="I27" i="6"/>
  <c r="K27" i="6"/>
  <c r="K26" i="6" s="1"/>
  <c r="I31" i="6"/>
  <c r="L31" i="6"/>
  <c r="K31" i="6"/>
  <c r="J31" i="6"/>
  <c r="L24" i="6"/>
  <c r="I24" i="6"/>
  <c r="K24" i="6"/>
  <c r="J24" i="6"/>
  <c r="L29" i="6"/>
  <c r="J29" i="6"/>
  <c r="K29" i="6"/>
  <c r="I29" i="6"/>
  <c r="I20" i="7"/>
  <c r="J20" i="7"/>
  <c r="H20" i="7"/>
  <c r="K20" i="7"/>
  <c r="I25" i="7"/>
  <c r="K25" i="7"/>
  <c r="H25" i="7"/>
  <c r="J25" i="7"/>
  <c r="I21" i="7"/>
  <c r="H21" i="7"/>
  <c r="K21" i="7"/>
  <c r="J21" i="7"/>
  <c r="I27" i="7"/>
  <c r="K27" i="7"/>
  <c r="H27" i="7"/>
  <c r="J27" i="7"/>
  <c r="I31" i="7"/>
  <c r="J31" i="7"/>
  <c r="H31" i="7"/>
  <c r="K31" i="7"/>
  <c r="H23" i="7"/>
  <c r="J23" i="7"/>
  <c r="I23" i="7"/>
  <c r="K23" i="7"/>
  <c r="J29" i="7"/>
  <c r="I29" i="7"/>
  <c r="K29" i="7"/>
  <c r="H29" i="7"/>
  <c r="K30" i="7"/>
  <c r="I30" i="7"/>
  <c r="H30" i="7"/>
  <c r="J30" i="7"/>
  <c r="I19" i="7"/>
  <c r="I18" i="7" s="1"/>
  <c r="H19" i="7"/>
  <c r="H18" i="7" s="1"/>
  <c r="J19" i="7"/>
  <c r="K19" i="7"/>
  <c r="I24" i="7"/>
  <c r="J24" i="7"/>
  <c r="H24" i="7"/>
  <c r="K24" i="7"/>
  <c r="I28" i="7"/>
  <c r="J28" i="7"/>
  <c r="H28" i="7"/>
  <c r="K28" i="7"/>
  <c r="D84" i="4"/>
  <c r="C84" i="4"/>
  <c r="D58" i="4"/>
  <c r="C58" i="4"/>
  <c r="C6" i="4"/>
  <c r="D6" i="4"/>
  <c r="C32" i="4"/>
  <c r="D32" i="4"/>
  <c r="N8" i="4" l="1"/>
  <c r="N9" i="4" s="1"/>
  <c r="D12" i="4"/>
  <c r="D90" i="4"/>
  <c r="D64" i="4"/>
  <c r="E136" i="27"/>
  <c r="E137" i="27" s="1"/>
  <c r="E138" i="27" s="1"/>
  <c r="E112" i="27"/>
  <c r="E113" i="27" s="1"/>
  <c r="H112" i="27"/>
  <c r="H113" i="27" s="1"/>
  <c r="K112" i="27"/>
  <c r="K113" i="27" s="1"/>
  <c r="K60" i="7"/>
  <c r="K62" i="7"/>
  <c r="K63" i="7" s="1"/>
  <c r="J62" i="7"/>
  <c r="J63" i="7" s="1"/>
  <c r="J60" i="7"/>
  <c r="I26" i="6"/>
  <c r="J26" i="6"/>
  <c r="L26" i="6"/>
  <c r="K22" i="6"/>
  <c r="K34" i="6" s="1"/>
  <c r="K35" i="6" s="1"/>
  <c r="K37" i="6" s="1"/>
  <c r="K38" i="6" s="1"/>
  <c r="J22" i="6"/>
  <c r="L22" i="6"/>
  <c r="K18" i="6"/>
  <c r="J18" i="6"/>
  <c r="J34" i="6" s="1"/>
  <c r="J35" i="6" s="1"/>
  <c r="J37" i="6" s="1"/>
  <c r="J38" i="6" s="1"/>
  <c r="L18" i="6"/>
  <c r="J26" i="7"/>
  <c r="J18" i="7"/>
  <c r="J17" i="7" s="1"/>
  <c r="J16" i="7" s="1"/>
  <c r="J32" i="7" s="1"/>
  <c r="K18" i="7"/>
  <c r="K17" i="7" s="1"/>
  <c r="H26" i="7"/>
  <c r="K26" i="7"/>
  <c r="I26" i="7"/>
  <c r="K22" i="7"/>
  <c r="I22" i="7"/>
  <c r="I34" i="7" s="1"/>
  <c r="I35" i="7" s="1"/>
  <c r="H34" i="7"/>
  <c r="J22" i="7"/>
  <c r="H22" i="7"/>
  <c r="I34" i="6"/>
  <c r="I35" i="6" s="1"/>
  <c r="I37" i="6" s="1"/>
  <c r="I38" i="6" s="1"/>
  <c r="I17" i="6"/>
  <c r="I16" i="6" s="1"/>
  <c r="K17" i="6"/>
  <c r="L34" i="6"/>
  <c r="L35" i="6" s="1"/>
  <c r="L37" i="6" s="1"/>
  <c r="L38" i="6" s="1"/>
  <c r="L17" i="6"/>
  <c r="H17" i="7"/>
  <c r="H16" i="7" s="1"/>
  <c r="I17" i="7"/>
  <c r="D31" i="7"/>
  <c r="G31" i="7"/>
  <c r="F30" i="7"/>
  <c r="F29" i="7"/>
  <c r="D27" i="7"/>
  <c r="F25" i="7"/>
  <c r="F24" i="7"/>
  <c r="G23" i="7"/>
  <c r="D23" i="7"/>
  <c r="F23" i="7"/>
  <c r="C20" i="7"/>
  <c r="C18" i="7" s="1"/>
  <c r="D20" i="7"/>
  <c r="F19" i="7"/>
  <c r="G15" i="7"/>
  <c r="F15" i="7"/>
  <c r="E15" i="7"/>
  <c r="D15" i="7"/>
  <c r="C15" i="7"/>
  <c r="D31" i="6"/>
  <c r="D30" i="6"/>
  <c r="F29" i="6"/>
  <c r="H29" i="6"/>
  <c r="G28" i="6"/>
  <c r="E28" i="6"/>
  <c r="C27" i="6"/>
  <c r="G25" i="6"/>
  <c r="D25" i="6"/>
  <c r="H25" i="6"/>
  <c r="D24" i="6"/>
  <c r="F23" i="6"/>
  <c r="E23" i="6"/>
  <c r="D23" i="6"/>
  <c r="G21" i="6"/>
  <c r="E21" i="6"/>
  <c r="E20" i="6"/>
  <c r="H19" i="6"/>
  <c r="H15" i="6"/>
  <c r="G15" i="6"/>
  <c r="F15" i="6"/>
  <c r="E15" i="6"/>
  <c r="D15" i="6"/>
  <c r="C15" i="6"/>
  <c r="A58" i="4"/>
  <c r="K16" i="6" l="1"/>
  <c r="K32" i="6" s="1"/>
  <c r="J17" i="6"/>
  <c r="J16" i="6" s="1"/>
  <c r="J32" i="6" s="1"/>
  <c r="I32" i="6"/>
  <c r="L16" i="6"/>
  <c r="L32" i="6" s="1"/>
  <c r="I16" i="7"/>
  <c r="I32" i="7" s="1"/>
  <c r="H32" i="7"/>
  <c r="H35" i="7"/>
  <c r="K16" i="7"/>
  <c r="K32" i="7" s="1"/>
  <c r="J34" i="7"/>
  <c r="J35" i="7" s="1"/>
  <c r="K34" i="7"/>
  <c r="K35" i="7" s="1"/>
  <c r="C17" i="7"/>
  <c r="H37" i="7"/>
  <c r="H38" i="7" s="1"/>
  <c r="I37" i="7"/>
  <c r="I38" i="7" s="1"/>
  <c r="F20" i="7"/>
  <c r="F18" i="7" s="1"/>
  <c r="E27" i="7"/>
  <c r="F31" i="7"/>
  <c r="C23" i="7"/>
  <c r="E25" i="7"/>
  <c r="G25" i="7"/>
  <c r="F22" i="7"/>
  <c r="C24" i="7"/>
  <c r="D25" i="7"/>
  <c r="F27" i="7"/>
  <c r="D30" i="7"/>
  <c r="E31" i="7"/>
  <c r="D24" i="7"/>
  <c r="D22" i="7" s="1"/>
  <c r="E30" i="7"/>
  <c r="E24" i="7"/>
  <c r="D19" i="7"/>
  <c r="D18" i="7" s="1"/>
  <c r="E23" i="7"/>
  <c r="G24" i="7"/>
  <c r="G22" i="7" s="1"/>
  <c r="D29" i="7"/>
  <c r="E29" i="7"/>
  <c r="D22" i="6"/>
  <c r="F25" i="6"/>
  <c r="H28" i="6"/>
  <c r="G29" i="6"/>
  <c r="G20" i="6"/>
  <c r="C29" i="6"/>
  <c r="C30" i="6"/>
  <c r="D29" i="6"/>
  <c r="E30" i="6"/>
  <c r="D21" i="6"/>
  <c r="E29" i="6"/>
  <c r="F30" i="6"/>
  <c r="H20" i="6"/>
  <c r="H18" i="6" s="1"/>
  <c r="F19" i="6"/>
  <c r="C21" i="6"/>
  <c r="C23" i="6"/>
  <c r="C25" i="6"/>
  <c r="F21" i="6"/>
  <c r="C24" i="6"/>
  <c r="G24" i="6"/>
  <c r="F24" i="6"/>
  <c r="F22" i="6" s="1"/>
  <c r="H24" i="6"/>
  <c r="E24" i="6"/>
  <c r="E22" i="6" s="1"/>
  <c r="C31" i="6"/>
  <c r="G31" i="6"/>
  <c r="F31" i="6"/>
  <c r="H31" i="6"/>
  <c r="E31" i="6"/>
  <c r="G27" i="6"/>
  <c r="E27" i="6"/>
  <c r="D27" i="6"/>
  <c r="H27" i="6"/>
  <c r="F27" i="6"/>
  <c r="F20" i="6"/>
  <c r="D20" i="6"/>
  <c r="G19" i="6"/>
  <c r="G18" i="6" s="1"/>
  <c r="E19" i="6"/>
  <c r="E18" i="6" s="1"/>
  <c r="D19" i="6"/>
  <c r="F28" i="6"/>
  <c r="D28" i="6"/>
  <c r="C28" i="6"/>
  <c r="C26" i="6" s="1"/>
  <c r="G28" i="7"/>
  <c r="F28" i="7"/>
  <c r="E28" i="7"/>
  <c r="D28" i="7"/>
  <c r="H21" i="6"/>
  <c r="G23" i="6"/>
  <c r="E25" i="6"/>
  <c r="G30" i="6"/>
  <c r="H23" i="6"/>
  <c r="H30" i="6"/>
  <c r="G21" i="7"/>
  <c r="E21" i="7"/>
  <c r="F21" i="7"/>
  <c r="D21" i="7"/>
  <c r="G20" i="7"/>
  <c r="E20" i="7"/>
  <c r="G27" i="7"/>
  <c r="G30" i="7"/>
  <c r="G19" i="7"/>
  <c r="E19" i="7"/>
  <c r="G29" i="7"/>
  <c r="E26" i="6" l="1"/>
  <c r="G26" i="6"/>
  <c r="E34" i="6"/>
  <c r="E35" i="6" s="1"/>
  <c r="K37" i="7"/>
  <c r="K38" i="7" s="1"/>
  <c r="D26" i="7"/>
  <c r="J37" i="7"/>
  <c r="J38" i="7" s="1"/>
  <c r="E22" i="7"/>
  <c r="C22" i="7"/>
  <c r="C34" i="7" s="1"/>
  <c r="C35" i="7" s="1"/>
  <c r="C37" i="7" s="1"/>
  <c r="C38" i="7" s="1"/>
  <c r="C16" i="7"/>
  <c r="F17" i="7"/>
  <c r="F16" i="7" s="1"/>
  <c r="F34" i="7"/>
  <c r="D17" i="7"/>
  <c r="D16" i="7" s="1"/>
  <c r="D34" i="7"/>
  <c r="D35" i="7" s="1"/>
  <c r="E26" i="7"/>
  <c r="F26" i="7"/>
  <c r="C18" i="6"/>
  <c r="C22" i="6"/>
  <c r="H26" i="6"/>
  <c r="F26" i="6"/>
  <c r="H22" i="6"/>
  <c r="H34" i="6" s="1"/>
  <c r="H35" i="6" s="1"/>
  <c r="F18" i="6"/>
  <c r="G17" i="6"/>
  <c r="G22" i="6"/>
  <c r="G34" i="6" s="1"/>
  <c r="G35" i="6" s="1"/>
  <c r="D26" i="6"/>
  <c r="H17" i="6"/>
  <c r="F84" i="4"/>
  <c r="E18" i="7"/>
  <c r="G26" i="7"/>
  <c r="E17" i="6"/>
  <c r="E16" i="6" s="1"/>
  <c r="G18" i="7"/>
  <c r="D18" i="6"/>
  <c r="D34" i="6" s="1"/>
  <c r="D35" i="6" l="1"/>
  <c r="E32" i="6"/>
  <c r="H16" i="6"/>
  <c r="H32" i="6" s="1"/>
  <c r="F17" i="6"/>
  <c r="F16" i="6" s="1"/>
  <c r="F32" i="6" s="1"/>
  <c r="F34" i="6"/>
  <c r="F35" i="6" s="1"/>
  <c r="C17" i="6"/>
  <c r="C16" i="6" s="1"/>
  <c r="C32" i="6" s="1"/>
  <c r="C34" i="6"/>
  <c r="C35" i="6" s="1"/>
  <c r="C37" i="6" s="1"/>
  <c r="C38" i="6" s="1"/>
  <c r="D32" i="7"/>
  <c r="F32" i="7"/>
  <c r="F35" i="7"/>
  <c r="F37" i="7" s="1"/>
  <c r="F38" i="7" s="1"/>
  <c r="G17" i="7"/>
  <c r="G16" i="7" s="1"/>
  <c r="G32" i="7" s="1"/>
  <c r="G34" i="7"/>
  <c r="G35" i="7" s="1"/>
  <c r="E17" i="7"/>
  <c r="E16" i="7" s="1"/>
  <c r="E32" i="7" s="1"/>
  <c r="E34" i="7"/>
  <c r="E35" i="7" s="1"/>
  <c r="F58" i="4"/>
  <c r="D37" i="7"/>
  <c r="D38" i="7" s="1"/>
  <c r="F6" i="4"/>
  <c r="H37" i="6"/>
  <c r="H38" i="6" s="1"/>
  <c r="E6" i="4"/>
  <c r="E58" i="4"/>
  <c r="G16" i="6"/>
  <c r="C32" i="7"/>
  <c r="G32" i="4"/>
  <c r="G6" i="4"/>
  <c r="E84" i="4"/>
  <c r="F90" i="4" s="1"/>
  <c r="D17" i="6"/>
  <c r="D16" i="6" s="1"/>
  <c r="D32" i="6" s="1"/>
  <c r="E37" i="6"/>
  <c r="E38" i="6" s="1"/>
  <c r="G58" i="4"/>
  <c r="F32" i="4"/>
  <c r="G84" i="4"/>
  <c r="G90" i="4" s="1"/>
  <c r="P8" i="4" l="1"/>
  <c r="P9" i="4" s="1"/>
  <c r="E12" i="4"/>
  <c r="O8" i="4"/>
  <c r="O9" i="4" s="1"/>
  <c r="G12" i="4"/>
  <c r="G64" i="4"/>
  <c r="F37" i="6"/>
  <c r="F38" i="6" s="1"/>
  <c r="F12" i="4"/>
  <c r="F64" i="4"/>
  <c r="G32" i="6"/>
  <c r="E32" i="4"/>
  <c r="E38" i="4" s="1"/>
  <c r="G37" i="6"/>
  <c r="G38" i="6" s="1"/>
  <c r="D37" i="6"/>
  <c r="D38" i="6" s="1"/>
  <c r="G37" i="7"/>
  <c r="G38" i="7" s="1"/>
  <c r="E90" i="4"/>
  <c r="E37" i="7"/>
  <c r="E38" i="7" s="1"/>
  <c r="G38" i="4"/>
  <c r="F38" i="4" l="1"/>
  <c r="E64" i="4"/>
</calcChain>
</file>

<file path=xl/sharedStrings.xml><?xml version="1.0" encoding="utf-8"?>
<sst xmlns="http://schemas.openxmlformats.org/spreadsheetml/2006/main" count="4030" uniqueCount="237">
  <si>
    <t>Tarifs périodiques de distribution d'électricité</t>
  </si>
  <si>
    <t xml:space="preserve">Période de validité : </t>
  </si>
  <si>
    <t>Code EDIEL</t>
  </si>
  <si>
    <t>T-MT</t>
  </si>
  <si>
    <t>MT</t>
  </si>
  <si>
    <t>T-BT</t>
  </si>
  <si>
    <t>BT</t>
  </si>
  <si>
    <t>I. Tarif pour l'utilisation du réseau de distribution</t>
  </si>
  <si>
    <t>A. Terme capacitaire</t>
  </si>
  <si>
    <t>a) Pour les raccordements avec mesure de pointe</t>
  </si>
  <si>
    <t>Pointe historique pendant la période tarifaire de pointe</t>
  </si>
  <si>
    <t>(EUR/kW/mois)</t>
  </si>
  <si>
    <t>v</t>
  </si>
  <si>
    <t>V</t>
  </si>
  <si>
    <t>Pointe du mois pendant la période tarifaire de pointe</t>
  </si>
  <si>
    <t>Puissance nette développable de l'installation</t>
  </si>
  <si>
    <t>(EUR/kWe)</t>
  </si>
  <si>
    <t>B. Terme fixe</t>
  </si>
  <si>
    <t xml:space="preserve"> (EUR/an)</t>
  </si>
  <si>
    <r>
      <t>C.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</si>
  <si>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</si>
  <si>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</si>
  <si>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</si>
  <si>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</si>
  <si>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</si>
  <si>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</si>
  <si>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E215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</si>
  <si>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</si>
  <si>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</si>
  <si>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</si>
  <si>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</si>
  <si>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</si>
  <si>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</si>
  <si>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</si>
  <si>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</si>
  <si>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V. Tarif pour dépassement du forfait d'énergie réactive</t>
  </si>
  <si>
    <t>(EUR/kVArh)</t>
  </si>
  <si>
    <t>E310</t>
  </si>
  <si>
    <t xml:space="preserve">CLIENTS TYPE EUROSTAT </t>
  </si>
  <si>
    <t>Ie2'</t>
  </si>
  <si>
    <t>TMT</t>
  </si>
  <si>
    <t>I. Tarifs pour l'utilisation du réseau de distribution</t>
  </si>
  <si>
    <t xml:space="preserve">II. Tarif pour les Obligations de Service Public </t>
  </si>
  <si>
    <t xml:space="preserve">III. Tarifs pour les surcharges  </t>
  </si>
  <si>
    <t>IV. Tarif pour les soldes régulatoires</t>
  </si>
  <si>
    <t>V. Tarif pour l'énergie réactive</t>
  </si>
  <si>
    <t>Evolution (en % par rapport à l'année antérieure)</t>
  </si>
  <si>
    <t>Id(a)'</t>
  </si>
  <si>
    <t>TBT</t>
  </si>
  <si>
    <t>Dc</t>
  </si>
  <si>
    <t>kWh heures pleines</t>
  </si>
  <si>
    <t>kWh heures creuses</t>
  </si>
  <si>
    <t>kWh exclusif nuit</t>
  </si>
  <si>
    <t>kWh total heures creuses</t>
  </si>
  <si>
    <t xml:space="preserve">kWh total </t>
  </si>
  <si>
    <t>kW pointe mensuelle moyenne</t>
  </si>
  <si>
    <t>kVArh</t>
  </si>
  <si>
    <t>Tarif unitaire</t>
  </si>
  <si>
    <t xml:space="preserve">C. Terme proportionnel </t>
  </si>
  <si>
    <t xml:space="preserve">III. Tarif pour les surcharges  </t>
  </si>
  <si>
    <t>TOTAL avant application éventuelle du coefficient de dégressivité</t>
  </si>
  <si>
    <t>Coefficient de dégressivité</t>
  </si>
  <si>
    <t>TOTAL</t>
  </si>
  <si>
    <t>Impact annuel 2021 vs. 2020</t>
  </si>
  <si>
    <t>Impact annuel 2021 vs. 2020 (%)</t>
  </si>
  <si>
    <t>Ib(a)'</t>
  </si>
  <si>
    <t>Ib(b)'</t>
  </si>
  <si>
    <t>Ib(c)'</t>
  </si>
  <si>
    <t>Ic'</t>
  </si>
  <si>
    <t>Id(b)'</t>
  </si>
  <si>
    <t>CLIENTS TYPE CWaPE</t>
  </si>
  <si>
    <t>E1</t>
  </si>
  <si>
    <t>E2</t>
  </si>
  <si>
    <t>E3</t>
  </si>
  <si>
    <t>E4</t>
  </si>
  <si>
    <t>E5</t>
  </si>
  <si>
    <t>E6</t>
  </si>
  <si>
    <t>Ib(d)'</t>
  </si>
  <si>
    <t>Ib(e)'</t>
  </si>
  <si>
    <t>Heures pleines</t>
  </si>
  <si>
    <t>Da</t>
  </si>
  <si>
    <t>Db</t>
  </si>
  <si>
    <t>Dc1</t>
  </si>
  <si>
    <t>Dd</t>
  </si>
  <si>
    <t>De</t>
  </si>
  <si>
    <t>KWh (heures normales)</t>
  </si>
  <si>
    <t>KWh (heures pleines)</t>
  </si>
  <si>
    <t>KWh (heures creuses)</t>
  </si>
  <si>
    <t>KWe</t>
  </si>
  <si>
    <t>Total coûts distribution 2020</t>
  </si>
  <si>
    <t xml:space="preserve">                          - Prélèvement -</t>
  </si>
  <si>
    <t># Nom du GRD</t>
  </si>
  <si>
    <t>Avec facturation du terme capacitaire</t>
  </si>
  <si>
    <t>Sans facturation du terme capacitaire</t>
  </si>
  <si>
    <t>Raccordements    &gt; 56 kVA</t>
  </si>
  <si>
    <r>
      <t xml:space="preserve">Raccordements   </t>
    </r>
    <r>
      <rPr>
        <sz val="8"/>
        <color theme="1"/>
        <rFont val="Calibri"/>
        <family val="2"/>
      </rPr>
      <t>≤</t>
    </r>
    <r>
      <rPr>
        <sz val="8"/>
        <color theme="1"/>
        <rFont val="Arial"/>
        <family val="2"/>
      </rPr>
      <t xml:space="preserve"> 56 kVA (R3)</t>
    </r>
  </si>
  <si>
    <t>Tous</t>
  </si>
  <si>
    <t xml:space="preserve">a. Pour les raccordements &gt; 56 kVA avec facturation de pointe </t>
  </si>
  <si>
    <t>Pointe historique</t>
  </si>
  <si>
    <t>N/A</t>
  </si>
  <si>
    <t xml:space="preserve">Pointe du mois </t>
  </si>
  <si>
    <t xml:space="preserve">b. Pour les raccordements BT≤ 56 kVA avec facturation de pointe </t>
  </si>
  <si>
    <t>Pointes ≤ 10kW pendant la période tarifaire de pointe</t>
  </si>
  <si>
    <t>(EUR/kW)</t>
  </si>
  <si>
    <t>Pointes &gt; 10kW pendant la période tarifaire de pointe</t>
  </si>
  <si>
    <t>B. Terme Prosumer</t>
  </si>
  <si>
    <t>a. 4 plages horaires</t>
  </si>
  <si>
    <t>Heures du matin (6h-11h)</t>
  </si>
  <si>
    <t>Heures solaires (11h-17h)</t>
  </si>
  <si>
    <t>Heures du soir (17h-22h)</t>
  </si>
  <si>
    <t>Heures de nuit (22h-6h)</t>
  </si>
  <si>
    <t>b. 2 plages horaires</t>
  </si>
  <si>
    <t>c. 1 plage horaire</t>
  </si>
  <si>
    <t>Heures normales (24h/24h)</t>
  </si>
  <si>
    <t>d. Compteur spécifique Exclusif de nuit</t>
  </si>
  <si>
    <t>du 01.01.2024 au 31.12.2024</t>
  </si>
  <si>
    <t>du 01.01.2025 au 31.12.2025</t>
  </si>
  <si>
    <t>du 01.01.2026 au 31.12.2026</t>
  </si>
  <si>
    <t>du 01.01.2027 au 31.12.2027</t>
  </si>
  <si>
    <t>du 01.01.2028 au 31.12.2028</t>
  </si>
  <si>
    <t>Dernières grilles tarifaires approuvées avant affectation du solde de l'année N</t>
  </si>
  <si>
    <t>Grilles tarifaires proposées suite à l'affectation du solde de l'année N</t>
  </si>
  <si>
    <t>Les grilles dans les celulles A1 à V47 des onglets Tarifs 202x = denière grille approuvée (donc tarif en-cours) avant modification du tarif pour solde régulatoire (exemple : premier solde à affecter = solde 2024 affecté sur les tarifs 2025 =&gt; grille 2025 = grille approuvée en 2023) =&gt; à compléter par GRD</t>
  </si>
  <si>
    <t>Les grilles dans les celulles A48 à V94 des onglets Tarifs 202x = grille mise à jour en fonction de l'affectation du solde régulatoire =&gt; grille identique à la grille approuvée à l'exception du tarif pour solde régulatoire reflétant l'affectation du solde régulatoire =&gt; ligne 92 à compléter par GRD</t>
  </si>
  <si>
    <t>à compléter par le GRD</t>
  </si>
  <si>
    <t>Contrôle (seul le tarif pour solde régulatoire doit avoir changé)</t>
  </si>
  <si>
    <t>Les grilles dans les celulles A95 à V141 des onglets Tarifs 202x se remplissent automatiquement et vérifient que seul le tarif pour solde réglatoire a été mis à jour</t>
  </si>
  <si>
    <t>Avec déplacement de charge</t>
  </si>
  <si>
    <t>3500 kWh - 4 plages</t>
  </si>
  <si>
    <t>5000 kWh - 4 plages</t>
  </si>
  <si>
    <t>PAC air-rad - 4 plages</t>
  </si>
  <si>
    <t>VE2 - 4 plages</t>
  </si>
  <si>
    <t>VE3 - 4 plages</t>
  </si>
  <si>
    <t>PAC air-rad-ECS + VE2 - 4 plages</t>
  </si>
  <si>
    <t>PAC air-rad-ECS + VE3 - 4 plages</t>
  </si>
  <si>
    <t>kWh (Heures du matin)</t>
  </si>
  <si>
    <t>kWh (Heures solaires)</t>
  </si>
  <si>
    <t>kWh (Heures du soir)</t>
  </si>
  <si>
    <t>kWh (Heures de nuit)</t>
  </si>
  <si>
    <r>
      <rPr>
        <sz val="8"/>
        <color theme="1"/>
        <rFont val="Calibri"/>
        <family val="2"/>
      </rPr>
      <t>∑</t>
    </r>
    <r>
      <rPr>
        <sz val="8"/>
        <color theme="1"/>
        <rFont val="Trebuchet MS"/>
        <family val="2"/>
      </rPr>
      <t xml:space="preserve"> kW prélevés &gt;10 kW</t>
    </r>
  </si>
  <si>
    <t>Heures du matin</t>
  </si>
  <si>
    <t>Heures solaires</t>
  </si>
  <si>
    <t>Heures du soir</t>
  </si>
  <si>
    <t>Heures de nuit</t>
  </si>
  <si>
    <t>Total repris dans la dernière proposition tarifaire 2023 (y inlcus éventuelle affectation des soldes)</t>
  </si>
  <si>
    <t>Impact annuel 2024 vs. 2023</t>
  </si>
  <si>
    <t>Impact annuel 2024 vs. 2023 (%)</t>
  </si>
  <si>
    <t>Année 2025</t>
  </si>
  <si>
    <t>Total proposition tarif 2024</t>
  </si>
  <si>
    <t>Impact annuel 2025 vs. 2024</t>
  </si>
  <si>
    <t>Impact annuel 2025 vs. 2024 (%)</t>
  </si>
  <si>
    <t>Année 2026</t>
  </si>
  <si>
    <t>Total proposition tarif 2025</t>
  </si>
  <si>
    <t>Impact annuel 2026 vs. 2025</t>
  </si>
  <si>
    <t>Impact annuel 2026 vs. 2025 (%)</t>
  </si>
  <si>
    <t>Année 2027</t>
  </si>
  <si>
    <t>Total proposition tarif 2026</t>
  </si>
  <si>
    <t>Impact annuel 2027 vs. 2026</t>
  </si>
  <si>
    <t>Impact annuel 2027 vs. 2026 (%)</t>
  </si>
  <si>
    <t>Année 2028</t>
  </si>
  <si>
    <t>Total proposition tarif 2027</t>
  </si>
  <si>
    <t>Impact annuel 2028 vs. 2027</t>
  </si>
  <si>
    <t>Impact annuel 2028 vs. 2027 (%)</t>
  </si>
  <si>
    <t>5000 kWh - 2 plages</t>
  </si>
  <si>
    <t>5000 kWh - 1 plage</t>
  </si>
  <si>
    <t>PAC air-rad - 2 plages</t>
  </si>
  <si>
    <t>PAC air-rad - 1 plage</t>
  </si>
  <si>
    <t>VE2 - 2 plages</t>
  </si>
  <si>
    <t>VE3 - 2 plages</t>
  </si>
  <si>
    <t>PAC air-rad-ECS + VE2 - 2 plages</t>
  </si>
  <si>
    <t>PAC air-rad-ECS + VE3 - 2 plages</t>
  </si>
  <si>
    <t>KWh (heures exclusif nuit)</t>
  </si>
  <si>
    <t>Année 2024</t>
  </si>
  <si>
    <t>CLIENT-TYPE CWaPE</t>
  </si>
  <si>
    <t>BT1</t>
  </si>
  <si>
    <t>BT2</t>
  </si>
  <si>
    <t xml:space="preserve">II. Tarif pour les obligations de service public </t>
  </si>
  <si>
    <t>TOTAL avant application d'une éventuelle dégressivité</t>
  </si>
  <si>
    <t>I. Tarif pour l'utilisation du réseau de distribution après dégressivité</t>
  </si>
  <si>
    <t>Total de l'année précédente</t>
  </si>
  <si>
    <t>TBT6</t>
  </si>
  <si>
    <t>TBT7</t>
  </si>
  <si>
    <t>TBT8</t>
  </si>
  <si>
    <t>TBT9</t>
  </si>
  <si>
    <t>MT7</t>
  </si>
  <si>
    <t>MT8</t>
  </si>
  <si>
    <t>MT9</t>
  </si>
  <si>
    <t>MT10</t>
  </si>
  <si>
    <t xml:space="preserve">CLIENT-TYPE EUROSTAT </t>
  </si>
  <si>
    <t>MT1</t>
  </si>
  <si>
    <t>MT2</t>
  </si>
  <si>
    <t>MT3</t>
  </si>
  <si>
    <t>MT4</t>
  </si>
  <si>
    <t>MT5</t>
  </si>
  <si>
    <t>MT6</t>
  </si>
  <si>
    <t>Le gestionnaire de réseau de distribution analyse les variations des grilles tarifaires et l'impact de l'affectation du solde régulatoire sur les clients-type (onglet Simul XX) qui se mettent automatiquement à jours sur base des grilles tarifaires.</t>
  </si>
  <si>
    <t>Total coûts distribution 2024</t>
  </si>
  <si>
    <t>Total coûts distribution 2025</t>
  </si>
  <si>
    <t>Total coûts distribution 2026</t>
  </si>
  <si>
    <t>Total coûts distribution 2027</t>
  </si>
  <si>
    <t>Total coûts distribution 2028</t>
  </si>
  <si>
    <t>Augmentation du tarif pour solde régulatoire :</t>
  </si>
  <si>
    <t>-</t>
  </si>
  <si>
    <t>Instructions pour compléter le modèle de rapport</t>
  </si>
  <si>
    <t>Tableau concerné</t>
  </si>
  <si>
    <t>Description</t>
  </si>
  <si>
    <t>Tarifs 202x</t>
  </si>
  <si>
    <t>Synthèse simul</t>
  </si>
  <si>
    <t>Simul niveau de tension</t>
  </si>
  <si>
    <t>Ces onglets se remplissent automatiquement sur base des grilles traifaires des onglets Tarifs 20xx et permettent de mettre à jour les montants totaux estimés par client-type sur base des derniers tarifs approuvés par la CWaPE (avant l'affectation proposée du solde régulatoire donc)</t>
  </si>
  <si>
    <t>Ces onglets se remplissent automatiquement sur base des grilles traifaires des onglets Tarifs 20xx et permettent de mettre à jour les montants totaux estimés par client-type sur base des tarifs tels qu'ils seraient arpès affectation du solde régulatoire  (mise à jour du tarif pour solde régulatoire uniquement)</t>
  </si>
  <si>
    <t>A compléter</t>
  </si>
  <si>
    <t>A vérifier</t>
  </si>
  <si>
    <t>Attendu du GRD</t>
  </si>
  <si>
    <t>N /A</t>
  </si>
  <si>
    <t>Variation à analyser pour la proposition d'affectation du solde</t>
  </si>
  <si>
    <t>Synthèse des simulations pour un client-type de chaque niveau de tension</t>
  </si>
  <si>
    <t>Simulations des coûts de distribution pour les clients-types - niveau MT</t>
  </si>
  <si>
    <t>Simulations des coûts de distribution pour les clients-types - niveau BT - Avec facturation du terme capacitaire - Raccordement &gt; 56 kVA</t>
  </si>
  <si>
    <t>Simulations des coûts de distribution pour les clients-type - niveau MT</t>
  </si>
  <si>
    <t>Simulations des coûts de distribution pour les clients-type - niveau TBT</t>
  </si>
  <si>
    <t>Simulations des coûts de distribution pour les clients type BT - Sans facturation du terme capacitaire</t>
  </si>
  <si>
    <t>Simulations des coûts de distribution pour les clients type BT - Avec facturation du terme capacitaire - Raccordement ≤ 56 kVA</t>
  </si>
  <si>
    <t>Année</t>
  </si>
  <si>
    <t>Client type par niveau de tension</t>
  </si>
  <si>
    <t>Variation en EUR</t>
  </si>
  <si>
    <t>Variation en %</t>
  </si>
  <si>
    <t>Avant affectation</t>
  </si>
  <si>
    <t>Après affectation</t>
  </si>
  <si>
    <t>Avant affectation du solde</t>
  </si>
  <si>
    <t>Montant total estimé pour l'année 2024</t>
  </si>
  <si>
    <t>Montant total estimé pour l'année 2025</t>
  </si>
  <si>
    <t>Montant total estimé pour l'année 2026</t>
  </si>
  <si>
    <t>Montant total estimé pour l'année 2027</t>
  </si>
  <si>
    <t>Montant total estimé pour l'année 2028</t>
  </si>
  <si>
    <t>Synthèse des simulations pour un client-type de chaque niveau de tension après affectation du solde régulatoire</t>
  </si>
  <si>
    <t>Après affectation du 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</si>
</sst>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000"/>
    <numFmt numFmtId="165" formatCode="#,##0.00000"/>
    <numFmt numFmtId="166" formatCode="#,##0.0"/>
    <numFmt numFmtId="167" formatCode="0.0000000"/>
    <numFmt numFmtId="168" formatCode="_-* #,##0.00\ _€_-;\-* #,##0.00\ _€_-;_-* &quot;-&quot;??\ _€_-;_-@_-"/>
  </numFmts>
  <fonts count="30" x14ac:knownFonts="1"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10"/>
      <color theme="1"/>
      <name val="Trebuchet MS"/>
      <family val="2"/>
    </font>
    <font>
      <sz val="8"/>
      <color theme="1"/>
      <name val="Trebuchet MS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sz val="8"/>
      <color theme="0"/>
      <name val="Trebuchet MS"/>
      <family val="2"/>
    </font>
    <font>
      <sz val="12"/>
      <color theme="1"/>
      <name val="Trebuchet MS"/>
      <family val="2"/>
    </font>
    <font>
      <sz val="8"/>
      <color theme="1"/>
      <name val="Calibri"/>
      <family val="2"/>
    </font>
    <font>
      <sz val="11"/>
      <color theme="0"/>
      <name val="Arial"/>
      <family val="2"/>
    </font>
    <font>
      <sz val="8"/>
      <name val="Trebuchet MS"/>
      <family val="2"/>
    </font>
    <font>
      <b/>
      <sz val="8"/>
      <color theme="0"/>
      <name val="Trebuchet MS"/>
      <family val="2"/>
    </font>
    <font>
      <b/>
      <sz val="16"/>
      <color theme="0"/>
      <name val="Trebuchet MS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  <fill>
      <patternFill patternType="darkUp">
        <fgColor theme="5"/>
        <bgColor theme="0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343B86"/>
        <bgColor indexed="64"/>
      </patternFill>
    </fill>
    <fill>
      <patternFill patternType="solid">
        <fgColor rgb="FF63CDEE"/>
        <bgColor indexed="64"/>
      </patternFill>
    </fill>
    <fill>
      <patternFill patternType="solid">
        <fgColor rgb="FFBEEFF5"/>
        <bgColor indexed="64"/>
      </patternFill>
    </fill>
    <fill>
      <patternFill patternType="solid">
        <fgColor rgb="FF076F7E"/>
        <bgColor indexed="64"/>
      </patternFill>
    </fill>
    <fill>
      <patternFill patternType="solid">
        <fgColor rgb="FFC5602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5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 style="dashDot">
        <color theme="5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double">
        <color theme="5"/>
      </bottom>
      <diagonal/>
    </border>
    <border>
      <left style="medium">
        <color theme="5"/>
      </left>
      <right/>
      <top style="medium">
        <color theme="5"/>
      </top>
      <bottom style="thin">
        <color theme="0"/>
      </bottom>
      <diagonal/>
    </border>
    <border>
      <left/>
      <right style="thin">
        <color theme="0"/>
      </right>
      <top style="medium">
        <color theme="5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theme="7"/>
      </top>
      <bottom style="thin">
        <color theme="0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/>
      <right/>
      <top style="double">
        <color indexed="64"/>
      </top>
      <bottom style="thin">
        <color theme="0"/>
      </bottom>
      <diagonal/>
    </border>
    <border>
      <left/>
      <right style="thin">
        <color theme="0"/>
      </right>
      <top style="double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ashDot">
        <color rgb="FFC66028"/>
      </left>
      <right style="dashDot">
        <color theme="5"/>
      </right>
      <top style="dashDot">
        <color theme="5"/>
      </top>
      <bottom style="dashDot">
        <color rgb="FFC66028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 style="dashDot">
        <color rgb="FFC66028"/>
      </bottom>
      <diagonal/>
    </border>
    <border>
      <left style="dashDot">
        <color theme="5"/>
      </left>
      <right style="dashDot">
        <color rgb="FFC66028"/>
      </right>
      <top style="dashDot">
        <color theme="5"/>
      </top>
      <bottom style="dashDot">
        <color rgb="FFC66028"/>
      </bottom>
      <diagonal/>
    </border>
    <border>
      <left style="thin">
        <color theme="0"/>
      </left>
      <right style="dashDot">
        <color theme="5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4" fillId="0" borderId="0">
      <alignment vertical="top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9" fontId="5" fillId="0" borderId="0" applyFont="0" applyFill="0" applyBorder="0" applyAlignment="0" applyProtection="0"/>
    <xf numFmtId="3" fontId="6" fillId="5" borderId="35" applyAlignment="0">
      <alignment horizontal="left"/>
      <protection locked="0"/>
    </xf>
    <xf numFmtId="0" fontId="8" fillId="9" borderId="0">
      <alignment horizontal="center" vertical="center" wrapText="1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7">
    <xf numFmtId="0" fontId="0" fillId="0" borderId="0" xfId="0"/>
    <xf numFmtId="0" fontId="6" fillId="5" borderId="0" xfId="0" applyFont="1" applyFill="1"/>
    <xf numFmtId="0" fontId="7" fillId="0" borderId="0" xfId="0" applyFont="1"/>
    <xf numFmtId="0" fontId="8" fillId="0" borderId="17" xfId="2" quotePrefix="1" applyFont="1" applyBorder="1"/>
    <xf numFmtId="0" fontId="8" fillId="0" borderId="21" xfId="2" quotePrefix="1" applyFont="1" applyBorder="1"/>
    <xf numFmtId="0" fontId="0" fillId="5" borderId="0" xfId="0" applyFill="1"/>
    <xf numFmtId="0" fontId="6" fillId="5" borderId="30" xfId="0" applyFont="1" applyFill="1" applyBorder="1"/>
    <xf numFmtId="3" fontId="6" fillId="5" borderId="30" xfId="0" applyNumberFormat="1" applyFont="1" applyFill="1" applyBorder="1"/>
    <xf numFmtId="0" fontId="6" fillId="0" borderId="30" xfId="0" applyFont="1" applyFill="1" applyBorder="1"/>
    <xf numFmtId="3" fontId="6" fillId="0" borderId="30" xfId="0" applyNumberFormat="1" applyFont="1" applyFill="1" applyBorder="1"/>
    <xf numFmtId="0" fontId="0" fillId="0" borderId="0" xfId="0" applyFill="1"/>
    <xf numFmtId="9" fontId="6" fillId="5" borderId="30" xfId="6" applyFont="1" applyFill="1" applyBorder="1"/>
    <xf numFmtId="0" fontId="6" fillId="5" borderId="0" xfId="0" applyFont="1" applyFill="1" applyBorder="1"/>
    <xf numFmtId="0" fontId="6" fillId="5" borderId="33" xfId="0" applyFont="1" applyFill="1" applyBorder="1"/>
    <xf numFmtId="3" fontId="6" fillId="5" borderId="0" xfId="0" applyNumberFormat="1" applyFont="1" applyFill="1" applyBorder="1"/>
    <xf numFmtId="0" fontId="6" fillId="0" borderId="0" xfId="0" applyFont="1" applyFill="1"/>
    <xf numFmtId="0" fontId="6" fillId="5" borderId="30" xfId="0" applyFont="1" applyFill="1" applyBorder="1" applyAlignment="1">
      <alignment vertical="center" wrapText="1"/>
    </xf>
    <xf numFmtId="4" fontId="6" fillId="5" borderId="30" xfId="0" applyNumberFormat="1" applyFont="1" applyFill="1" applyBorder="1"/>
    <xf numFmtId="0" fontId="6" fillId="5" borderId="30" xfId="0" applyFont="1" applyFill="1" applyBorder="1" applyAlignment="1">
      <alignment horizontal="left" indent="3"/>
    </xf>
    <xf numFmtId="0" fontId="6" fillId="5" borderId="30" xfId="0" applyFont="1" applyFill="1" applyBorder="1" applyAlignment="1">
      <alignment horizontal="left" indent="5"/>
    </xf>
    <xf numFmtId="0" fontId="6" fillId="5" borderId="30" xfId="0" applyFont="1" applyFill="1" applyBorder="1" applyAlignment="1">
      <alignment horizontal="left" indent="7"/>
    </xf>
    <xf numFmtId="0" fontId="2" fillId="3" borderId="30" xfId="4" applyBorder="1"/>
    <xf numFmtId="0" fontId="6" fillId="5" borderId="33" xfId="0" applyFont="1" applyFill="1" applyBorder="1" applyAlignment="1">
      <alignment wrapText="1"/>
    </xf>
    <xf numFmtId="0" fontId="6" fillId="5" borderId="36" xfId="0" applyFont="1" applyFill="1" applyBorder="1" applyAlignment="1">
      <alignment wrapText="1"/>
    </xf>
    <xf numFmtId="4" fontId="6" fillId="5" borderId="36" xfId="0" applyNumberFormat="1" applyFont="1" applyFill="1" applyBorder="1"/>
    <xf numFmtId="0" fontId="6" fillId="5" borderId="37" xfId="0" applyFont="1" applyFill="1" applyBorder="1" applyAlignment="1">
      <alignment wrapText="1"/>
    </xf>
    <xf numFmtId="10" fontId="6" fillId="5" borderId="37" xfId="6" applyNumberFormat="1" applyFont="1" applyFill="1" applyBorder="1"/>
    <xf numFmtId="0" fontId="0" fillId="5" borderId="0" xfId="0" applyFont="1" applyFill="1"/>
    <xf numFmtId="166" fontId="6" fillId="5" borderId="30" xfId="0" applyNumberFormat="1" applyFont="1" applyFill="1" applyBorder="1"/>
    <xf numFmtId="0" fontId="8" fillId="9" borderId="0" xfId="8">
      <alignment horizontal="center" vertical="center" wrapText="1"/>
    </xf>
    <xf numFmtId="3" fontId="6" fillId="5" borderId="35" xfId="7" applyFont="1" applyBorder="1" applyAlignment="1" applyProtection="1">
      <alignment vertical="center" wrapText="1"/>
      <protection locked="0"/>
    </xf>
    <xf numFmtId="164" fontId="6" fillId="5" borderId="30" xfId="0" applyNumberFormat="1" applyFont="1" applyFill="1" applyBorder="1" applyAlignment="1">
      <alignment horizontal="center"/>
    </xf>
    <xf numFmtId="3" fontId="6" fillId="5" borderId="30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4" fontId="6" fillId="5" borderId="30" xfId="0" applyNumberFormat="1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10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3" fillId="0" borderId="9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2" xfId="0" applyFont="1" applyBorder="1"/>
    <xf numFmtId="0" fontId="1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15" fillId="8" borderId="0" xfId="3" applyFont="1" applyFill="1" applyAlignment="1"/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5" fillId="8" borderId="0" xfId="3" applyFont="1" applyFill="1" applyAlignment="1">
      <alignment horizontal="left"/>
    </xf>
    <xf numFmtId="0" fontId="8" fillId="0" borderId="0" xfId="0" quotePrefix="1" applyFont="1"/>
    <xf numFmtId="0" fontId="13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quotePrefix="1" applyFont="1" applyBorder="1"/>
    <xf numFmtId="0" fontId="8" fillId="0" borderId="17" xfId="0" applyFont="1" applyBorder="1"/>
    <xf numFmtId="0" fontId="13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7" fillId="0" borderId="17" xfId="0" applyFont="1" applyBorder="1"/>
    <xf numFmtId="0" fontId="8" fillId="0" borderId="16" xfId="0" applyFont="1" applyBorder="1"/>
    <xf numFmtId="0" fontId="8" fillId="0" borderId="19" xfId="0" applyFont="1" applyBorder="1" applyAlignment="1">
      <alignment horizontal="center" vertical="center" wrapText="1"/>
    </xf>
    <xf numFmtId="167" fontId="8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/>
    <xf numFmtId="0" fontId="7" fillId="0" borderId="21" xfId="0" applyFont="1" applyBorder="1"/>
    <xf numFmtId="0" fontId="8" fillId="0" borderId="18" xfId="0" applyFont="1" applyBorder="1"/>
    <xf numFmtId="0" fontId="13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67" fontId="8" fillId="0" borderId="53" xfId="0" applyNumberFormat="1" applyFont="1" applyBorder="1" applyAlignment="1">
      <alignment horizontal="center" vertical="center" wrapText="1"/>
    </xf>
    <xf numFmtId="0" fontId="8" fillId="0" borderId="21" xfId="0" quotePrefix="1" applyFont="1" applyBorder="1"/>
    <xf numFmtId="0" fontId="17" fillId="0" borderId="0" xfId="0" applyFont="1"/>
    <xf numFmtId="0" fontId="13" fillId="0" borderId="5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8" fillId="0" borderId="0" xfId="0" applyFont="1"/>
    <xf numFmtId="0" fontId="13" fillId="0" borderId="24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/>
    <xf numFmtId="0" fontId="8" fillId="0" borderId="26" xfId="0" applyFont="1" applyBorder="1"/>
    <xf numFmtId="0" fontId="8" fillId="0" borderId="26" xfId="0" quotePrefix="1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/>
    <xf numFmtId="0" fontId="13" fillId="11" borderId="24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4" fillId="12" borderId="57" xfId="4" applyFont="1" applyFill="1" applyBorder="1" applyAlignment="1">
      <alignment horizontal="center"/>
    </xf>
    <xf numFmtId="0" fontId="6" fillId="5" borderId="33" xfId="0" applyFont="1" applyFill="1" applyBorder="1" applyAlignment="1">
      <alignment vertical="center"/>
    </xf>
    <xf numFmtId="3" fontId="6" fillId="5" borderId="0" xfId="0" applyNumberFormat="1" applyFont="1" applyFill="1"/>
    <xf numFmtId="3" fontId="6" fillId="12" borderId="0" xfId="0" applyNumberFormat="1" applyFont="1" applyFill="1"/>
    <xf numFmtId="0" fontId="6" fillId="0" borderId="33" xfId="0" applyFont="1" applyBorder="1" applyAlignment="1">
      <alignment vertical="center"/>
    </xf>
    <xf numFmtId="0" fontId="6" fillId="0" borderId="0" xfId="0" applyFont="1"/>
    <xf numFmtId="3" fontId="6" fillId="0" borderId="0" xfId="0" applyNumberFormat="1" applyFont="1"/>
    <xf numFmtId="164" fontId="6" fillId="5" borderId="0" xfId="0" applyNumberFormat="1" applyFont="1" applyFill="1"/>
    <xf numFmtId="4" fontId="6" fillId="5" borderId="0" xfId="0" applyNumberFormat="1" applyFont="1" applyFill="1"/>
    <xf numFmtId="4" fontId="6" fillId="5" borderId="58" xfId="7" applyNumberFormat="1" applyBorder="1" applyAlignment="1">
      <alignment vertical="center" wrapText="1"/>
      <protection locked="0"/>
    </xf>
    <xf numFmtId="0" fontId="6" fillId="5" borderId="36" xfId="0" applyFont="1" applyFill="1" applyBorder="1"/>
    <xf numFmtId="0" fontId="24" fillId="5" borderId="37" xfId="0" applyFont="1" applyFill="1" applyBorder="1"/>
    <xf numFmtId="0" fontId="6" fillId="5" borderId="37" xfId="0" applyFont="1" applyFill="1" applyBorder="1"/>
    <xf numFmtId="10" fontId="6" fillId="5" borderId="37" xfId="9" applyNumberFormat="1" applyFont="1" applyFill="1" applyBorder="1"/>
    <xf numFmtId="4" fontId="8" fillId="9" borderId="0" xfId="8" applyNumberFormat="1">
      <alignment horizontal="center" vertical="center" wrapText="1"/>
    </xf>
    <xf numFmtId="1" fontId="6" fillId="5" borderId="0" xfId="0" applyNumberFormat="1" applyFont="1" applyFill="1"/>
    <xf numFmtId="10" fontId="24" fillId="5" borderId="37" xfId="9" applyNumberFormat="1" applyFont="1" applyFill="1" applyBorder="1"/>
    <xf numFmtId="0" fontId="20" fillId="7" borderId="57" xfId="4" applyFont="1" applyFill="1" applyBorder="1" applyAlignment="1">
      <alignment horizontal="center"/>
    </xf>
    <xf numFmtId="0" fontId="20" fillId="7" borderId="57" xfId="4" applyFont="1" applyFill="1" applyBorder="1" applyAlignment="1">
      <alignment horizontal="center" wrapText="1"/>
    </xf>
    <xf numFmtId="0" fontId="20" fillId="6" borderId="30" xfId="4" applyFont="1" applyFill="1" applyBorder="1" applyAlignment="1">
      <alignment horizontal="center" vertical="center" wrapText="1"/>
    </xf>
    <xf numFmtId="0" fontId="2" fillId="6" borderId="30" xfId="4" applyFill="1" applyBorder="1"/>
    <xf numFmtId="3" fontId="20" fillId="6" borderId="30" xfId="4" applyNumberFormat="1" applyFont="1" applyFill="1" applyBorder="1"/>
    <xf numFmtId="4" fontId="20" fillId="6" borderId="42" xfId="4" applyNumberFormat="1" applyFont="1" applyFill="1" applyBorder="1"/>
    <xf numFmtId="0" fontId="24" fillId="14" borderId="57" xfId="4" applyFont="1" applyFill="1" applyBorder="1" applyAlignment="1">
      <alignment horizontal="center"/>
    </xf>
    <xf numFmtId="3" fontId="6" fillId="14" borderId="0" xfId="0" applyNumberFormat="1" applyFont="1" applyFill="1"/>
    <xf numFmtId="0" fontId="6" fillId="14" borderId="0" xfId="0" applyFont="1" applyFill="1"/>
    <xf numFmtId="0" fontId="6" fillId="15" borderId="30" xfId="0" applyFont="1" applyFill="1" applyBorder="1"/>
    <xf numFmtId="9" fontId="24" fillId="0" borderId="30" xfId="9" applyFont="1" applyFill="1" applyBorder="1"/>
    <xf numFmtId="0" fontId="8" fillId="11" borderId="56" xfId="0" applyFont="1" applyFill="1" applyBorder="1" applyAlignment="1">
      <alignment horizontal="center" vertical="center" wrapText="1"/>
    </xf>
    <xf numFmtId="0" fontId="8" fillId="11" borderId="60" xfId="0" applyFont="1" applyFill="1" applyBorder="1" applyAlignment="1">
      <alignment horizontal="center" vertical="center" wrapText="1"/>
    </xf>
    <xf numFmtId="0" fontId="8" fillId="11" borderId="59" xfId="0" applyFont="1" applyFill="1" applyBorder="1" applyAlignment="1">
      <alignment horizontal="center" vertical="center" wrapText="1"/>
    </xf>
    <xf numFmtId="167" fontId="8" fillId="0" borderId="56" xfId="0" applyNumberFormat="1" applyFont="1" applyBorder="1" applyAlignment="1">
      <alignment horizontal="center" vertical="center" wrapText="1"/>
    </xf>
    <xf numFmtId="167" fontId="8" fillId="0" borderId="10" xfId="0" applyNumberFormat="1" applyFont="1" applyBorder="1" applyAlignment="1">
      <alignment horizontal="center" vertical="center" wrapText="1"/>
    </xf>
    <xf numFmtId="167" fontId="8" fillId="0" borderId="59" xfId="0" applyNumberFormat="1" applyFont="1" applyBorder="1" applyAlignment="1">
      <alignment horizontal="center" vertical="center" wrapText="1"/>
    </xf>
    <xf numFmtId="167" fontId="8" fillId="11" borderId="56" xfId="0" applyNumberFormat="1" applyFont="1" applyFill="1" applyBorder="1" applyAlignment="1">
      <alignment horizontal="center" vertical="center" wrapText="1"/>
    </xf>
    <xf numFmtId="167" fontId="8" fillId="11" borderId="10" xfId="0" applyNumberFormat="1" applyFont="1" applyFill="1" applyBorder="1" applyAlignment="1">
      <alignment horizontal="center" vertical="center" wrapText="1"/>
    </xf>
    <xf numFmtId="167" fontId="8" fillId="11" borderId="59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167" fontId="19" fillId="0" borderId="10" xfId="0" applyNumberFormat="1" applyFont="1" applyFill="1" applyBorder="1" applyAlignment="1">
      <alignment vertical="center" wrapText="1"/>
    </xf>
    <xf numFmtId="0" fontId="0" fillId="5" borderId="0" xfId="0" applyFill="1" applyBorder="1"/>
    <xf numFmtId="0" fontId="20" fillId="6" borderId="0" xfId="4" applyFont="1" applyFill="1" applyBorder="1" applyAlignment="1">
      <alignment horizontal="center"/>
    </xf>
    <xf numFmtId="0" fontId="20" fillId="7" borderId="0" xfId="4" applyFont="1" applyFill="1" applyBorder="1" applyAlignment="1">
      <alignment horizontal="center"/>
    </xf>
    <xf numFmtId="0" fontId="20" fillId="6" borderId="0" xfId="4" applyFont="1" applyFill="1" applyBorder="1" applyAlignment="1">
      <alignment horizontal="left"/>
    </xf>
    <xf numFmtId="0" fontId="20" fillId="7" borderId="30" xfId="4" applyFont="1" applyFill="1" applyBorder="1" applyAlignment="1">
      <alignment horizontal="center" vertical="center" wrapText="1"/>
    </xf>
    <xf numFmtId="0" fontId="6" fillId="0" borderId="30" xfId="0" applyFont="1" applyBorder="1"/>
    <xf numFmtId="3" fontId="6" fillId="0" borderId="30" xfId="0" applyNumberFormat="1" applyFont="1" applyBorder="1"/>
    <xf numFmtId="164" fontId="6" fillId="5" borderId="30" xfId="0" applyNumberFormat="1" applyFont="1" applyFill="1" applyBorder="1"/>
    <xf numFmtId="0" fontId="6" fillId="0" borderId="33" xfId="0" applyFont="1" applyBorder="1"/>
    <xf numFmtId="165" fontId="6" fillId="5" borderId="35" xfId="7" applyNumberFormat="1" applyAlignment="1">
      <alignment vertical="center" wrapText="1"/>
      <protection locked="0"/>
    </xf>
    <xf numFmtId="165" fontId="6" fillId="5" borderId="35" xfId="7" applyNumberFormat="1" applyAlignment="1" applyProtection="1">
      <alignment vertical="center" wrapText="1"/>
    </xf>
    <xf numFmtId="0" fontId="4" fillId="13" borderId="0" xfId="1" applyFont="1" applyFill="1" applyAlignment="1">
      <alignment vertical="center"/>
    </xf>
    <xf numFmtId="0" fontId="3" fillId="13" borderId="0" xfId="1" applyFont="1" applyFill="1" applyAlignment="1">
      <alignment vertical="center"/>
    </xf>
    <xf numFmtId="0" fontId="20" fillId="6" borderId="30" xfId="4" applyFont="1" applyFill="1" applyBorder="1" applyAlignment="1">
      <alignment horizontal="center"/>
    </xf>
    <xf numFmtId="0" fontId="2" fillId="6" borderId="30" xfId="4" applyFill="1" applyBorder="1" applyAlignment="1">
      <alignment wrapText="1"/>
    </xf>
    <xf numFmtId="3" fontId="2" fillId="6" borderId="30" xfId="4" applyNumberFormat="1" applyFill="1" applyBorder="1"/>
    <xf numFmtId="4" fontId="20" fillId="6" borderId="30" xfId="4" applyNumberFormat="1" applyFont="1" applyFill="1" applyBorder="1"/>
    <xf numFmtId="0" fontId="20" fillId="6" borderId="30" xfId="4" applyFont="1" applyFill="1" applyBorder="1" applyAlignment="1"/>
    <xf numFmtId="3" fontId="2" fillId="6" borderId="30" xfId="4" applyNumberFormat="1" applyFill="1" applyBorder="1" applyAlignment="1">
      <alignment horizontal="center"/>
    </xf>
    <xf numFmtId="0" fontId="3" fillId="13" borderId="0" xfId="1" applyFont="1" applyFill="1" applyAlignment="1">
      <alignment horizontal="center" vertical="center"/>
    </xf>
    <xf numFmtId="0" fontId="20" fillId="7" borderId="30" xfId="4" applyFont="1" applyFill="1" applyBorder="1" applyAlignment="1">
      <alignment horizontal="center"/>
    </xf>
    <xf numFmtId="0" fontId="25" fillId="7" borderId="30" xfId="4" applyFont="1" applyFill="1" applyBorder="1" applyAlignment="1">
      <alignment horizontal="center"/>
    </xf>
    <xf numFmtId="0" fontId="6" fillId="5" borderId="42" xfId="0" applyFont="1" applyFill="1" applyBorder="1"/>
    <xf numFmtId="3" fontId="6" fillId="5" borderId="42" xfId="0" applyNumberFormat="1" applyFont="1" applyFill="1" applyBorder="1"/>
    <xf numFmtId="166" fontId="6" fillId="5" borderId="31" xfId="0" applyNumberFormat="1" applyFont="1" applyFill="1" applyBorder="1"/>
    <xf numFmtId="3" fontId="6" fillId="5" borderId="31" xfId="0" applyNumberFormat="1" applyFont="1" applyFill="1" applyBorder="1"/>
    <xf numFmtId="166" fontId="6" fillId="5" borderId="32" xfId="0" applyNumberFormat="1" applyFont="1" applyFill="1" applyBorder="1"/>
    <xf numFmtId="166" fontId="6" fillId="5" borderId="0" xfId="0" applyNumberFormat="1" applyFont="1" applyFill="1" applyBorder="1"/>
    <xf numFmtId="0" fontId="6" fillId="6" borderId="30" xfId="0" applyFont="1" applyFill="1" applyBorder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6" fillId="15" borderId="31" xfId="0" applyFont="1" applyFill="1" applyBorder="1" applyAlignment="1">
      <alignment horizontal="center"/>
    </xf>
    <xf numFmtId="0" fontId="6" fillId="5" borderId="32" xfId="0" applyFont="1" applyFill="1" applyBorder="1"/>
    <xf numFmtId="4" fontId="20" fillId="3" borderId="34" xfId="4" applyNumberFormat="1" applyFont="1" applyBorder="1"/>
    <xf numFmtId="165" fontId="6" fillId="5" borderId="65" xfId="7" applyNumberFormat="1" applyBorder="1" applyAlignment="1" applyProtection="1">
      <alignment vertical="center" wrapText="1"/>
    </xf>
    <xf numFmtId="165" fontId="6" fillId="5" borderId="66" xfId="7" applyNumberFormat="1" applyBorder="1" applyAlignment="1" applyProtection="1">
      <alignment vertical="center" wrapText="1"/>
    </xf>
    <xf numFmtId="165" fontId="6" fillId="5" borderId="67" xfId="7" applyNumberFormat="1" applyBorder="1" applyAlignment="1" applyProtection="1">
      <alignment vertical="center" wrapText="1"/>
    </xf>
    <xf numFmtId="0" fontId="0" fillId="0" borderId="0" xfId="0" applyAlignment="1">
      <alignment horizontal="right"/>
    </xf>
    <xf numFmtId="9" fontId="0" fillId="0" borderId="0" xfId="9" applyFont="1"/>
    <xf numFmtId="0" fontId="6" fillId="15" borderId="31" xfId="0" applyFont="1" applyFill="1" applyBorder="1"/>
    <xf numFmtId="165" fontId="6" fillId="5" borderId="68" xfId="7" applyNumberFormat="1" applyBorder="1" applyAlignment="1">
      <alignment vertical="center" wrapText="1"/>
      <protection locked="0"/>
    </xf>
    <xf numFmtId="165" fontId="6" fillId="5" borderId="68" xfId="7" applyNumberFormat="1" applyBorder="1" applyAlignment="1" applyProtection="1">
      <alignment vertical="center" wrapText="1"/>
    </xf>
    <xf numFmtId="167" fontId="8" fillId="0" borderId="51" xfId="0" applyNumberFormat="1" applyFont="1" applyBorder="1" applyAlignment="1">
      <alignment horizontal="center" vertical="center" wrapText="1"/>
    </xf>
    <xf numFmtId="167" fontId="8" fillId="0" borderId="52" xfId="0" applyNumberFormat="1" applyFont="1" applyBorder="1" applyAlignment="1">
      <alignment horizontal="center" vertical="center" wrapText="1"/>
    </xf>
    <xf numFmtId="167" fontId="8" fillId="0" borderId="20" xfId="0" applyNumberFormat="1" applyFont="1" applyBorder="1" applyAlignment="1">
      <alignment horizontal="center" vertical="center" wrapText="1"/>
    </xf>
    <xf numFmtId="167" fontId="8" fillId="0" borderId="18" xfId="0" applyNumberFormat="1" applyFont="1" applyBorder="1" applyAlignment="1">
      <alignment horizontal="center" vertical="center" wrapText="1"/>
    </xf>
    <xf numFmtId="167" fontId="8" fillId="0" borderId="19" xfId="0" applyNumberFormat="1" applyFont="1" applyBorder="1" applyAlignment="1">
      <alignment horizontal="center" vertical="center" wrapText="1"/>
    </xf>
    <xf numFmtId="167" fontId="8" fillId="0" borderId="69" xfId="0" applyNumberFormat="1" applyFont="1" applyBorder="1" applyAlignment="1">
      <alignment vertical="center" wrapText="1"/>
    </xf>
    <xf numFmtId="167" fontId="8" fillId="0" borderId="70" xfId="0" applyNumberFormat="1" applyFont="1" applyBorder="1" applyAlignment="1">
      <alignment vertical="center" wrapText="1"/>
    </xf>
    <xf numFmtId="167" fontId="8" fillId="0" borderId="71" xfId="0" applyNumberFormat="1" applyFont="1" applyBorder="1"/>
    <xf numFmtId="167" fontId="8" fillId="0" borderId="70" xfId="0" applyNumberFormat="1" applyFont="1" applyBorder="1"/>
    <xf numFmtId="167" fontId="8" fillId="0" borderId="15" xfId="0" applyNumberFormat="1" applyFont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167" fontId="8" fillId="0" borderId="54" xfId="0" applyNumberFormat="1" applyFont="1" applyBorder="1" applyAlignment="1">
      <alignment horizontal="center" vertical="center" wrapText="1"/>
    </xf>
    <xf numFmtId="167" fontId="8" fillId="0" borderId="24" xfId="0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center" vertical="center" wrapText="1"/>
    </xf>
    <xf numFmtId="167" fontId="8" fillId="0" borderId="26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vertical="center" wrapText="1"/>
    </xf>
    <xf numFmtId="167" fontId="13" fillId="0" borderId="21" xfId="0" applyNumberFormat="1" applyFont="1" applyBorder="1" applyAlignment="1">
      <alignment horizontal="center" vertical="center" wrapText="1"/>
    </xf>
    <xf numFmtId="167" fontId="13" fillId="0" borderId="24" xfId="0" applyNumberFormat="1" applyFont="1" applyBorder="1" applyAlignment="1">
      <alignment horizontal="center" vertical="center" wrapText="1"/>
    </xf>
    <xf numFmtId="0" fontId="0" fillId="5" borderId="0" xfId="0" applyFill="1" applyAlignment="1" applyProtection="1">
      <alignment vertical="center"/>
      <protection hidden="1"/>
    </xf>
    <xf numFmtId="0" fontId="0" fillId="5" borderId="0" xfId="0" applyFill="1" applyAlignment="1">
      <alignment vertical="center"/>
    </xf>
    <xf numFmtId="0" fontId="24" fillId="5" borderId="75" xfId="0" applyFont="1" applyFill="1" applyBorder="1" applyAlignment="1">
      <alignment horizontal="center" vertical="center" wrapText="1"/>
    </xf>
    <xf numFmtId="0" fontId="24" fillId="5" borderId="75" xfId="0" applyFont="1" applyFill="1" applyBorder="1" applyAlignment="1">
      <alignment vertical="center" wrapText="1"/>
    </xf>
    <xf numFmtId="0" fontId="24" fillId="5" borderId="75" xfId="0" applyFont="1" applyFill="1" applyBorder="1" applyAlignment="1">
      <alignment horizontal="left" vertical="center" wrapText="1"/>
    </xf>
    <xf numFmtId="0" fontId="2" fillId="6" borderId="30" xfId="4" applyFill="1" applyBorder="1" applyAlignment="1" applyProtection="1">
      <alignment horizontal="center" vertical="center"/>
    </xf>
    <xf numFmtId="0" fontId="2" fillId="6" borderId="30" xfId="4" applyFill="1" applyBorder="1" applyAlignment="1" applyProtection="1">
      <alignment vertical="center"/>
    </xf>
    <xf numFmtId="0" fontId="2" fillId="6" borderId="30" xfId="4" applyFill="1" applyBorder="1" applyAlignment="1" applyProtection="1">
      <alignment horizontal="left" vertical="center"/>
    </xf>
    <xf numFmtId="0" fontId="6" fillId="15" borderId="30" xfId="5" applyFont="1" applyFill="1" applyBorder="1" applyAlignment="1"/>
    <xf numFmtId="3" fontId="6" fillId="15" borderId="30" xfId="5" applyNumberFormat="1" applyFont="1" applyFill="1" applyBorder="1" applyAlignment="1"/>
    <xf numFmtId="3" fontId="6" fillId="15" borderId="30" xfId="5" applyNumberFormat="1" applyFont="1" applyFill="1" applyBorder="1"/>
    <xf numFmtId="0" fontId="3" fillId="5" borderId="0" xfId="1" applyFont="1" applyFill="1" applyAlignment="1">
      <alignment vertical="center"/>
    </xf>
    <xf numFmtId="0" fontId="4" fillId="5" borderId="0" xfId="1" applyFont="1" applyFill="1" applyAlignment="1">
      <alignment horizontal="left" vertical="center"/>
    </xf>
    <xf numFmtId="168" fontId="24" fillId="5" borderId="0" xfId="1" applyNumberFormat="1" applyFont="1" applyFill="1" applyAlignment="1">
      <alignment horizontal="left" vertical="center"/>
    </xf>
    <xf numFmtId="0" fontId="27" fillId="16" borderId="78" xfId="0" applyFont="1" applyFill="1" applyBorder="1" applyAlignment="1">
      <alignment horizontal="center" vertical="center" wrapText="1"/>
    </xf>
    <xf numFmtId="0" fontId="20" fillId="3" borderId="30" xfId="4" applyFont="1" applyBorder="1" applyAlignment="1">
      <alignment horizontal="center" wrapText="1"/>
    </xf>
    <xf numFmtId="0" fontId="0" fillId="5" borderId="0" xfId="0" applyFill="1" applyAlignment="1">
      <alignment wrapText="1"/>
    </xf>
    <xf numFmtId="0" fontId="6" fillId="4" borderId="30" xfId="5" applyFont="1" applyBorder="1" applyAlignment="1"/>
    <xf numFmtId="43" fontId="6" fillId="4" borderId="30" xfId="10" applyFont="1" applyFill="1" applyBorder="1" applyAlignment="1"/>
    <xf numFmtId="0" fontId="28" fillId="0" borderId="46" xfId="0" applyFont="1" applyBorder="1" applyAlignment="1">
      <alignment horizontal="justify" vertical="center" wrapText="1"/>
    </xf>
    <xf numFmtId="4" fontId="28" fillId="0" borderId="78" xfId="0" applyNumberFormat="1" applyFont="1" applyBorder="1" applyAlignment="1">
      <alignment horizontal="center" vertical="center" wrapText="1"/>
    </xf>
    <xf numFmtId="43" fontId="28" fillId="0" borderId="78" xfId="0" applyNumberFormat="1" applyFont="1" applyBorder="1" applyAlignment="1">
      <alignment horizontal="center" vertical="center" wrapText="1"/>
    </xf>
    <xf numFmtId="43" fontId="6" fillId="5" borderId="0" xfId="10" applyFont="1" applyFill="1" applyBorder="1" applyAlignment="1" applyProtection="1">
      <alignment vertical="center" wrapText="1"/>
      <protection locked="0"/>
    </xf>
    <xf numFmtId="0" fontId="29" fillId="0" borderId="46" xfId="0" applyFont="1" applyBorder="1" applyAlignment="1">
      <alignment horizontal="right" vertical="center" wrapText="1"/>
    </xf>
    <xf numFmtId="4" fontId="29" fillId="0" borderId="78" xfId="0" applyNumberFormat="1" applyFont="1" applyBorder="1" applyAlignment="1">
      <alignment horizontal="right" vertical="center" wrapText="1"/>
    </xf>
    <xf numFmtId="10" fontId="29" fillId="0" borderId="78" xfId="9" applyNumberFormat="1" applyFont="1" applyBorder="1" applyAlignment="1">
      <alignment horizontal="right" vertical="center" wrapText="1"/>
    </xf>
    <xf numFmtId="10" fontId="6" fillId="5" borderId="30" xfId="6" applyNumberFormat="1" applyFont="1" applyFill="1" applyBorder="1"/>
    <xf numFmtId="10" fontId="6" fillId="5" borderId="0" xfId="9" applyNumberFormat="1" applyFont="1" applyFill="1"/>
    <xf numFmtId="0" fontId="20" fillId="5" borderId="30" xfId="4" applyFont="1" applyFill="1" applyBorder="1" applyAlignment="1">
      <alignment horizontal="left"/>
    </xf>
    <xf numFmtId="0" fontId="20" fillId="5" borderId="30" xfId="4" applyFont="1" applyFill="1" applyBorder="1" applyAlignment="1">
      <alignment horizontal="center"/>
    </xf>
    <xf numFmtId="0" fontId="6" fillId="5" borderId="30" xfId="5" applyFont="1" applyFill="1" applyBorder="1" applyAlignment="1"/>
    <xf numFmtId="43" fontId="6" fillId="5" borderId="30" xfId="10" applyFont="1" applyFill="1" applyBorder="1" applyAlignment="1"/>
    <xf numFmtId="43" fontId="6" fillId="5" borderId="30" xfId="10" applyFont="1" applyFill="1" applyBorder="1"/>
    <xf numFmtId="0" fontId="26" fillId="13" borderId="0" xfId="1" applyFont="1" applyFill="1" applyAlignment="1" applyProtection="1">
      <alignment horizontal="left" vertical="center" wrapText="1"/>
      <protection hidden="1"/>
    </xf>
    <xf numFmtId="0" fontId="24" fillId="5" borderId="76" xfId="0" applyFont="1" applyFill="1" applyBorder="1" applyAlignment="1">
      <alignment horizontal="left" vertical="center" wrapText="1"/>
    </xf>
    <xf numFmtId="0" fontId="24" fillId="5" borderId="77" xfId="0" applyFont="1" applyFill="1" applyBorder="1" applyAlignment="1">
      <alignment horizontal="left" vertical="center" wrapText="1"/>
    </xf>
    <xf numFmtId="167" fontId="8" fillId="0" borderId="20" xfId="0" applyNumberFormat="1" applyFont="1" applyBorder="1" applyAlignment="1">
      <alignment horizontal="center" vertical="center" wrapText="1"/>
    </xf>
    <xf numFmtId="167" fontId="8" fillId="0" borderId="18" xfId="0" applyNumberFormat="1" applyFont="1" applyBorder="1" applyAlignment="1">
      <alignment horizontal="center" vertical="center" wrapText="1"/>
    </xf>
    <xf numFmtId="167" fontId="8" fillId="0" borderId="21" xfId="0" applyNumberFormat="1" applyFont="1" applyBorder="1" applyAlignment="1">
      <alignment horizontal="center" vertical="center" wrapText="1"/>
    </xf>
    <xf numFmtId="167" fontId="8" fillId="0" borderId="23" xfId="0" applyNumberFormat="1" applyFont="1" applyBorder="1" applyAlignment="1">
      <alignment horizontal="center" vertical="center" wrapText="1"/>
    </xf>
    <xf numFmtId="167" fontId="8" fillId="0" borderId="22" xfId="0" applyNumberFormat="1" applyFont="1" applyBorder="1" applyAlignment="1">
      <alignment horizontal="center" vertical="center" wrapText="1"/>
    </xf>
    <xf numFmtId="167" fontId="8" fillId="0" borderId="55" xfId="0" applyNumberFormat="1" applyFont="1" applyBorder="1" applyAlignment="1">
      <alignment horizontal="center" vertical="center" wrapText="1"/>
    </xf>
    <xf numFmtId="167" fontId="8" fillId="0" borderId="9" xfId="0" applyNumberFormat="1" applyFont="1" applyBorder="1" applyAlignment="1">
      <alignment horizontal="center" vertical="center" wrapText="1"/>
    </xf>
    <xf numFmtId="167" fontId="8" fillId="0" borderId="10" xfId="0" applyNumberFormat="1" applyFont="1" applyBorder="1" applyAlignment="1">
      <alignment horizontal="center" vertical="center" wrapText="1"/>
    </xf>
    <xf numFmtId="167" fontId="8" fillId="0" borderId="24" xfId="0" applyNumberFormat="1" applyFont="1" applyBorder="1" applyAlignment="1">
      <alignment horizontal="center" vertical="center" wrapText="1"/>
    </xf>
    <xf numFmtId="167" fontId="8" fillId="0" borderId="72" xfId="0" applyNumberFormat="1" applyFont="1" applyBorder="1" applyAlignment="1">
      <alignment horizontal="center" vertical="center" wrapText="1"/>
    </xf>
    <xf numFmtId="167" fontId="8" fillId="0" borderId="73" xfId="0" applyNumberFormat="1" applyFont="1" applyBorder="1" applyAlignment="1">
      <alignment horizontal="center" vertical="center" wrapText="1"/>
    </xf>
    <xf numFmtId="167" fontId="8" fillId="0" borderId="74" xfId="0" applyNumberFormat="1" applyFont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9" fillId="6" borderId="0" xfId="0" quotePrefix="1" applyFont="1" applyFill="1" applyAlignment="1">
      <alignment horizontal="center"/>
    </xf>
    <xf numFmtId="0" fontId="9" fillId="6" borderId="0" xfId="0" applyFont="1" applyFill="1" applyAlignment="1">
      <alignment horizontal="righ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/>
    </xf>
    <xf numFmtId="0" fontId="11" fillId="7" borderId="0" xfId="0" applyFont="1" applyFill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28" fillId="17" borderId="9" xfId="0" applyFont="1" applyFill="1" applyBorder="1" applyAlignment="1">
      <alignment horizontal="center" vertical="center" wrapText="1"/>
    </xf>
    <xf numFmtId="0" fontId="28" fillId="17" borderId="24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7" fillId="16" borderId="43" xfId="0" applyFont="1" applyFill="1" applyBorder="1" applyAlignment="1">
      <alignment horizontal="center" vertical="center" wrapText="1"/>
    </xf>
    <xf numFmtId="0" fontId="27" fillId="16" borderId="46" xfId="0" applyFont="1" applyFill="1" applyBorder="1" applyAlignment="1">
      <alignment horizontal="center" vertical="center" wrapText="1"/>
    </xf>
    <xf numFmtId="0" fontId="27" fillId="16" borderId="9" xfId="0" applyFont="1" applyFill="1" applyBorder="1" applyAlignment="1">
      <alignment horizontal="center" vertical="center" wrapText="1"/>
    </xf>
    <xf numFmtId="0" fontId="27" fillId="16" borderId="24" xfId="0" applyFont="1" applyFill="1" applyBorder="1" applyAlignment="1">
      <alignment horizontal="center" vertical="center" wrapText="1"/>
    </xf>
    <xf numFmtId="0" fontId="27" fillId="16" borderId="10" xfId="0" applyFont="1" applyFill="1" applyBorder="1" applyAlignment="1">
      <alignment horizontal="center" vertical="center" wrapText="1"/>
    </xf>
    <xf numFmtId="0" fontId="20" fillId="6" borderId="30" xfId="4" applyFont="1" applyFill="1" applyBorder="1" applyAlignment="1">
      <alignment horizontal="left"/>
    </xf>
    <xf numFmtId="0" fontId="20" fillId="3" borderId="30" xfId="4" applyFont="1" applyBorder="1" applyAlignment="1">
      <alignment horizontal="left" wrapText="1"/>
    </xf>
    <xf numFmtId="0" fontId="0" fillId="15" borderId="61" xfId="5" applyFont="1" applyFill="1" applyBorder="1" applyAlignment="1">
      <alignment horizontal="center"/>
    </xf>
    <xf numFmtId="0" fontId="0" fillId="15" borderId="62" xfId="5" applyFont="1" applyFill="1" applyBorder="1" applyAlignment="1">
      <alignment horizontal="center"/>
    </xf>
    <xf numFmtId="0" fontId="0" fillId="15" borderId="63" xfId="5" applyFont="1" applyFill="1" applyBorder="1" applyAlignment="1">
      <alignment horizontal="center"/>
    </xf>
    <xf numFmtId="0" fontId="20" fillId="6" borderId="31" xfId="4" applyFont="1" applyFill="1" applyBorder="1" applyAlignment="1">
      <alignment horizontal="left"/>
    </xf>
    <xf numFmtId="0" fontId="20" fillId="6" borderId="32" xfId="4" applyFont="1" applyFill="1" applyBorder="1" applyAlignment="1">
      <alignment horizontal="left"/>
    </xf>
    <xf numFmtId="0" fontId="0" fillId="15" borderId="40" xfId="5" applyFont="1" applyFill="1" applyBorder="1" applyAlignment="1">
      <alignment horizontal="center"/>
    </xf>
    <xf numFmtId="0" fontId="0" fillId="15" borderId="41" xfId="5" applyFont="1" applyFill="1" applyBorder="1" applyAlignment="1">
      <alignment horizontal="center"/>
    </xf>
    <xf numFmtId="0" fontId="0" fillId="15" borderId="64" xfId="5" applyFont="1" applyFill="1" applyBorder="1" applyAlignment="1">
      <alignment horizontal="center"/>
    </xf>
    <xf numFmtId="0" fontId="21" fillId="15" borderId="40" xfId="5" applyFont="1" applyFill="1" applyBorder="1" applyAlignment="1">
      <alignment horizontal="center"/>
    </xf>
    <xf numFmtId="0" fontId="21" fillId="15" borderId="41" xfId="5" applyFont="1" applyFill="1" applyBorder="1" applyAlignment="1">
      <alignment horizontal="center"/>
    </xf>
    <xf numFmtId="0" fontId="21" fillId="15" borderId="64" xfId="5" applyFont="1" applyFill="1" applyBorder="1" applyAlignment="1">
      <alignment horizontal="center"/>
    </xf>
    <xf numFmtId="0" fontId="4" fillId="13" borderId="0" xfId="1" applyFont="1" applyFill="1" applyAlignment="1">
      <alignment horizontal="left" vertical="center"/>
    </xf>
    <xf numFmtId="0" fontId="20" fillId="6" borderId="38" xfId="4" applyFont="1" applyFill="1" applyBorder="1" applyAlignment="1">
      <alignment horizontal="left"/>
    </xf>
    <xf numFmtId="0" fontId="20" fillId="6" borderId="39" xfId="4" applyFont="1" applyFill="1" applyBorder="1" applyAlignment="1">
      <alignment horizontal="left"/>
    </xf>
  </cellXfs>
  <cellStyles count="11">
    <cellStyle name="20 % - Accent2 2" xfId="5" xr:uid="{00000000-0005-0000-0000-000000000000}"/>
    <cellStyle name="Accent1" xfId="1" builtinId="29"/>
    <cellStyle name="Accent2 2" xfId="4" xr:uid="{00000000-0005-0000-0000-000002000000}"/>
    <cellStyle name="Milliers" xfId="10" builtinId="3"/>
    <cellStyle name="Normal" xfId="0" builtinId="0"/>
    <cellStyle name="Normal 2" xfId="2" xr:uid="{00000000-0005-0000-0000-000004000000}"/>
    <cellStyle name="Normal_SIBELGA 2005-tableaux2" xfId="3" xr:uid="{00000000-0005-0000-0000-000005000000}"/>
    <cellStyle name="Pourcentage" xfId="9" builtinId="5"/>
    <cellStyle name="Pourcentage 2" xfId="6" xr:uid="{00000000-0005-0000-0000-000006000000}"/>
    <cellStyle name="Style 1 3" xfId="7" xr:uid="{00000000-0005-0000-0000-000007000000}"/>
    <cellStyle name="Style 2" xfId="8" xr:uid="{00000000-0005-0000-0000-000008000000}"/>
  </cellStyles>
  <dxfs count="329"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343B86"/>
      <color rgb="FFBEEFF5"/>
      <color rgb="FF126F7D"/>
      <color rgb="FFC66028"/>
      <color rgb="FF63C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TMT - le2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solde'!$A$7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solde'!$C$7:$G$7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3-42DC-81E0-CFE033F772F5}"/>
            </c:ext>
          </c:extLst>
        </c:ser>
        <c:ser>
          <c:idx val="1"/>
          <c:order val="1"/>
          <c:tx>
            <c:strRef>
              <c:f>'Synthèse simul post solde'!$A$8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solde'!$C$8:$G$8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3-42DC-81E0-CFE033F772F5}"/>
            </c:ext>
          </c:extLst>
        </c:ser>
        <c:ser>
          <c:idx val="2"/>
          <c:order val="2"/>
          <c:tx>
            <c:strRef>
              <c:f>'Synthèse simul post solde'!$A$9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solde'!$C$9:$G$9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D3-42DC-81E0-CFE033F772F5}"/>
            </c:ext>
          </c:extLst>
        </c:ser>
        <c:ser>
          <c:idx val="3"/>
          <c:order val="3"/>
          <c:tx>
            <c:strRef>
              <c:f>'Synthèse simul post solde'!$A$10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solde'!$C$10:$G$10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D3-42DC-81E0-CFE033F772F5}"/>
            </c:ext>
          </c:extLst>
        </c:ser>
        <c:ser>
          <c:idx val="4"/>
          <c:order val="4"/>
          <c:tx>
            <c:strRef>
              <c:f>'Synthèse simul post solde'!$A$11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solde'!$C$11:$G$11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D3-42DC-81E0-CFE033F7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168"/>
        <c:axId val="849360832"/>
      </c:barChart>
      <c:lineChart>
        <c:grouping val="stacked"/>
        <c:varyColors val="0"/>
        <c:ser>
          <c:idx val="5"/>
          <c:order val="5"/>
          <c:tx>
            <c:strRef>
              <c:f>'Synthèse simul post solde'!$A$12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'Synthèse simul post solde'!$C$5:$G$5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solde'!$C$12:$G$12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D3-42DC-81E0-CFE033F7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5344"/>
        <c:axId val="849361616"/>
      </c:lineChart>
      <c:catAx>
        <c:axId val="84935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832"/>
        <c:crosses val="autoZero"/>
        <c:auto val="1"/>
        <c:lblAlgn val="ctr"/>
        <c:lblOffset val="100"/>
        <c:noMultiLvlLbl val="0"/>
      </c:catAx>
      <c:valAx>
        <c:axId val="8493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168"/>
        <c:crosses val="autoZero"/>
        <c:crossBetween val="between"/>
      </c:valAx>
      <c:valAx>
        <c:axId val="849361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344"/>
        <c:crosses val="max"/>
        <c:crossBetween val="between"/>
      </c:valAx>
      <c:catAx>
        <c:axId val="84935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1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2024'!$A$8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2024'!$I$8:$J$8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9-4703-875A-443367CAE982}"/>
            </c:ext>
          </c:extLst>
        </c:ser>
        <c:ser>
          <c:idx val="1"/>
          <c:order val="1"/>
          <c:tx>
            <c:strRef>
              <c:f>'Synthèse 2024'!$A$9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2024'!$I$9:$J$9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9-4703-875A-443367CAE982}"/>
            </c:ext>
          </c:extLst>
        </c:ser>
        <c:ser>
          <c:idx val="2"/>
          <c:order val="2"/>
          <c:tx>
            <c:strRef>
              <c:f>'Synthèse 2024'!$A$10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2024'!$I$10:$J$10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9-4703-875A-443367CAE982}"/>
            </c:ext>
          </c:extLst>
        </c:ser>
        <c:ser>
          <c:idx val="3"/>
          <c:order val="3"/>
          <c:tx>
            <c:strRef>
              <c:f>'Synthèse 2024'!$A$11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7892325315005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A9-4703-875A-443367CAE982}"/>
                </c:ext>
              </c:extLst>
            </c:dLbl>
            <c:dLbl>
              <c:idx val="1"/>
              <c:layout>
                <c:manualLayout>
                  <c:x val="-6.722689075630334E-3"/>
                  <c:y val="-8.24742268041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A9-4703-875A-443367CAE9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2024'!$I$11:$J$11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A9-4703-875A-443367CAE9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668728312494285"/>
          <c:y val="0.16718503493351367"/>
          <c:w val="0.84214966188611151"/>
          <c:h val="0.479767311033382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'Synthèse 2025'!$A$8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2025'!$C$8:$D$8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B-4936-93FD-0A792CFC4AE7}"/>
            </c:ext>
          </c:extLst>
        </c:ser>
        <c:ser>
          <c:idx val="1"/>
          <c:order val="1"/>
          <c:tx>
            <c:strRef>
              <c:f>'Synthèse 2025'!$A$9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2025'!$C$9:$D$9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B-4936-93FD-0A792CFC4AE7}"/>
            </c:ext>
          </c:extLst>
        </c:ser>
        <c:ser>
          <c:idx val="2"/>
          <c:order val="2"/>
          <c:tx>
            <c:strRef>
              <c:f>'Synthèse 2025'!$A$10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2025'!$C$10:$D$10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B-4936-93FD-0A792CFC4AE7}"/>
            </c:ext>
          </c:extLst>
        </c:ser>
        <c:ser>
          <c:idx val="3"/>
          <c:order val="3"/>
          <c:tx>
            <c:strRef>
              <c:f>'Synthèse 2025'!$A$11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2025'!$C$11:$D$11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B-4936-93FD-0A792CFC4AE7}"/>
            </c:ext>
          </c:extLst>
        </c:ser>
        <c:ser>
          <c:idx val="4"/>
          <c:order val="4"/>
          <c:tx>
            <c:strRef>
              <c:f>'Synthèse 2025'!$A$12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2025'!$C$12:$D$12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B-4936-93FD-0A792CFC4A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85670603353901886"/>
          <c:h val="0.22143499811002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2025'!$A$8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2025'!$E$8:$F$8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D4D-988E-C07260603C04}"/>
            </c:ext>
          </c:extLst>
        </c:ser>
        <c:ser>
          <c:idx val="1"/>
          <c:order val="1"/>
          <c:tx>
            <c:strRef>
              <c:f>'Synthèse 2025'!$A$9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2025'!$E$9:$F$9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D4D-988E-C07260603C04}"/>
            </c:ext>
          </c:extLst>
        </c:ser>
        <c:ser>
          <c:idx val="2"/>
          <c:order val="2"/>
          <c:tx>
            <c:strRef>
              <c:f>'Synthèse 2025'!$A$10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2025'!$E$10:$F$10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D4D-988E-C07260603C04}"/>
            </c:ext>
          </c:extLst>
        </c:ser>
        <c:ser>
          <c:idx val="3"/>
          <c:order val="3"/>
          <c:tx>
            <c:strRef>
              <c:f>'Synthèse 2025'!$A$11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2025'!$E$11:$F$11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4C-4D4D-988E-C07260603C04}"/>
            </c:ext>
          </c:extLst>
        </c:ser>
        <c:ser>
          <c:idx val="4"/>
          <c:order val="4"/>
          <c:tx>
            <c:strRef>
              <c:f>'Synthèse 2025'!$A$12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2025'!$E$12:$F$12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C-4D4D-988E-C07260603C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2025'!$A$8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2025'!$G$8:$H$8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D-4B5A-B394-619F4336BC8F}"/>
            </c:ext>
          </c:extLst>
        </c:ser>
        <c:ser>
          <c:idx val="1"/>
          <c:order val="1"/>
          <c:tx>
            <c:strRef>
              <c:f>'Synthèse 2025'!$A$9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2040133779264214"/>
                  <c:y val="1.8327605956471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3D-4B5A-B394-619F4336BC8F}"/>
                </c:ext>
              </c:extLst>
            </c:dLbl>
            <c:dLbl>
              <c:idx val="1"/>
              <c:layout>
                <c:manualLayout>
                  <c:x val="0.13154960981047936"/>
                  <c:y val="4.5819014891179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3D-4B5A-B394-619F4336BC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2025'!$G$9:$H$9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3D-4B5A-B394-619F4336BC8F}"/>
            </c:ext>
          </c:extLst>
        </c:ser>
        <c:ser>
          <c:idx val="2"/>
          <c:order val="2"/>
          <c:tx>
            <c:strRef>
              <c:f>'Synthèse 2025'!$A$10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2025'!$G$10:$H$10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3D-4B5A-B394-619F4336BC8F}"/>
            </c:ext>
          </c:extLst>
        </c:ser>
        <c:ser>
          <c:idx val="3"/>
          <c:order val="3"/>
          <c:tx>
            <c:strRef>
              <c:f>'Synthèse 2025'!$A$11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0876525189629406E-17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3D-4B5A-B394-619F4336BC8F}"/>
                </c:ext>
              </c:extLst>
            </c:dLbl>
            <c:dLbl>
              <c:idx val="1"/>
              <c:layout>
                <c:manualLayout>
                  <c:x val="6.688963210702341E-3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3D-4B5A-B394-619F4336BC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2025'!$G$11:$H$11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3D-4B5A-B394-619F4336BC8F}"/>
            </c:ext>
          </c:extLst>
        </c:ser>
        <c:ser>
          <c:idx val="4"/>
          <c:order val="4"/>
          <c:tx>
            <c:strRef>
              <c:f>'Synthèse 2025'!$A$12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2025'!$G$12:$H$12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3D-4B5A-B394-619F4336B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2025'!$A$8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2025'!$I$8:$J$8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6-421D-AFCA-25975D868A49}"/>
            </c:ext>
          </c:extLst>
        </c:ser>
        <c:ser>
          <c:idx val="1"/>
          <c:order val="1"/>
          <c:tx>
            <c:strRef>
              <c:f>'Synthèse 2025'!$A$9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2025'!$I$9:$J$9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6-421D-AFCA-25975D868A49}"/>
            </c:ext>
          </c:extLst>
        </c:ser>
        <c:ser>
          <c:idx val="2"/>
          <c:order val="2"/>
          <c:tx>
            <c:strRef>
              <c:f>'Synthèse 2025'!$A$10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2025'!$I$10:$J$10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26-421D-AFCA-25975D868A49}"/>
            </c:ext>
          </c:extLst>
        </c:ser>
        <c:ser>
          <c:idx val="3"/>
          <c:order val="3"/>
          <c:tx>
            <c:strRef>
              <c:f>'Synthèse 2025'!$A$11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7892325315005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26-421D-AFCA-25975D868A49}"/>
                </c:ext>
              </c:extLst>
            </c:dLbl>
            <c:dLbl>
              <c:idx val="1"/>
              <c:layout>
                <c:manualLayout>
                  <c:x val="-6.722689075630334E-3"/>
                  <c:y val="-8.24742268041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26-421D-AFCA-25975D868A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2025'!$I$6:$J$6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2025'!$I$11:$J$11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26-421D-AFCA-25975D868A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668728312494285"/>
          <c:y val="0.16718503493351367"/>
          <c:w val="0.84214966188611151"/>
          <c:h val="0.479767311033382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'Synthèse 2026'!$A$8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2026'!$C$8:$D$8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7-45BB-BFA7-8552E4FE4FE7}"/>
            </c:ext>
          </c:extLst>
        </c:ser>
        <c:ser>
          <c:idx val="1"/>
          <c:order val="1"/>
          <c:tx>
            <c:strRef>
              <c:f>'Synthèse 2026'!$A$9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2026'!$C$9:$D$9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7-45BB-BFA7-8552E4FE4FE7}"/>
            </c:ext>
          </c:extLst>
        </c:ser>
        <c:ser>
          <c:idx val="2"/>
          <c:order val="2"/>
          <c:tx>
            <c:strRef>
              <c:f>'Synthèse 2026'!$A$10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2026'!$C$10:$D$10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7-45BB-BFA7-8552E4FE4FE7}"/>
            </c:ext>
          </c:extLst>
        </c:ser>
        <c:ser>
          <c:idx val="3"/>
          <c:order val="3"/>
          <c:tx>
            <c:strRef>
              <c:f>'Synthèse 2026'!$A$11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2026'!$C$11:$D$11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F7-45BB-BFA7-8552E4FE4FE7}"/>
            </c:ext>
          </c:extLst>
        </c:ser>
        <c:ser>
          <c:idx val="4"/>
          <c:order val="4"/>
          <c:tx>
            <c:strRef>
              <c:f>'Synthèse 2026'!$A$12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2026'!$C$12:$D$12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F7-45BB-BFA7-8552E4FE4F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85670603353901886"/>
          <c:h val="0.22143499811002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2026'!$A$8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2026'!$E$8:$F$8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0-47E2-ABAC-4032686D1C2C}"/>
            </c:ext>
          </c:extLst>
        </c:ser>
        <c:ser>
          <c:idx val="1"/>
          <c:order val="1"/>
          <c:tx>
            <c:strRef>
              <c:f>'Synthèse 2026'!$A$9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2026'!$E$9:$F$9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0-47E2-ABAC-4032686D1C2C}"/>
            </c:ext>
          </c:extLst>
        </c:ser>
        <c:ser>
          <c:idx val="2"/>
          <c:order val="2"/>
          <c:tx>
            <c:strRef>
              <c:f>'Synthèse 2026'!$A$10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2026'!$E$10:$F$10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0-47E2-ABAC-4032686D1C2C}"/>
            </c:ext>
          </c:extLst>
        </c:ser>
        <c:ser>
          <c:idx val="3"/>
          <c:order val="3"/>
          <c:tx>
            <c:strRef>
              <c:f>'Synthèse 2026'!$A$11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2026'!$E$11:$F$11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0-47E2-ABAC-4032686D1C2C}"/>
            </c:ext>
          </c:extLst>
        </c:ser>
        <c:ser>
          <c:idx val="4"/>
          <c:order val="4"/>
          <c:tx>
            <c:strRef>
              <c:f>'Synthèse 2026'!$A$12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2026'!$E$12:$F$12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90-47E2-ABAC-4032686D1C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2026'!$A$8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2026'!$G$8:$H$8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8-4F9D-BFCA-7BEAAE9EEA20}"/>
            </c:ext>
          </c:extLst>
        </c:ser>
        <c:ser>
          <c:idx val="1"/>
          <c:order val="1"/>
          <c:tx>
            <c:strRef>
              <c:f>'Synthèse 2026'!$A$9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2040133779264214"/>
                  <c:y val="1.8327605956471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C8-4F9D-BFCA-7BEAAE9EEA20}"/>
                </c:ext>
              </c:extLst>
            </c:dLbl>
            <c:dLbl>
              <c:idx val="1"/>
              <c:layout>
                <c:manualLayout>
                  <c:x val="0.13154960981047936"/>
                  <c:y val="4.5819014891179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C8-4F9D-BFCA-7BEAAE9EEA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2026'!$G$9:$H$9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C8-4F9D-BFCA-7BEAAE9EEA20}"/>
            </c:ext>
          </c:extLst>
        </c:ser>
        <c:ser>
          <c:idx val="2"/>
          <c:order val="2"/>
          <c:tx>
            <c:strRef>
              <c:f>'Synthèse 2026'!$A$10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2026'!$G$10:$H$10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8-4F9D-BFCA-7BEAAE9EEA20}"/>
            </c:ext>
          </c:extLst>
        </c:ser>
        <c:ser>
          <c:idx val="3"/>
          <c:order val="3"/>
          <c:tx>
            <c:strRef>
              <c:f>'Synthèse 2026'!$A$11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0876525189629406E-17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C8-4F9D-BFCA-7BEAAE9EEA20}"/>
                </c:ext>
              </c:extLst>
            </c:dLbl>
            <c:dLbl>
              <c:idx val="1"/>
              <c:layout>
                <c:manualLayout>
                  <c:x val="6.688963210702341E-3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C8-4F9D-BFCA-7BEAAE9EEA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2026'!$G$11:$H$11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C8-4F9D-BFCA-7BEAAE9EEA20}"/>
            </c:ext>
          </c:extLst>
        </c:ser>
        <c:ser>
          <c:idx val="4"/>
          <c:order val="4"/>
          <c:tx>
            <c:strRef>
              <c:f>'Synthèse 2026'!$A$12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2026'!$G$12:$H$12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C8-4F9D-BFCA-7BEAAE9EEA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2026'!$A$8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2026'!$I$8:$J$8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F-441F-8380-6601AABA9BBF}"/>
            </c:ext>
          </c:extLst>
        </c:ser>
        <c:ser>
          <c:idx val="1"/>
          <c:order val="1"/>
          <c:tx>
            <c:strRef>
              <c:f>'Synthèse 2026'!$A$9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2026'!$I$9:$J$9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F-441F-8380-6601AABA9BBF}"/>
            </c:ext>
          </c:extLst>
        </c:ser>
        <c:ser>
          <c:idx val="2"/>
          <c:order val="2"/>
          <c:tx>
            <c:strRef>
              <c:f>'Synthèse 2026'!$A$10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2026'!$I$10:$J$10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F-441F-8380-6601AABA9BBF}"/>
            </c:ext>
          </c:extLst>
        </c:ser>
        <c:ser>
          <c:idx val="3"/>
          <c:order val="3"/>
          <c:tx>
            <c:strRef>
              <c:f>'Synthèse 2026'!$A$11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7892325315005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F-441F-8380-6601AABA9BBF}"/>
                </c:ext>
              </c:extLst>
            </c:dLbl>
            <c:dLbl>
              <c:idx val="1"/>
              <c:layout>
                <c:manualLayout>
                  <c:x val="-6.722689075630334E-3"/>
                  <c:y val="-8.24742268041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F-441F-8380-6601AABA9B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2026'!$I$6:$J$6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2026'!$I$11:$J$11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3F-441F-8380-6601AABA9B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668728312494285"/>
          <c:y val="0.16718503493351367"/>
          <c:w val="0.84214966188611151"/>
          <c:h val="0.479767311033382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'Synthèse 2027'!$A$8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2027'!$C$8:$D$8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2-41C2-ACF8-9B26EE0AA3E1}"/>
            </c:ext>
          </c:extLst>
        </c:ser>
        <c:ser>
          <c:idx val="1"/>
          <c:order val="1"/>
          <c:tx>
            <c:strRef>
              <c:f>'Synthèse 2027'!$A$9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2027'!$C$9:$D$9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2-41C2-ACF8-9B26EE0AA3E1}"/>
            </c:ext>
          </c:extLst>
        </c:ser>
        <c:ser>
          <c:idx val="2"/>
          <c:order val="2"/>
          <c:tx>
            <c:strRef>
              <c:f>'Synthèse 2027'!$A$10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2027'!$C$10:$D$10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E2-41C2-ACF8-9B26EE0AA3E1}"/>
            </c:ext>
          </c:extLst>
        </c:ser>
        <c:ser>
          <c:idx val="3"/>
          <c:order val="3"/>
          <c:tx>
            <c:strRef>
              <c:f>'Synthèse 2027'!$A$11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2027'!$C$11:$D$11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E2-41C2-ACF8-9B26EE0AA3E1}"/>
            </c:ext>
          </c:extLst>
        </c:ser>
        <c:ser>
          <c:idx val="4"/>
          <c:order val="4"/>
          <c:tx>
            <c:strRef>
              <c:f>'Synthèse 2027'!$A$12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2027'!$C$12:$D$12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E2-41C2-ACF8-9B26EE0AA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85670603353901886"/>
          <c:h val="0.22143499811002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solde'!$C$33:$G$33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B-4EBF-BB04-2339C8614CAD}"/>
            </c:ext>
          </c:extLst>
        </c:ser>
        <c:ser>
          <c:idx val="1"/>
          <c:order val="1"/>
          <c:tx>
            <c:strRef>
              <c:f>'Synthèse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solde'!$C$34:$G$34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B-4EBF-BB04-2339C8614CAD}"/>
            </c:ext>
          </c:extLst>
        </c:ser>
        <c:ser>
          <c:idx val="2"/>
          <c:order val="2"/>
          <c:tx>
            <c:strRef>
              <c:f>'Synthèse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solde'!$C$35:$G$35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B-4EBF-BB04-2339C8614CAD}"/>
            </c:ext>
          </c:extLst>
        </c:ser>
        <c:ser>
          <c:idx val="3"/>
          <c:order val="3"/>
          <c:tx>
            <c:strRef>
              <c:f>'Synthèse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solde'!$C$36:$G$36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B-4EBF-BB04-2339C8614CAD}"/>
            </c:ext>
          </c:extLst>
        </c:ser>
        <c:ser>
          <c:idx val="4"/>
          <c:order val="4"/>
          <c:tx>
            <c:strRef>
              <c:f>'Synthèse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solde'!$C$37:$G$37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B-4EBF-BB04-2339C861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8872"/>
        <c:axId val="849362400"/>
      </c:barChart>
      <c:lineChart>
        <c:grouping val="stacked"/>
        <c:varyColors val="0"/>
        <c:ser>
          <c:idx val="5"/>
          <c:order val="5"/>
          <c:tx>
            <c:strRef>
              <c:f>'Synthèse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solde'!$C$38:$G$38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9B-4EBF-BB04-2339C861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62792"/>
        <c:axId val="849352208"/>
      </c:lineChart>
      <c:catAx>
        <c:axId val="8493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400"/>
        <c:crosses val="autoZero"/>
        <c:auto val="1"/>
        <c:lblAlgn val="ctr"/>
        <c:lblOffset val="100"/>
        <c:noMultiLvlLbl val="0"/>
      </c:catAx>
      <c:valAx>
        <c:axId val="8493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872"/>
        <c:crosses val="autoZero"/>
        <c:crossBetween val="between"/>
      </c:valAx>
      <c:valAx>
        <c:axId val="8493522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2792"/>
        <c:crosses val="max"/>
        <c:crossBetween val="between"/>
      </c:valAx>
      <c:catAx>
        <c:axId val="84936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2027'!$A$8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2027'!$E$8:$F$8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2-4901-97E0-DCAED75DD381}"/>
            </c:ext>
          </c:extLst>
        </c:ser>
        <c:ser>
          <c:idx val="1"/>
          <c:order val="1"/>
          <c:tx>
            <c:strRef>
              <c:f>'Synthèse 2027'!$A$9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2027'!$E$9:$F$9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2-4901-97E0-DCAED75DD381}"/>
            </c:ext>
          </c:extLst>
        </c:ser>
        <c:ser>
          <c:idx val="2"/>
          <c:order val="2"/>
          <c:tx>
            <c:strRef>
              <c:f>'Synthèse 2027'!$A$10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2027'!$E$10:$F$10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2-4901-97E0-DCAED75DD381}"/>
            </c:ext>
          </c:extLst>
        </c:ser>
        <c:ser>
          <c:idx val="3"/>
          <c:order val="3"/>
          <c:tx>
            <c:strRef>
              <c:f>'Synthèse 2027'!$A$11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2027'!$E$11:$F$11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92-4901-97E0-DCAED75DD381}"/>
            </c:ext>
          </c:extLst>
        </c:ser>
        <c:ser>
          <c:idx val="4"/>
          <c:order val="4"/>
          <c:tx>
            <c:strRef>
              <c:f>'Synthèse 2027'!$A$12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2027'!$E$12:$F$12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92-4901-97E0-DCAED75DD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2027'!$A$8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2027'!$G$8:$H$8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6-49EE-9CE3-724C989BB057}"/>
            </c:ext>
          </c:extLst>
        </c:ser>
        <c:ser>
          <c:idx val="1"/>
          <c:order val="1"/>
          <c:tx>
            <c:strRef>
              <c:f>'Synthèse 2027'!$A$9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2040133779264214"/>
                  <c:y val="1.8327605956471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26-49EE-9CE3-724C989BB057}"/>
                </c:ext>
              </c:extLst>
            </c:dLbl>
            <c:dLbl>
              <c:idx val="1"/>
              <c:layout>
                <c:manualLayout>
                  <c:x val="0.13154960981047936"/>
                  <c:y val="4.5819014891179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26-49EE-9CE3-724C989BB0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2027'!$G$9:$H$9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26-49EE-9CE3-724C989BB057}"/>
            </c:ext>
          </c:extLst>
        </c:ser>
        <c:ser>
          <c:idx val="2"/>
          <c:order val="2"/>
          <c:tx>
            <c:strRef>
              <c:f>'Synthèse 2027'!$A$10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2027'!$G$10:$H$10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26-49EE-9CE3-724C989BB057}"/>
            </c:ext>
          </c:extLst>
        </c:ser>
        <c:ser>
          <c:idx val="3"/>
          <c:order val="3"/>
          <c:tx>
            <c:strRef>
              <c:f>'Synthèse 2027'!$A$11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0876525189629406E-17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26-49EE-9CE3-724C989BB057}"/>
                </c:ext>
              </c:extLst>
            </c:dLbl>
            <c:dLbl>
              <c:idx val="1"/>
              <c:layout>
                <c:manualLayout>
                  <c:x val="6.688963210702341E-3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26-49EE-9CE3-724C989BB0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2027'!$G$11:$H$11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26-49EE-9CE3-724C989BB057}"/>
            </c:ext>
          </c:extLst>
        </c:ser>
        <c:ser>
          <c:idx val="4"/>
          <c:order val="4"/>
          <c:tx>
            <c:strRef>
              <c:f>'Synthèse 2027'!$A$12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2027'!$G$12:$H$12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26-49EE-9CE3-724C989BB0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2027'!$A$8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2027'!$I$8:$J$8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A-476D-A2F8-ABF52A129062}"/>
            </c:ext>
          </c:extLst>
        </c:ser>
        <c:ser>
          <c:idx val="1"/>
          <c:order val="1"/>
          <c:tx>
            <c:strRef>
              <c:f>'Synthèse 2027'!$A$9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2027'!$I$9:$J$9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A-476D-A2F8-ABF52A129062}"/>
            </c:ext>
          </c:extLst>
        </c:ser>
        <c:ser>
          <c:idx val="2"/>
          <c:order val="2"/>
          <c:tx>
            <c:strRef>
              <c:f>'Synthèse 2027'!$A$10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2027'!$I$10:$J$10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EA-476D-A2F8-ABF52A129062}"/>
            </c:ext>
          </c:extLst>
        </c:ser>
        <c:ser>
          <c:idx val="3"/>
          <c:order val="3"/>
          <c:tx>
            <c:strRef>
              <c:f>'Synthèse 2027'!$A$11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7892325315005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A-476D-A2F8-ABF52A129062}"/>
                </c:ext>
              </c:extLst>
            </c:dLbl>
            <c:dLbl>
              <c:idx val="1"/>
              <c:layout>
                <c:manualLayout>
                  <c:x val="-6.722689075630334E-3"/>
                  <c:y val="-8.24742268041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A-476D-A2F8-ABF52A1290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2027'!$I$6:$J$6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2027'!$I$11:$J$11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EA-476D-A2F8-ABF52A1290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668728312494285"/>
          <c:y val="0.16718503493351367"/>
          <c:w val="0.84214966188611151"/>
          <c:h val="0.479767311033382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'Synthèse 2028'!$A$8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2028'!$C$8:$D$8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D-4D8C-9FFD-B5DBE880DBA1}"/>
            </c:ext>
          </c:extLst>
        </c:ser>
        <c:ser>
          <c:idx val="1"/>
          <c:order val="1"/>
          <c:tx>
            <c:strRef>
              <c:f>'Synthèse 2028'!$A$9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2028'!$C$9:$D$9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D-4D8C-9FFD-B5DBE880DBA1}"/>
            </c:ext>
          </c:extLst>
        </c:ser>
        <c:ser>
          <c:idx val="2"/>
          <c:order val="2"/>
          <c:tx>
            <c:strRef>
              <c:f>'Synthèse 2028'!$A$10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2028'!$C$10:$D$10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9D-4D8C-9FFD-B5DBE880DBA1}"/>
            </c:ext>
          </c:extLst>
        </c:ser>
        <c:ser>
          <c:idx val="3"/>
          <c:order val="3"/>
          <c:tx>
            <c:strRef>
              <c:f>'Synthèse 2028'!$A$11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2028'!$C$11:$D$11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9D-4D8C-9FFD-B5DBE880DBA1}"/>
            </c:ext>
          </c:extLst>
        </c:ser>
        <c:ser>
          <c:idx val="4"/>
          <c:order val="4"/>
          <c:tx>
            <c:strRef>
              <c:f>'Synthèse 2028'!$A$12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2028'!$C$12:$D$12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9D-4D8C-9FFD-B5DBE880DB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85670603353901886"/>
          <c:h val="0.22143499811002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2028'!$A$8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2028'!$E$8:$F$8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A-482E-9935-208A14DF91AA}"/>
            </c:ext>
          </c:extLst>
        </c:ser>
        <c:ser>
          <c:idx val="1"/>
          <c:order val="1"/>
          <c:tx>
            <c:strRef>
              <c:f>'Synthèse 2028'!$A$9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2028'!$E$9:$F$9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A-482E-9935-208A14DF91AA}"/>
            </c:ext>
          </c:extLst>
        </c:ser>
        <c:ser>
          <c:idx val="2"/>
          <c:order val="2"/>
          <c:tx>
            <c:strRef>
              <c:f>'Synthèse 2028'!$A$10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2028'!$E$10:$F$10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8A-482E-9935-208A14DF91AA}"/>
            </c:ext>
          </c:extLst>
        </c:ser>
        <c:ser>
          <c:idx val="3"/>
          <c:order val="3"/>
          <c:tx>
            <c:strRef>
              <c:f>'Synthèse 2028'!$A$11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2028'!$E$11:$F$11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8A-482E-9935-208A14DF91AA}"/>
            </c:ext>
          </c:extLst>
        </c:ser>
        <c:ser>
          <c:idx val="4"/>
          <c:order val="4"/>
          <c:tx>
            <c:strRef>
              <c:f>'Synthèse 2028'!$A$12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2028'!$E$12:$F$12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8A-482E-9935-208A14DF91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2028'!$A$8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2028'!$G$8:$H$8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2-4E48-92ED-C3E1EC2BE7FE}"/>
            </c:ext>
          </c:extLst>
        </c:ser>
        <c:ser>
          <c:idx val="1"/>
          <c:order val="1"/>
          <c:tx>
            <c:strRef>
              <c:f>'Synthèse 2028'!$A$9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2040133779264214"/>
                  <c:y val="1.8327605956471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F2-4E48-92ED-C3E1EC2BE7FE}"/>
                </c:ext>
              </c:extLst>
            </c:dLbl>
            <c:dLbl>
              <c:idx val="1"/>
              <c:layout>
                <c:manualLayout>
                  <c:x val="0.13154960981047936"/>
                  <c:y val="4.5819014891179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F2-4E48-92ED-C3E1EC2BE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2028'!$G$9:$H$9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F2-4E48-92ED-C3E1EC2BE7FE}"/>
            </c:ext>
          </c:extLst>
        </c:ser>
        <c:ser>
          <c:idx val="2"/>
          <c:order val="2"/>
          <c:tx>
            <c:strRef>
              <c:f>'Synthèse 2028'!$A$10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2028'!$G$10:$H$10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F2-4E48-92ED-C3E1EC2BE7FE}"/>
            </c:ext>
          </c:extLst>
        </c:ser>
        <c:ser>
          <c:idx val="3"/>
          <c:order val="3"/>
          <c:tx>
            <c:strRef>
              <c:f>'Synthèse 2028'!$A$11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0876525189629406E-17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F2-4E48-92ED-C3E1EC2BE7FE}"/>
                </c:ext>
              </c:extLst>
            </c:dLbl>
            <c:dLbl>
              <c:idx val="1"/>
              <c:layout>
                <c:manualLayout>
                  <c:x val="6.688963210702341E-3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F2-4E48-92ED-C3E1EC2BE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2028'!$G$11:$H$11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F2-4E48-92ED-C3E1EC2BE7FE}"/>
            </c:ext>
          </c:extLst>
        </c:ser>
        <c:ser>
          <c:idx val="4"/>
          <c:order val="4"/>
          <c:tx>
            <c:strRef>
              <c:f>'Synthèse 2028'!$A$12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2028'!$G$12:$H$12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F2-4E48-92ED-C3E1EC2BE7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2028'!$A$8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2028'!$I$8:$J$8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1-4EF8-95B3-5471C4F767E1}"/>
            </c:ext>
          </c:extLst>
        </c:ser>
        <c:ser>
          <c:idx val="1"/>
          <c:order val="1"/>
          <c:tx>
            <c:strRef>
              <c:f>'Synthèse 2028'!$A$9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2028'!$I$9:$J$9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1-4EF8-95B3-5471C4F767E1}"/>
            </c:ext>
          </c:extLst>
        </c:ser>
        <c:ser>
          <c:idx val="2"/>
          <c:order val="2"/>
          <c:tx>
            <c:strRef>
              <c:f>'Synthèse 2028'!$A$10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2028'!$I$10:$J$10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61-4EF8-95B3-5471C4F767E1}"/>
            </c:ext>
          </c:extLst>
        </c:ser>
        <c:ser>
          <c:idx val="3"/>
          <c:order val="3"/>
          <c:tx>
            <c:strRef>
              <c:f>'Synthèse 2028'!$A$11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7892325315005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61-4EF8-95B3-5471C4F767E1}"/>
                </c:ext>
              </c:extLst>
            </c:dLbl>
            <c:dLbl>
              <c:idx val="1"/>
              <c:layout>
                <c:manualLayout>
                  <c:x val="-6.722689075630334E-3"/>
                  <c:y val="-8.24742268041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61-4EF8-95B3-5471C4F767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2028'!$I$6:$J$6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2028'!$I$11:$J$11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61-4EF8-95B3-5471C4F76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solde'!$C$33:$G$33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B-4ABA-B8AE-A634FA8507B6}"/>
            </c:ext>
          </c:extLst>
        </c:ser>
        <c:ser>
          <c:idx val="1"/>
          <c:order val="1"/>
          <c:tx>
            <c:strRef>
              <c:f>'Synthèse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solde'!$C$34:$G$34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B-4ABA-B8AE-A634FA8507B6}"/>
            </c:ext>
          </c:extLst>
        </c:ser>
        <c:ser>
          <c:idx val="2"/>
          <c:order val="2"/>
          <c:tx>
            <c:strRef>
              <c:f>'Synthèse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solde'!$C$35:$G$35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B-4ABA-B8AE-A634FA8507B6}"/>
            </c:ext>
          </c:extLst>
        </c:ser>
        <c:ser>
          <c:idx val="3"/>
          <c:order val="3"/>
          <c:tx>
            <c:strRef>
              <c:f>'Synthèse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solde'!$C$36:$G$36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BB-4ABA-B8AE-A634FA8507B6}"/>
            </c:ext>
          </c:extLst>
        </c:ser>
        <c:ser>
          <c:idx val="4"/>
          <c:order val="4"/>
          <c:tx>
            <c:strRef>
              <c:f>'Synthèse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solde'!$C$37:$G$37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BB-4ABA-B8AE-A634FA85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5736"/>
        <c:axId val="849356128"/>
      </c:barChart>
      <c:lineChart>
        <c:grouping val="stacked"/>
        <c:varyColors val="0"/>
        <c:ser>
          <c:idx val="5"/>
          <c:order val="5"/>
          <c:tx>
            <c:strRef>
              <c:f>'Synthèse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solde'!$C$38:$G$38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BB-4ABA-B8AE-A634FA85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2600"/>
        <c:axId val="849356520"/>
      </c:lineChart>
      <c:catAx>
        <c:axId val="8493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6128"/>
        <c:crosses val="autoZero"/>
        <c:auto val="1"/>
        <c:lblAlgn val="ctr"/>
        <c:lblOffset val="100"/>
        <c:noMultiLvlLbl val="0"/>
      </c:catAx>
      <c:valAx>
        <c:axId val="84935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5736"/>
        <c:crosses val="autoZero"/>
        <c:crossBetween val="between"/>
      </c:valAx>
      <c:valAx>
        <c:axId val="849356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2600"/>
        <c:crosses val="max"/>
        <c:crossBetween val="between"/>
      </c:valAx>
      <c:catAx>
        <c:axId val="849352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 - ld(a)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solde'!$A$33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solde'!$C$33:$G$33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5-4254-8D84-822530A14C5B}"/>
            </c:ext>
          </c:extLst>
        </c:ser>
        <c:ser>
          <c:idx val="1"/>
          <c:order val="1"/>
          <c:tx>
            <c:strRef>
              <c:f>'Synthèse simul post solde'!$A$34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solde'!$C$34:$G$34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5-4254-8D84-822530A14C5B}"/>
            </c:ext>
          </c:extLst>
        </c:ser>
        <c:ser>
          <c:idx val="2"/>
          <c:order val="2"/>
          <c:tx>
            <c:strRef>
              <c:f>'Synthèse simul post solde'!$A$35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solde'!$C$35:$G$35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5-4254-8D84-822530A14C5B}"/>
            </c:ext>
          </c:extLst>
        </c:ser>
        <c:ser>
          <c:idx val="3"/>
          <c:order val="3"/>
          <c:tx>
            <c:strRef>
              <c:f>'Synthèse simul post solde'!$A$36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solde'!$C$36:$G$36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35-4254-8D84-822530A14C5B}"/>
            </c:ext>
          </c:extLst>
        </c:ser>
        <c:ser>
          <c:idx val="4"/>
          <c:order val="4"/>
          <c:tx>
            <c:strRef>
              <c:f>'Synthèse simul post solde'!$A$37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solde'!$C$37:$G$37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5-4254-8D84-822530A1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63184"/>
        <c:axId val="849359264"/>
      </c:barChart>
      <c:lineChart>
        <c:grouping val="stacked"/>
        <c:varyColors val="0"/>
        <c:ser>
          <c:idx val="5"/>
          <c:order val="5"/>
          <c:tx>
            <c:strRef>
              <c:f>'Synthèse simul post solde'!$A$38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solde'!$C$31:$G$31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solde'!$C$38:$G$38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35-4254-8D84-822530A1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4560"/>
        <c:axId val="849363968"/>
      </c:lineChart>
      <c:catAx>
        <c:axId val="8493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9264"/>
        <c:crosses val="autoZero"/>
        <c:auto val="1"/>
        <c:lblAlgn val="ctr"/>
        <c:lblOffset val="100"/>
        <c:noMultiLvlLbl val="0"/>
      </c:catAx>
      <c:valAx>
        <c:axId val="8493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3184"/>
        <c:crosses val="autoZero"/>
        <c:crossBetween val="between"/>
      </c:valAx>
      <c:valAx>
        <c:axId val="84936396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560"/>
        <c:crosses val="max"/>
        <c:crossBetween val="between"/>
      </c:valAx>
      <c:catAx>
        <c:axId val="84935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3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TBT - lb(a)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solde'!$A$59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solde'!$C$59:$G$59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C-4C78-8002-26ACE63BF391}"/>
            </c:ext>
          </c:extLst>
        </c:ser>
        <c:ser>
          <c:idx val="1"/>
          <c:order val="1"/>
          <c:tx>
            <c:strRef>
              <c:f>'Synthèse simul post solde'!$A$60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solde'!$C$60:$G$60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C-4C78-8002-26ACE63BF391}"/>
            </c:ext>
          </c:extLst>
        </c:ser>
        <c:ser>
          <c:idx val="2"/>
          <c:order val="2"/>
          <c:tx>
            <c:strRef>
              <c:f>'Synthèse simul post solde'!$A$61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solde'!$C$61:$G$61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C-4C78-8002-26ACE63BF391}"/>
            </c:ext>
          </c:extLst>
        </c:ser>
        <c:ser>
          <c:idx val="3"/>
          <c:order val="3"/>
          <c:tx>
            <c:strRef>
              <c:f>'Synthèse simul post solde'!$A$62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solde'!$C$62:$G$62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6C-4C78-8002-26ACE63BF391}"/>
            </c:ext>
          </c:extLst>
        </c:ser>
        <c:ser>
          <c:idx val="4"/>
          <c:order val="4"/>
          <c:tx>
            <c:strRef>
              <c:f>'Synthèse simul post solde'!$A$63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solde'!$C$63:$G$63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6C-4C78-8002-26ACE63B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49354952"/>
        <c:axId val="849360440"/>
      </c:barChart>
      <c:lineChart>
        <c:grouping val="stacked"/>
        <c:varyColors val="0"/>
        <c:ser>
          <c:idx val="5"/>
          <c:order val="5"/>
          <c:tx>
            <c:strRef>
              <c:f>'Synthèse simul post solde'!$A$64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solde'!$C$57:$G$57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solde'!$C$64:$G$64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6C-4C78-8002-26ACE63B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58088"/>
        <c:axId val="849352992"/>
      </c:lineChart>
      <c:catAx>
        <c:axId val="84935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0440"/>
        <c:crosses val="autoZero"/>
        <c:auto val="1"/>
        <c:lblAlgn val="ctr"/>
        <c:lblOffset val="100"/>
        <c:noMultiLvlLbl val="0"/>
      </c:catAx>
      <c:valAx>
        <c:axId val="84936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4952"/>
        <c:crosses val="autoZero"/>
        <c:crossBetween val="between"/>
      </c:valAx>
      <c:valAx>
        <c:axId val="8493529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58088"/>
        <c:crosses val="max"/>
        <c:crossBetween val="between"/>
      </c:valAx>
      <c:catAx>
        <c:axId val="84935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5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BT - Dc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simul post solde'!$A$85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solde'!$C$85:$G$85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1-4FD5-8CCD-D1D466A0A8B5}"/>
            </c:ext>
          </c:extLst>
        </c:ser>
        <c:ser>
          <c:idx val="1"/>
          <c:order val="1"/>
          <c:tx>
            <c:strRef>
              <c:f>'Synthèse simul post solde'!$A$86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solde'!$C$86:$G$86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1-4FD5-8CCD-D1D466A0A8B5}"/>
            </c:ext>
          </c:extLst>
        </c:ser>
        <c:ser>
          <c:idx val="2"/>
          <c:order val="2"/>
          <c:tx>
            <c:strRef>
              <c:f>'Synthèse simul post solde'!$A$87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solde'!$C$87:$G$87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81-4FD5-8CCD-D1D466A0A8B5}"/>
            </c:ext>
          </c:extLst>
        </c:ser>
        <c:ser>
          <c:idx val="3"/>
          <c:order val="3"/>
          <c:tx>
            <c:strRef>
              <c:f>'Synthèse simul post solde'!$A$88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solde'!$C$88:$G$88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81-4FD5-8CCD-D1D466A0A8B5}"/>
            </c:ext>
          </c:extLst>
        </c:ser>
        <c:ser>
          <c:idx val="4"/>
          <c:order val="4"/>
          <c:tx>
            <c:strRef>
              <c:f>'Synthèse simul post solde'!$A$89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solde'!$C$89:$G$89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4D81-4FD5-8CCD-D1D466A0A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49365536"/>
        <c:axId val="849367104"/>
      </c:barChart>
      <c:lineChart>
        <c:grouping val="stacked"/>
        <c:varyColors val="0"/>
        <c:ser>
          <c:idx val="5"/>
          <c:order val="5"/>
          <c:tx>
            <c:strRef>
              <c:f>'Synthèse simul post solde'!$A$90</c:f>
              <c:strCache>
                <c:ptCount val="1"/>
                <c:pt idx="0">
                  <c:v>Evolution (en % par rapport à l'année antérieure)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'Synthèse simul post solde'!$C$83:$G$83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'Synthèse simul post solde'!$C$90:$G$90</c:f>
              <c:numCache>
                <c:formatCode>0%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81-4FD5-8CCD-D1D466A0A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365144"/>
        <c:axId val="849364752"/>
      </c:lineChart>
      <c:catAx>
        <c:axId val="84936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7104"/>
        <c:crosses val="autoZero"/>
        <c:auto val="1"/>
        <c:lblAlgn val="ctr"/>
        <c:lblOffset val="100"/>
        <c:noMultiLvlLbl val="0"/>
      </c:catAx>
      <c:valAx>
        <c:axId val="8493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536"/>
        <c:crosses val="autoZero"/>
        <c:crossBetween val="between"/>
      </c:valAx>
      <c:valAx>
        <c:axId val="849364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9365144"/>
        <c:crosses val="max"/>
        <c:crossBetween val="between"/>
      </c:valAx>
      <c:catAx>
        <c:axId val="84936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64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668728312494285"/>
          <c:y val="0.16718503493351367"/>
          <c:w val="0.84214966188611151"/>
          <c:h val="0.479767311033382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'Synthèse 2024'!$A$8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2024'!$C$8:$D$8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B47-45E1-A35B-0F6ABF755539}"/>
            </c:ext>
          </c:extLst>
        </c:ser>
        <c:ser>
          <c:idx val="1"/>
          <c:order val="1"/>
          <c:tx>
            <c:strRef>
              <c:f>'Synthèse 2024'!$A$9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2024'!$C$9:$D$9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47-45E1-A35B-0F6ABF755539}"/>
            </c:ext>
          </c:extLst>
        </c:ser>
        <c:ser>
          <c:idx val="2"/>
          <c:order val="2"/>
          <c:tx>
            <c:strRef>
              <c:f>'Synthèse 2024'!$A$10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2024'!$C$10:$D$10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B47-45E1-A35B-0F6ABF755539}"/>
            </c:ext>
          </c:extLst>
        </c:ser>
        <c:ser>
          <c:idx val="3"/>
          <c:order val="3"/>
          <c:tx>
            <c:strRef>
              <c:f>'Synthèse 2024'!$A$11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2024'!$C$11:$D$11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B47-45E1-A35B-0F6ABF755539}"/>
            </c:ext>
          </c:extLst>
        </c:ser>
        <c:ser>
          <c:idx val="4"/>
          <c:order val="4"/>
          <c:tx>
            <c:strRef>
              <c:f>'Synthèse 2024'!$A$12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2024'!$C$6:$D$6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2024'!$C$12:$D$12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B47-45E1-A35B-0F6ABF7555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85670603353901886"/>
          <c:h val="0.22143499811002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MT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2024'!$A$8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2024'!$E$8:$F$8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C-49EB-99BD-D1DB3DC43747}"/>
            </c:ext>
          </c:extLst>
        </c:ser>
        <c:ser>
          <c:idx val="1"/>
          <c:order val="1"/>
          <c:tx>
            <c:strRef>
              <c:f>'Synthèse 2024'!$A$9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2024'!$E$9:$F$9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C-49EB-99BD-D1DB3DC43747}"/>
            </c:ext>
          </c:extLst>
        </c:ser>
        <c:ser>
          <c:idx val="2"/>
          <c:order val="2"/>
          <c:tx>
            <c:strRef>
              <c:f>'Synthèse 2024'!$A$10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2024'!$E$10:$F$10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9C-49EB-99BD-D1DB3DC43747}"/>
            </c:ext>
          </c:extLst>
        </c:ser>
        <c:ser>
          <c:idx val="3"/>
          <c:order val="3"/>
          <c:tx>
            <c:strRef>
              <c:f>'Synthèse 2024'!$A$11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2024'!$E$11:$F$11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9C-49EB-99BD-D1DB3DC43747}"/>
            </c:ext>
          </c:extLst>
        </c:ser>
        <c:ser>
          <c:idx val="4"/>
          <c:order val="4"/>
          <c:tx>
            <c:strRef>
              <c:f>'Synthèse 2024'!$A$12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2024'!$E$6:$F$6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2024'!$E$12:$F$12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9C-49EB-99BD-D1DB3DC437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Client type TBT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'Synthèse 2024'!$A$8</c:f>
              <c:strCache>
                <c:ptCount val="1"/>
                <c:pt idx="0">
                  <c:v>I. Tarifs pour l'utilisation du réseau de distribution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2024'!$G$8:$H$8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BE3-B46E-37B3E53B0E5E}"/>
            </c:ext>
          </c:extLst>
        </c:ser>
        <c:ser>
          <c:idx val="1"/>
          <c:order val="1"/>
          <c:tx>
            <c:strRef>
              <c:f>'Synthèse 2024'!$A$9</c:f>
              <c:strCache>
                <c:ptCount val="1"/>
                <c:pt idx="0">
                  <c:v>II. Tarif pour les Obligations de Service Public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2040133779264214"/>
                  <c:y val="1.8327605956471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B-4BE3-B46E-37B3E53B0E5E}"/>
                </c:ext>
              </c:extLst>
            </c:dLbl>
            <c:dLbl>
              <c:idx val="1"/>
              <c:layout>
                <c:manualLayout>
                  <c:x val="0.13154960981047936"/>
                  <c:y val="4.5819014891179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3B-4BE3-B46E-37B3E53B0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2024'!$G$9:$H$9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B-4BE3-B46E-37B3E53B0E5E}"/>
            </c:ext>
          </c:extLst>
        </c:ser>
        <c:ser>
          <c:idx val="2"/>
          <c:order val="2"/>
          <c:tx>
            <c:strRef>
              <c:f>'Synthèse 2024'!$A$10</c:f>
              <c:strCache>
                <c:ptCount val="1"/>
                <c:pt idx="0">
                  <c:v>III. Tarifs pour les surcharges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2024'!$G$10:$H$10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B-4BE3-B46E-37B3E53B0E5E}"/>
            </c:ext>
          </c:extLst>
        </c:ser>
        <c:ser>
          <c:idx val="3"/>
          <c:order val="3"/>
          <c:tx>
            <c:strRef>
              <c:f>'Synthèse 2024'!$A$11</c:f>
              <c:strCache>
                <c:ptCount val="1"/>
                <c:pt idx="0">
                  <c:v>IV. Tarif pour les soldes régulatoires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0876525189629406E-17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B-4BE3-B46E-37B3E53B0E5E}"/>
                </c:ext>
              </c:extLst>
            </c:dLbl>
            <c:dLbl>
              <c:idx val="1"/>
              <c:layout>
                <c:manualLayout>
                  <c:x val="6.688963210702341E-3"/>
                  <c:y val="-6.8728522336769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3B-4BE3-B46E-37B3E53B0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2024'!$G$11:$H$11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3B-4BE3-B46E-37B3E53B0E5E}"/>
            </c:ext>
          </c:extLst>
        </c:ser>
        <c:ser>
          <c:idx val="4"/>
          <c:order val="4"/>
          <c:tx>
            <c:strRef>
              <c:f>'Synthèse 2024'!$A$12</c:f>
              <c:strCache>
                <c:ptCount val="1"/>
                <c:pt idx="0">
                  <c:v>V. Tarif pour l'énergie réactive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2024'!$G$6:$H$6</c:f>
              <c:strCache>
                <c:ptCount val="2"/>
                <c:pt idx="0">
                  <c:v>Avant affectation</c:v>
                </c:pt>
                <c:pt idx="1">
                  <c:v>Après affectation</c:v>
                </c:pt>
              </c:strCache>
            </c:strRef>
          </c:cat>
          <c:val>
            <c:numRef>
              <c:f>'Synthèse 2024'!$G$12:$H$12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3B-4BE3-B46E-37B3E53B0E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73980896"/>
        <c:axId val="773978544"/>
      </c:barChart>
      <c:catAx>
        <c:axId val="7739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78544"/>
        <c:crosses val="autoZero"/>
        <c:auto val="1"/>
        <c:lblAlgn val="ctr"/>
        <c:lblOffset val="100"/>
        <c:noMultiLvlLbl val="0"/>
      </c:catAx>
      <c:valAx>
        <c:axId val="773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98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392169728783922E-2"/>
          <c:y val="0.72337634878973467"/>
          <c:w val="0.90677099737532818"/>
          <c:h val="0.24884587343248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1150620</xdr:colOff>
      <xdr:row>12</xdr:row>
      <xdr:rowOff>68580</xdr:rowOff>
    </xdr:from>
    <xdr:to>
      <xdr:col>5</xdr:col>
      <xdr:colOff>815340</xdr:colOff>
      <xdr:row>28</xdr:row>
      <xdr:rowOff>152400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1150620</xdr:colOff>
      <xdr:row>38</xdr:row>
      <xdr:rowOff>68580</xdr:rowOff>
    </xdr:from>
    <xdr:to>
      <xdr:col>5</xdr:col>
      <xdr:colOff>815340</xdr:colOff>
      <xdr:row>54</xdr:row>
      <xdr:rowOff>152400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1150620</xdr:colOff>
      <xdr:row>38</xdr:row>
      <xdr:rowOff>68580</xdr:rowOff>
    </xdr:from>
    <xdr:to>
      <xdr:col>5</xdr:col>
      <xdr:colOff>815340</xdr:colOff>
      <xdr:row>54</xdr:row>
      <xdr:rowOff>152400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1150620</xdr:colOff>
      <xdr:row>64</xdr:row>
      <xdr:rowOff>68580</xdr:rowOff>
    </xdr:from>
    <xdr:to>
      <xdr:col>5</xdr:col>
      <xdr:colOff>815340</xdr:colOff>
      <xdr:row>80</xdr:row>
      <xdr:rowOff>152400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1150620</xdr:colOff>
      <xdr:row>64</xdr:row>
      <xdr:rowOff>68580</xdr:rowOff>
    </xdr:from>
    <xdr:to>
      <xdr:col>5</xdr:col>
      <xdr:colOff>815340</xdr:colOff>
      <xdr:row>80</xdr:row>
      <xdr:rowOff>152400</xdr:rowOff>
    </xdr:to>
    <xdr:graphicFrame macro="">
      <xdr:nvGraphicFramePr>
        <xdr:cNvPr id="6" name="Chart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1005840</xdr:colOff>
      <xdr:row>91</xdr:row>
      <xdr:rowOff>7620</xdr:rowOff>
    </xdr:from>
    <xdr:to>
      <xdr:col>5</xdr:col>
      <xdr:colOff>670560</xdr:colOff>
      <xdr:row>107</xdr:row>
      <xdr:rowOff>91440</xdr:rowOff>
    </xdr:to>
    <xdr:graphicFrame macro="">
      <xdr:nvGraphicFramePr>
        <xdr:cNvPr id="7" name="Chart 1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13</xdr:row>
      <xdr:rowOff>68580</xdr:rowOff>
    </xdr:from>
    <xdr:to>
      <xdr:col>4</xdr:col>
      <xdr:colOff>495300</xdr:colOff>
      <xdr:row>28</xdr:row>
      <xdr:rowOff>28575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B995F10A-397A-4AD4-9442-49E671A92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485776</xdr:colOff>
      <xdr:row>13</xdr:row>
      <xdr:rowOff>66675</xdr:rowOff>
    </xdr:from>
    <xdr:to>
      <xdr:col>11</xdr:col>
      <xdr:colOff>485775</xdr:colOff>
      <xdr:row>28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651DAE44-C1EA-4480-B7A8-66BBE04B0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</xdr:row>
      <xdr:rowOff>0</xdr:rowOff>
    </xdr:from>
    <xdr:to>
      <xdr:col>4</xdr:col>
      <xdr:colOff>485775</xdr:colOff>
      <xdr:row>42</xdr:row>
      <xdr:rowOff>123825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E7EF01C-FA56-4797-90D4-E0D011A9E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514350</xdr:colOff>
      <xdr:row>28</xdr:row>
      <xdr:rowOff>0</xdr:rowOff>
    </xdr:from>
    <xdr:to>
      <xdr:col>11</xdr:col>
      <xdr:colOff>504825</xdr:colOff>
      <xdr:row>42</xdr:row>
      <xdr:rowOff>123825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1090406D-7356-4C7C-9670-D8C324C4B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13</xdr:row>
      <xdr:rowOff>68580</xdr:rowOff>
    </xdr:from>
    <xdr:to>
      <xdr:col>4</xdr:col>
      <xdr:colOff>495300</xdr:colOff>
      <xdr:row>28</xdr:row>
      <xdr:rowOff>28575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117796BB-D9D2-44A5-8B2B-737B8B105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485776</xdr:colOff>
      <xdr:row>13</xdr:row>
      <xdr:rowOff>66675</xdr:rowOff>
    </xdr:from>
    <xdr:to>
      <xdr:col>11</xdr:col>
      <xdr:colOff>485775</xdr:colOff>
      <xdr:row>28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CB618B3-0FBA-4000-8254-252E20B85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</xdr:row>
      <xdr:rowOff>0</xdr:rowOff>
    </xdr:from>
    <xdr:to>
      <xdr:col>4</xdr:col>
      <xdr:colOff>485775</xdr:colOff>
      <xdr:row>42</xdr:row>
      <xdr:rowOff>123825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BA9DB8A-CB10-44DF-BCDF-60D454029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514350</xdr:colOff>
      <xdr:row>28</xdr:row>
      <xdr:rowOff>0</xdr:rowOff>
    </xdr:from>
    <xdr:to>
      <xdr:col>11</xdr:col>
      <xdr:colOff>504825</xdr:colOff>
      <xdr:row>42</xdr:row>
      <xdr:rowOff>123825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70E3CBDB-7D86-4DEB-B342-E5137564A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13</xdr:row>
      <xdr:rowOff>68580</xdr:rowOff>
    </xdr:from>
    <xdr:to>
      <xdr:col>4</xdr:col>
      <xdr:colOff>495300</xdr:colOff>
      <xdr:row>28</xdr:row>
      <xdr:rowOff>28575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8ED8BD7-D046-491E-BBF3-68CE6E0B9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485776</xdr:colOff>
      <xdr:row>13</xdr:row>
      <xdr:rowOff>66675</xdr:rowOff>
    </xdr:from>
    <xdr:to>
      <xdr:col>11</xdr:col>
      <xdr:colOff>485775</xdr:colOff>
      <xdr:row>28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7A02F59A-0CDE-4A91-BC0C-6EFFC0D6C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</xdr:row>
      <xdr:rowOff>0</xdr:rowOff>
    </xdr:from>
    <xdr:to>
      <xdr:col>4</xdr:col>
      <xdr:colOff>485775</xdr:colOff>
      <xdr:row>42</xdr:row>
      <xdr:rowOff>123825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1BD2845D-482F-4ECC-8E35-A9F456D9B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514350</xdr:colOff>
      <xdr:row>28</xdr:row>
      <xdr:rowOff>0</xdr:rowOff>
    </xdr:from>
    <xdr:to>
      <xdr:col>11</xdr:col>
      <xdr:colOff>504825</xdr:colOff>
      <xdr:row>42</xdr:row>
      <xdr:rowOff>123825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47A318CC-162E-403B-8B3E-F6B7102EF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13</xdr:row>
      <xdr:rowOff>68580</xdr:rowOff>
    </xdr:from>
    <xdr:to>
      <xdr:col>4</xdr:col>
      <xdr:colOff>495300</xdr:colOff>
      <xdr:row>28</xdr:row>
      <xdr:rowOff>28575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AD95B496-B22E-4A0A-B607-46ABA3729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485776</xdr:colOff>
      <xdr:row>13</xdr:row>
      <xdr:rowOff>66675</xdr:rowOff>
    </xdr:from>
    <xdr:to>
      <xdr:col>11</xdr:col>
      <xdr:colOff>485775</xdr:colOff>
      <xdr:row>28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D74AE603-F717-4070-8874-C6A0DB475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</xdr:row>
      <xdr:rowOff>0</xdr:rowOff>
    </xdr:from>
    <xdr:to>
      <xdr:col>4</xdr:col>
      <xdr:colOff>485775</xdr:colOff>
      <xdr:row>42</xdr:row>
      <xdr:rowOff>123825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46359DE-D2CD-4FBF-8A1E-832646F29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514350</xdr:colOff>
      <xdr:row>28</xdr:row>
      <xdr:rowOff>0</xdr:rowOff>
    </xdr:from>
    <xdr:to>
      <xdr:col>11</xdr:col>
      <xdr:colOff>504825</xdr:colOff>
      <xdr:row>42</xdr:row>
      <xdr:rowOff>123825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A3CAA213-C078-4B32-9A2E-B91D95EFF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13</xdr:row>
      <xdr:rowOff>68580</xdr:rowOff>
    </xdr:from>
    <xdr:to>
      <xdr:col>4</xdr:col>
      <xdr:colOff>495300</xdr:colOff>
      <xdr:row>28</xdr:row>
      <xdr:rowOff>28575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CBEE8FE1-CC52-4F83-B248-0733412E8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485776</xdr:colOff>
      <xdr:row>13</xdr:row>
      <xdr:rowOff>66675</xdr:rowOff>
    </xdr:from>
    <xdr:to>
      <xdr:col>11</xdr:col>
      <xdr:colOff>485775</xdr:colOff>
      <xdr:row>28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213032D2-E9AA-4D0D-AE4A-36BC3F06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</xdr:row>
      <xdr:rowOff>0</xdr:rowOff>
    </xdr:from>
    <xdr:to>
      <xdr:col>4</xdr:col>
      <xdr:colOff>485775</xdr:colOff>
      <xdr:row>42</xdr:row>
      <xdr:rowOff>123825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2BF03040-F826-4A37-A834-12FD686CA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514350</xdr:colOff>
      <xdr:row>28</xdr:row>
      <xdr:rowOff>0</xdr:rowOff>
    </xdr:from>
    <xdr:to>
      <xdr:col>11</xdr:col>
      <xdr:colOff>504825</xdr:colOff>
      <xdr:row>42</xdr:row>
      <xdr:rowOff>123825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B4B088AD-A1EE-4105-A514-345A9C197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3AA81-C03D-425E-A070-DDC5030BAA6B}">
  <dimension ref="A3:D13"/>
  <sheetViews>
    <sheetView showGridLines="0" tabSelected="1" workbookViewId="0">
      <selection activeCell="A3" sqref="A3:D3"/>
    </sheetView>
  </sheetViews>
  <sheetFormatPr baseColWidth="10" defaultRowHeight="15" x14ac:dyDescent="0.3"/>
  <cols>
    <col min="1" max="1" width="15.5703125" bestFit="1" customWidth="1"/>
    <col min="3" max="3" width="123.5703125" customWidth="1"/>
    <col min="4" max="4" width="21.7109375" customWidth="1"/>
  </cols>
  <sheetData>
    <row r="3" spans="1:4" s="215" customFormat="1" ht="21" customHeight="1" x14ac:dyDescent="0.3">
      <c r="A3" s="248" t="s">
        <v>203</v>
      </c>
      <c r="B3" s="248"/>
      <c r="C3" s="248"/>
      <c r="D3" s="248"/>
    </row>
    <row r="6" spans="1:4" s="216" customFormat="1" x14ac:dyDescent="0.3">
      <c r="A6" s="220" t="s">
        <v>204</v>
      </c>
      <c r="B6" s="221"/>
      <c r="C6" s="222" t="s">
        <v>205</v>
      </c>
      <c r="D6" s="222" t="s">
        <v>213</v>
      </c>
    </row>
    <row r="8" spans="1:4" s="216" customFormat="1" ht="27" x14ac:dyDescent="0.3">
      <c r="A8" s="217" t="s">
        <v>206</v>
      </c>
      <c r="B8" s="218"/>
      <c r="C8" s="219" t="s">
        <v>122</v>
      </c>
      <c r="D8" s="249" t="s">
        <v>211</v>
      </c>
    </row>
    <row r="9" spans="1:4" s="216" customFormat="1" ht="27" x14ac:dyDescent="0.3">
      <c r="A9" s="217" t="s">
        <v>206</v>
      </c>
      <c r="B9" s="218"/>
      <c r="C9" s="219" t="s">
        <v>123</v>
      </c>
      <c r="D9" s="250"/>
    </row>
    <row r="10" spans="1:4" s="216" customFormat="1" x14ac:dyDescent="0.3">
      <c r="A10" s="217" t="s">
        <v>206</v>
      </c>
      <c r="B10" s="218"/>
      <c r="C10" s="219" t="s">
        <v>126</v>
      </c>
      <c r="D10" s="219" t="s">
        <v>212</v>
      </c>
    </row>
    <row r="11" spans="1:4" s="216" customFormat="1" ht="40.5" x14ac:dyDescent="0.3">
      <c r="A11" s="217" t="s">
        <v>207</v>
      </c>
      <c r="B11" s="218"/>
      <c r="C11" s="219" t="s">
        <v>195</v>
      </c>
      <c r="D11" s="219" t="s">
        <v>215</v>
      </c>
    </row>
    <row r="12" spans="1:4" s="216" customFormat="1" ht="27" x14ac:dyDescent="0.3">
      <c r="A12" s="217" t="s">
        <v>208</v>
      </c>
      <c r="B12" s="218"/>
      <c r="C12" s="219" t="s">
        <v>209</v>
      </c>
      <c r="D12" s="219" t="s">
        <v>99</v>
      </c>
    </row>
    <row r="13" spans="1:4" s="216" customFormat="1" ht="27" x14ac:dyDescent="0.3">
      <c r="A13" s="217" t="s">
        <v>208</v>
      </c>
      <c r="B13" s="218"/>
      <c r="C13" s="219" t="s">
        <v>210</v>
      </c>
      <c r="D13" s="219" t="s">
        <v>214</v>
      </c>
    </row>
  </sheetData>
  <mergeCells count="2">
    <mergeCell ref="A3:D3"/>
    <mergeCell ref="D8:D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8516-4E4E-44C0-8760-FC7DC4D3A404}">
  <dimension ref="A3:V91"/>
  <sheetViews>
    <sheetView workbookViewId="0">
      <selection activeCell="A3" sqref="A3"/>
    </sheetView>
  </sheetViews>
  <sheetFormatPr baseColWidth="10" defaultColWidth="8.85546875" defaultRowHeight="15" x14ac:dyDescent="0.3"/>
  <cols>
    <col min="1" max="1" width="38.28515625" style="5" bestFit="1" customWidth="1"/>
    <col min="2" max="2" width="15.85546875" style="5" customWidth="1"/>
    <col min="3" max="10" width="12.7109375" style="5" customWidth="1"/>
    <col min="11" max="16384" width="8.85546875" style="5"/>
  </cols>
  <sheetData>
    <row r="3" spans="1:22" ht="21" x14ac:dyDescent="0.3">
      <c r="A3" s="165" t="s">
        <v>216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22" ht="21" x14ac:dyDescent="0.3">
      <c r="A4" s="227"/>
      <c r="B4" s="227"/>
      <c r="C4" s="228" t="e">
        <f>+SUM(C8:C12)-C7</f>
        <v>#VALUE!</v>
      </c>
      <c r="D4" s="228" t="e">
        <f t="shared" ref="D4:J4" si="0">+SUM(D8:D12)-D7</f>
        <v>#VALUE!</v>
      </c>
      <c r="E4" s="228" t="e">
        <f t="shared" si="0"/>
        <v>#VALUE!</v>
      </c>
      <c r="F4" s="228" t="e">
        <f t="shared" si="0"/>
        <v>#VALUE!</v>
      </c>
      <c r="G4" s="228" t="e">
        <f t="shared" si="0"/>
        <v>#VALUE!</v>
      </c>
      <c r="H4" s="228" t="e">
        <f t="shared" si="0"/>
        <v>#VALUE!</v>
      </c>
      <c r="I4" s="228" t="e">
        <f t="shared" si="0"/>
        <v>#VALUE!</v>
      </c>
      <c r="J4" s="228" t="e">
        <f t="shared" si="0"/>
        <v>#VALUE!</v>
      </c>
    </row>
    <row r="5" spans="1:22" x14ac:dyDescent="0.3">
      <c r="C5" s="33" t="s">
        <v>3</v>
      </c>
      <c r="D5" s="33" t="s">
        <v>3</v>
      </c>
      <c r="E5" s="33" t="s">
        <v>4</v>
      </c>
      <c r="F5" s="33" t="s">
        <v>4</v>
      </c>
      <c r="G5" s="33" t="s">
        <v>5</v>
      </c>
      <c r="H5" s="33" t="s">
        <v>5</v>
      </c>
      <c r="I5" s="33" t="s">
        <v>6</v>
      </c>
      <c r="J5" s="33" t="s">
        <v>6</v>
      </c>
    </row>
    <row r="6" spans="1:22" s="231" customFormat="1" ht="32.25" customHeight="1" x14ac:dyDescent="0.3">
      <c r="A6" s="292" t="s">
        <v>38</v>
      </c>
      <c r="B6" s="292"/>
      <c r="C6" s="230" t="s">
        <v>227</v>
      </c>
      <c r="D6" s="230" t="s">
        <v>228</v>
      </c>
      <c r="E6" s="230" t="s">
        <v>227</v>
      </c>
      <c r="F6" s="230" t="s">
        <v>228</v>
      </c>
      <c r="G6" s="230" t="s">
        <v>227</v>
      </c>
      <c r="H6" s="230" t="s">
        <v>228</v>
      </c>
      <c r="I6" s="230" t="s">
        <v>227</v>
      </c>
      <c r="J6" s="230" t="s">
        <v>228</v>
      </c>
    </row>
    <row r="7" spans="1:22" s="1" customFormat="1" ht="13.5" x14ac:dyDescent="0.3">
      <c r="A7" s="232" t="s">
        <v>39</v>
      </c>
      <c r="B7" s="232" t="s">
        <v>40</v>
      </c>
      <c r="C7" s="233" t="e">
        <f>+SUM(C8:C12)</f>
        <v>#VALUE!</v>
      </c>
      <c r="D7" s="233" t="e">
        <f t="shared" ref="D7:J7" si="1">+SUM(D8:D12)</f>
        <v>#VALUE!</v>
      </c>
      <c r="E7" s="233" t="e">
        <f t="shared" si="1"/>
        <v>#VALUE!</v>
      </c>
      <c r="F7" s="233" t="e">
        <f t="shared" si="1"/>
        <v>#VALUE!</v>
      </c>
      <c r="G7" s="233" t="e">
        <f t="shared" si="1"/>
        <v>#VALUE!</v>
      </c>
      <c r="H7" s="233" t="e">
        <f t="shared" si="1"/>
        <v>#VALUE!</v>
      </c>
      <c r="I7" s="233" t="e">
        <f t="shared" si="1"/>
        <v>#VALUE!</v>
      </c>
      <c r="J7" s="233" t="e">
        <f t="shared" si="1"/>
        <v>#VALUE!</v>
      </c>
    </row>
    <row r="8" spans="1:22" x14ac:dyDescent="0.3">
      <c r="A8" s="6" t="s">
        <v>41</v>
      </c>
      <c r="B8" s="6"/>
      <c r="C8" s="237" t="e">
        <f>+'Simul TMT'!D66</f>
        <v>#VALUE!</v>
      </c>
      <c r="D8" s="237" t="e">
        <f>+'Simul TMT post solde'!D66</f>
        <v>#VALUE!</v>
      </c>
      <c r="E8" s="237" t="e">
        <f>+'Simul MT'!G66</f>
        <v>#VALUE!</v>
      </c>
      <c r="F8" s="237" t="e">
        <f>+'Simul MT post solde'!G66</f>
        <v>#VALUE!</v>
      </c>
      <c r="G8" s="237" t="e">
        <f>+'Simul TBT'!C66</f>
        <v>#VALUE!</v>
      </c>
      <c r="H8" s="237" t="e">
        <f>+'Simul TBT post solde'!C66</f>
        <v>#VALUE!</v>
      </c>
      <c r="I8" s="237" t="e">
        <f>+'Simul BT'!E68</f>
        <v>#VALUE!</v>
      </c>
      <c r="J8" s="237" t="e">
        <f>+'Simul BT post solde'!E68</f>
        <v>#VALUE!</v>
      </c>
    </row>
    <row r="9" spans="1:22" x14ac:dyDescent="0.3">
      <c r="A9" s="6" t="s">
        <v>42</v>
      </c>
      <c r="B9" s="6"/>
      <c r="C9" s="237" t="e">
        <f>+'Simul TMT'!D75</f>
        <v>#VALUE!</v>
      </c>
      <c r="D9" s="237" t="e">
        <f>+'Simul TMT post solde'!D75</f>
        <v>#VALUE!</v>
      </c>
      <c r="E9" s="237" t="e">
        <f>+'Simul MT'!G75</f>
        <v>#VALUE!</v>
      </c>
      <c r="F9" s="237" t="e">
        <f>+'Simul MT post solde'!G75</f>
        <v>#VALUE!</v>
      </c>
      <c r="G9" s="237" t="e">
        <f>+'Simul TBT'!C75</f>
        <v>#VALUE!</v>
      </c>
      <c r="H9" s="237" t="e">
        <f>+'Simul TBT post solde'!C75</f>
        <v>#VALUE!</v>
      </c>
      <c r="I9" s="237" t="e">
        <f>+'Simul BT'!E80</f>
        <v>#VALUE!</v>
      </c>
      <c r="J9" s="237" t="e">
        <f>+'Simul BT post solde'!E80</f>
        <v>#VALUE!</v>
      </c>
    </row>
    <row r="10" spans="1:22" x14ac:dyDescent="0.3">
      <c r="A10" s="6" t="s">
        <v>43</v>
      </c>
      <c r="B10" s="6"/>
      <c r="C10" s="237" t="e">
        <f>+'Simul TMT'!D76</f>
        <v>#VALUE!</v>
      </c>
      <c r="D10" s="237" t="e">
        <f>+'Simul TMT post solde'!D76</f>
        <v>#VALUE!</v>
      </c>
      <c r="E10" s="237" t="e">
        <f>+'Simul MT'!G76</f>
        <v>#VALUE!</v>
      </c>
      <c r="F10" s="237" t="e">
        <f>+'Simul MT post solde'!G76</f>
        <v>#VALUE!</v>
      </c>
      <c r="G10" s="237" t="e">
        <f>+'Simul TBT'!C76</f>
        <v>#VALUE!</v>
      </c>
      <c r="H10" s="237" t="e">
        <f>+'Simul TBT post solde'!C76</f>
        <v>#VALUE!</v>
      </c>
      <c r="I10" s="237" t="e">
        <f>+'Simul BT'!E81</f>
        <v>#VALUE!</v>
      </c>
      <c r="J10" s="237" t="e">
        <f>+'Simul BT post solde'!E81</f>
        <v>#VALUE!</v>
      </c>
    </row>
    <row r="11" spans="1:22" customFormat="1" x14ac:dyDescent="0.3">
      <c r="A11" s="159" t="s">
        <v>44</v>
      </c>
      <c r="B11" s="159"/>
      <c r="C11" s="237" t="e">
        <f>+'Simul TMT'!D80</f>
        <v>#VALUE!</v>
      </c>
      <c r="D11" s="237" t="e">
        <f>+'Simul TMT post solde'!D80</f>
        <v>#VALUE!</v>
      </c>
      <c r="E11" s="237" t="e">
        <f>+'Simul MT'!G80</f>
        <v>#VALUE!</v>
      </c>
      <c r="F11" s="237" t="e">
        <f>+'Simul MT post solde'!G80</f>
        <v>#VALUE!</v>
      </c>
      <c r="G11" s="237" t="e">
        <f>+'Simul TBT'!C80</f>
        <v>#VALUE!</v>
      </c>
      <c r="H11" s="237" t="e">
        <f>+'Simul TBT post solde'!C80</f>
        <v>#VALUE!</v>
      </c>
      <c r="I11" s="237" t="e">
        <f>+'Simul BT'!E85</f>
        <v>#VALUE!</v>
      </c>
      <c r="J11" s="237" t="e">
        <f>+'Simul BT post solde'!E85</f>
        <v>#VALUE!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">
      <c r="A12" s="6" t="s">
        <v>45</v>
      </c>
      <c r="B12" s="6"/>
      <c r="C12" s="237" t="e">
        <f>+'Simul TMT'!D81</f>
        <v>#VALUE!</v>
      </c>
      <c r="D12" s="237" t="e">
        <f>+'Simul TMT post solde'!D81</f>
        <v>#VALUE!</v>
      </c>
      <c r="E12" s="237" t="e">
        <f>+'Simul MT'!G81</f>
        <v>#VALUE!</v>
      </c>
      <c r="F12" s="237" t="e">
        <f>+'Simul MT post solde'!G81</f>
        <v>#VALUE!</v>
      </c>
      <c r="G12" s="237" t="e">
        <f>+'Simul TBT'!C81</f>
        <v>#VALUE!</v>
      </c>
      <c r="H12" s="237" t="e">
        <f>+'Simul TBT post solde'!C81</f>
        <v>#VALUE!</v>
      </c>
      <c r="I12" s="237">
        <v>0</v>
      </c>
      <c r="J12" s="237">
        <v>0</v>
      </c>
    </row>
    <row r="13" spans="1:22" x14ac:dyDescent="0.3">
      <c r="A13" s="6"/>
      <c r="B13" s="6"/>
      <c r="C13" s="11"/>
      <c r="D13" s="241" t="e">
        <f>+(D7-C7)/C7</f>
        <v>#VALUE!</v>
      </c>
      <c r="F13" s="241" t="e">
        <f>+(F7-E7)/E7</f>
        <v>#VALUE!</v>
      </c>
      <c r="G13" s="242"/>
      <c r="H13" s="241" t="e">
        <f>+(H7-G7)/G7</f>
        <v>#VALUE!</v>
      </c>
      <c r="J13" s="241" t="e">
        <f>+(J7-I7)/I7</f>
        <v>#VALUE!</v>
      </c>
    </row>
    <row r="32" spans="1:4" x14ac:dyDescent="0.3">
      <c r="A32" s="243"/>
      <c r="B32" s="243"/>
      <c r="C32" s="244"/>
      <c r="D32" s="244"/>
    </row>
    <row r="33" spans="1:4" s="1" customFormat="1" ht="13.5" x14ac:dyDescent="0.3">
      <c r="A33" s="245"/>
      <c r="B33" s="245"/>
      <c r="C33" s="246"/>
      <c r="D33" s="246"/>
    </row>
    <row r="34" spans="1:4" x14ac:dyDescent="0.3">
      <c r="A34" s="6"/>
      <c r="B34" s="6"/>
      <c r="C34" s="237"/>
      <c r="D34" s="247"/>
    </row>
    <row r="35" spans="1:4" x14ac:dyDescent="0.3">
      <c r="A35" s="6"/>
      <c r="B35" s="6"/>
      <c r="C35" s="237"/>
      <c r="D35" s="247"/>
    </row>
    <row r="36" spans="1:4" x14ac:dyDescent="0.3">
      <c r="A36" s="6"/>
      <c r="B36" s="6"/>
      <c r="C36" s="237"/>
      <c r="D36" s="247"/>
    </row>
    <row r="37" spans="1:4" x14ac:dyDescent="0.3">
      <c r="A37" s="6"/>
      <c r="B37" s="6"/>
      <c r="C37" s="237"/>
      <c r="D37" s="247"/>
    </row>
    <row r="38" spans="1:4" x14ac:dyDescent="0.3">
      <c r="A38" s="6"/>
      <c r="B38" s="6"/>
      <c r="C38" s="237"/>
      <c r="D38" s="247"/>
    </row>
    <row r="39" spans="1:4" x14ac:dyDescent="0.3">
      <c r="A39" s="6"/>
      <c r="B39" s="6"/>
      <c r="C39" s="11"/>
      <c r="D39" s="11"/>
    </row>
    <row r="58" spans="1:4" x14ac:dyDescent="0.3">
      <c r="A58" s="243"/>
      <c r="B58" s="243"/>
      <c r="C58" s="244"/>
      <c r="D58" s="244"/>
    </row>
    <row r="59" spans="1:4" x14ac:dyDescent="0.3">
      <c r="A59" s="245"/>
      <c r="B59" s="245"/>
      <c r="C59" s="246"/>
      <c r="D59" s="246"/>
    </row>
    <row r="60" spans="1:4" x14ac:dyDescent="0.3">
      <c r="A60" s="6"/>
      <c r="B60" s="6"/>
      <c r="C60" s="237"/>
      <c r="D60" s="247"/>
    </row>
    <row r="61" spans="1:4" x14ac:dyDescent="0.3">
      <c r="A61" s="6"/>
      <c r="B61" s="6"/>
      <c r="C61" s="237"/>
      <c r="D61" s="247"/>
    </row>
    <row r="62" spans="1:4" x14ac:dyDescent="0.3">
      <c r="A62" s="6"/>
      <c r="B62" s="6"/>
      <c r="C62" s="237"/>
      <c r="D62" s="247"/>
    </row>
    <row r="63" spans="1:4" x14ac:dyDescent="0.3">
      <c r="A63" s="6"/>
      <c r="B63" s="6"/>
      <c r="C63" s="237"/>
      <c r="D63" s="247"/>
    </row>
    <row r="64" spans="1:4" x14ac:dyDescent="0.3">
      <c r="A64" s="6"/>
      <c r="B64" s="6"/>
      <c r="C64" s="237"/>
      <c r="D64" s="247"/>
    </row>
    <row r="65" spans="1:4" x14ac:dyDescent="0.3">
      <c r="A65" s="6"/>
      <c r="B65" s="6"/>
      <c r="C65" s="11"/>
      <c r="D65" s="11"/>
    </row>
    <row r="84" spans="1:4" x14ac:dyDescent="0.3">
      <c r="A84" s="243"/>
      <c r="B84" s="243"/>
      <c r="C84" s="244"/>
      <c r="D84" s="244"/>
    </row>
    <row r="85" spans="1:4" x14ac:dyDescent="0.3">
      <c r="A85" s="245"/>
      <c r="B85" s="245"/>
      <c r="C85" s="246"/>
      <c r="D85" s="246"/>
    </row>
    <row r="86" spans="1:4" x14ac:dyDescent="0.3">
      <c r="A86" s="6"/>
      <c r="B86" s="6"/>
      <c r="C86" s="237"/>
      <c r="D86" s="247"/>
    </row>
    <row r="87" spans="1:4" x14ac:dyDescent="0.3">
      <c r="A87" s="6"/>
      <c r="B87" s="6"/>
      <c r="C87" s="237"/>
      <c r="D87" s="247"/>
    </row>
    <row r="88" spans="1:4" x14ac:dyDescent="0.3">
      <c r="A88" s="6"/>
      <c r="B88" s="6"/>
      <c r="C88" s="237"/>
      <c r="D88" s="247"/>
    </row>
    <row r="89" spans="1:4" x14ac:dyDescent="0.3">
      <c r="A89" s="6"/>
      <c r="B89" s="6"/>
      <c r="C89" s="237"/>
      <c r="D89" s="247"/>
    </row>
    <row r="90" spans="1:4" x14ac:dyDescent="0.3">
      <c r="A90" s="6"/>
      <c r="B90" s="6"/>
      <c r="C90" s="237"/>
      <c r="D90" s="247"/>
    </row>
    <row r="91" spans="1:4" x14ac:dyDescent="0.3">
      <c r="A91" s="6"/>
      <c r="B91" s="6"/>
      <c r="C91" s="11"/>
      <c r="D91" s="11"/>
    </row>
  </sheetData>
  <mergeCells count="1">
    <mergeCell ref="A6:B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C225-9328-47D8-996B-286F75A7A75C}">
  <dimension ref="A3:V91"/>
  <sheetViews>
    <sheetView workbookViewId="0">
      <selection activeCell="A3" sqref="A3"/>
    </sheetView>
  </sheetViews>
  <sheetFormatPr baseColWidth="10" defaultColWidth="8.85546875" defaultRowHeight="15" x14ac:dyDescent="0.3"/>
  <cols>
    <col min="1" max="1" width="38.28515625" style="5" bestFit="1" customWidth="1"/>
    <col min="2" max="2" width="15.85546875" style="5" customWidth="1"/>
    <col min="3" max="10" width="12.7109375" style="5" customWidth="1"/>
    <col min="11" max="16384" width="8.85546875" style="5"/>
  </cols>
  <sheetData>
    <row r="3" spans="1:22" ht="21" x14ac:dyDescent="0.3">
      <c r="A3" s="165" t="s">
        <v>216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22" ht="21" x14ac:dyDescent="0.3">
      <c r="A4" s="227"/>
      <c r="B4" s="227"/>
      <c r="C4" s="228" t="e">
        <f>+SUM(C8:C12)-C7</f>
        <v>#VALUE!</v>
      </c>
      <c r="D4" s="228" t="e">
        <f t="shared" ref="D4:J4" si="0">+SUM(D8:D12)-D7</f>
        <v>#VALUE!</v>
      </c>
      <c r="E4" s="228" t="e">
        <f t="shared" si="0"/>
        <v>#VALUE!</v>
      </c>
      <c r="F4" s="228" t="e">
        <f t="shared" si="0"/>
        <v>#VALUE!</v>
      </c>
      <c r="G4" s="228" t="e">
        <f t="shared" si="0"/>
        <v>#VALUE!</v>
      </c>
      <c r="H4" s="228" t="e">
        <f t="shared" si="0"/>
        <v>#VALUE!</v>
      </c>
      <c r="I4" s="228" t="e">
        <f t="shared" si="0"/>
        <v>#VALUE!</v>
      </c>
      <c r="J4" s="228" t="e">
        <f t="shared" si="0"/>
        <v>#VALUE!</v>
      </c>
    </row>
    <row r="5" spans="1:22" x14ac:dyDescent="0.3">
      <c r="C5" s="33" t="s">
        <v>3</v>
      </c>
      <c r="D5" s="33" t="s">
        <v>3</v>
      </c>
      <c r="E5" s="33" t="s">
        <v>4</v>
      </c>
      <c r="F5" s="33" t="s">
        <v>4</v>
      </c>
      <c r="G5" s="33" t="s">
        <v>5</v>
      </c>
      <c r="H5" s="33" t="s">
        <v>5</v>
      </c>
      <c r="I5" s="33" t="s">
        <v>6</v>
      </c>
      <c r="J5" s="33" t="s">
        <v>6</v>
      </c>
    </row>
    <row r="6" spans="1:22" s="231" customFormat="1" ht="32.25" customHeight="1" x14ac:dyDescent="0.3">
      <c r="A6" s="292" t="s">
        <v>38</v>
      </c>
      <c r="B6" s="292"/>
      <c r="C6" s="230" t="s">
        <v>227</v>
      </c>
      <c r="D6" s="230" t="s">
        <v>228</v>
      </c>
      <c r="E6" s="230" t="s">
        <v>227</v>
      </c>
      <c r="F6" s="230" t="s">
        <v>228</v>
      </c>
      <c r="G6" s="230" t="s">
        <v>227</v>
      </c>
      <c r="H6" s="230" t="s">
        <v>228</v>
      </c>
      <c r="I6" s="230" t="s">
        <v>227</v>
      </c>
      <c r="J6" s="230" t="s">
        <v>228</v>
      </c>
    </row>
    <row r="7" spans="1:22" s="1" customFormat="1" ht="13.5" x14ac:dyDescent="0.3">
      <c r="A7" s="232" t="s">
        <v>39</v>
      </c>
      <c r="B7" s="232" t="s">
        <v>40</v>
      </c>
      <c r="C7" s="233" t="e">
        <f>+SUM(C8:C12)</f>
        <v>#VALUE!</v>
      </c>
      <c r="D7" s="233" t="e">
        <f t="shared" ref="D7:J7" si="1">+SUM(D8:D12)</f>
        <v>#VALUE!</v>
      </c>
      <c r="E7" s="233" t="e">
        <f t="shared" si="1"/>
        <v>#VALUE!</v>
      </c>
      <c r="F7" s="233" t="e">
        <f t="shared" si="1"/>
        <v>#VALUE!</v>
      </c>
      <c r="G7" s="233" t="e">
        <f t="shared" si="1"/>
        <v>#VALUE!</v>
      </c>
      <c r="H7" s="233" t="e">
        <f t="shared" si="1"/>
        <v>#VALUE!</v>
      </c>
      <c r="I7" s="233" t="e">
        <f t="shared" si="1"/>
        <v>#VALUE!</v>
      </c>
      <c r="J7" s="233" t="e">
        <f t="shared" si="1"/>
        <v>#VALUE!</v>
      </c>
    </row>
    <row r="8" spans="1:22" x14ac:dyDescent="0.3">
      <c r="A8" s="6" t="s">
        <v>41</v>
      </c>
      <c r="B8" s="6"/>
      <c r="C8" s="237" t="e">
        <f>+'Simul TMT'!D91</f>
        <v>#VALUE!</v>
      </c>
      <c r="D8" s="237" t="e">
        <f>+'Simul TMT post solde'!D91</f>
        <v>#VALUE!</v>
      </c>
      <c r="E8" s="237" t="e">
        <f>+'Simul MT'!G91</f>
        <v>#VALUE!</v>
      </c>
      <c r="F8" s="237" t="e">
        <f>+'Simul MT post solde'!G91</f>
        <v>#VALUE!</v>
      </c>
      <c r="G8" s="237" t="e">
        <f>+'Simul TBT'!C91</f>
        <v>#VALUE!</v>
      </c>
      <c r="H8" s="237" t="e">
        <f>+'Simul TBT post solde'!C91</f>
        <v>#VALUE!</v>
      </c>
      <c r="I8" s="237" t="e">
        <f>+'Simul BT'!E93</f>
        <v>#VALUE!</v>
      </c>
      <c r="J8" s="237" t="e">
        <f>+'Simul BT post solde'!E93</f>
        <v>#VALUE!</v>
      </c>
    </row>
    <row r="9" spans="1:22" x14ac:dyDescent="0.3">
      <c r="A9" s="6" t="s">
        <v>42</v>
      </c>
      <c r="B9" s="6"/>
      <c r="C9" s="237" t="e">
        <f>+'Simul TMT'!D100</f>
        <v>#VALUE!</v>
      </c>
      <c r="D9" s="237" t="e">
        <f>+'Simul TMT post solde'!D100</f>
        <v>#VALUE!</v>
      </c>
      <c r="E9" s="237" t="e">
        <f>+'Simul MT'!G100</f>
        <v>#VALUE!</v>
      </c>
      <c r="F9" s="237" t="e">
        <f>+'Simul MT post solde'!G100</f>
        <v>#VALUE!</v>
      </c>
      <c r="G9" s="237" t="e">
        <f>+'Simul TBT'!C100</f>
        <v>#VALUE!</v>
      </c>
      <c r="H9" s="237" t="e">
        <f>+'Simul TBT post solde'!C100</f>
        <v>#VALUE!</v>
      </c>
      <c r="I9" s="237" t="e">
        <f>+'Simul BT'!E105</f>
        <v>#VALUE!</v>
      </c>
      <c r="J9" s="237" t="e">
        <f>+'Simul BT post solde'!E105</f>
        <v>#VALUE!</v>
      </c>
    </row>
    <row r="10" spans="1:22" x14ac:dyDescent="0.3">
      <c r="A10" s="6" t="s">
        <v>43</v>
      </c>
      <c r="B10" s="6"/>
      <c r="C10" s="237" t="e">
        <f>+'Simul TMT'!D101</f>
        <v>#VALUE!</v>
      </c>
      <c r="D10" s="237" t="e">
        <f>+'Simul TMT post solde'!D101</f>
        <v>#VALUE!</v>
      </c>
      <c r="E10" s="237" t="e">
        <f>+'Simul MT'!G101</f>
        <v>#VALUE!</v>
      </c>
      <c r="F10" s="237" t="e">
        <f>+'Simul MT post solde'!G101</f>
        <v>#VALUE!</v>
      </c>
      <c r="G10" s="237" t="e">
        <f>+'Simul TBT'!C101</f>
        <v>#VALUE!</v>
      </c>
      <c r="H10" s="237" t="e">
        <f>+'Simul TBT post solde'!C101</f>
        <v>#VALUE!</v>
      </c>
      <c r="I10" s="237" t="e">
        <f>+'Simul BT'!E106</f>
        <v>#VALUE!</v>
      </c>
      <c r="J10" s="237" t="e">
        <f>+'Simul BT post solde'!E106</f>
        <v>#VALUE!</v>
      </c>
    </row>
    <row r="11" spans="1:22" customFormat="1" x14ac:dyDescent="0.3">
      <c r="A11" s="159" t="s">
        <v>44</v>
      </c>
      <c r="B11" s="159"/>
      <c r="C11" s="237" t="e">
        <f>+'Simul TMT'!D105</f>
        <v>#VALUE!</v>
      </c>
      <c r="D11" s="237" t="e">
        <f>+'Simul TMT post solde'!D105</f>
        <v>#VALUE!</v>
      </c>
      <c r="E11" s="237" t="e">
        <f>+'Simul MT'!G105</f>
        <v>#VALUE!</v>
      </c>
      <c r="F11" s="237" t="e">
        <f>+'Simul MT post solde'!G105</f>
        <v>#VALUE!</v>
      </c>
      <c r="G11" s="237" t="e">
        <f>+'Simul TBT'!C105</f>
        <v>#VALUE!</v>
      </c>
      <c r="H11" s="237" t="e">
        <f>+'Simul TBT post solde'!C105</f>
        <v>#VALUE!</v>
      </c>
      <c r="I11" s="237" t="e">
        <f>+'Simul BT'!E110</f>
        <v>#VALUE!</v>
      </c>
      <c r="J11" s="237" t="e">
        <f>+'Simul BT post solde'!E110</f>
        <v>#VALUE!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">
      <c r="A12" s="6" t="s">
        <v>45</v>
      </c>
      <c r="B12" s="6"/>
      <c r="C12" s="237" t="e">
        <f>+'Simul TMT'!D106</f>
        <v>#VALUE!</v>
      </c>
      <c r="D12" s="237" t="e">
        <f>+'Simul TMT post solde'!D106</f>
        <v>#VALUE!</v>
      </c>
      <c r="E12" s="237" t="e">
        <f>+'Simul MT'!G106</f>
        <v>#VALUE!</v>
      </c>
      <c r="F12" s="237" t="e">
        <f>+'Simul MT post solde'!G106</f>
        <v>#VALUE!</v>
      </c>
      <c r="G12" s="237" t="e">
        <f>+'Simul TBT'!C106</f>
        <v>#VALUE!</v>
      </c>
      <c r="H12" s="237" t="e">
        <f>+'Simul TBT post solde'!C106</f>
        <v>#VALUE!</v>
      </c>
      <c r="I12" s="237">
        <v>0</v>
      </c>
      <c r="J12" s="237">
        <v>0</v>
      </c>
    </row>
    <row r="13" spans="1:22" x14ac:dyDescent="0.3">
      <c r="A13" s="6"/>
      <c r="B13" s="6"/>
      <c r="C13" s="11"/>
      <c r="D13" s="241" t="e">
        <f>+(D7-C7)/C7</f>
        <v>#VALUE!</v>
      </c>
      <c r="F13" s="241" t="e">
        <f>+(F7-E7)/E7</f>
        <v>#VALUE!</v>
      </c>
      <c r="G13" s="242"/>
      <c r="H13" s="241" t="e">
        <f>+(H7-G7)/G7</f>
        <v>#VALUE!</v>
      </c>
      <c r="J13" s="241" t="e">
        <f>+(J7-I7)/I7</f>
        <v>#VALUE!</v>
      </c>
    </row>
    <row r="32" spans="1:4" x14ac:dyDescent="0.3">
      <c r="A32" s="243"/>
      <c r="B32" s="243"/>
      <c r="C32" s="244"/>
      <c r="D32" s="244"/>
    </row>
    <row r="33" spans="1:4" s="1" customFormat="1" ht="13.5" x14ac:dyDescent="0.3">
      <c r="A33" s="245"/>
      <c r="B33" s="245"/>
      <c r="C33" s="246"/>
      <c r="D33" s="246"/>
    </row>
    <row r="34" spans="1:4" x14ac:dyDescent="0.3">
      <c r="A34" s="6"/>
      <c r="B34" s="6"/>
      <c r="C34" s="237"/>
      <c r="D34" s="247"/>
    </row>
    <row r="35" spans="1:4" x14ac:dyDescent="0.3">
      <c r="A35" s="6"/>
      <c r="B35" s="6"/>
      <c r="C35" s="237"/>
      <c r="D35" s="247"/>
    </row>
    <row r="36" spans="1:4" x14ac:dyDescent="0.3">
      <c r="A36" s="6"/>
      <c r="B36" s="6"/>
      <c r="C36" s="237"/>
      <c r="D36" s="247"/>
    </row>
    <row r="37" spans="1:4" x14ac:dyDescent="0.3">
      <c r="A37" s="6"/>
      <c r="B37" s="6"/>
      <c r="C37" s="237"/>
      <c r="D37" s="247"/>
    </row>
    <row r="38" spans="1:4" x14ac:dyDescent="0.3">
      <c r="A38" s="6"/>
      <c r="B38" s="6"/>
      <c r="C38" s="237"/>
      <c r="D38" s="247"/>
    </row>
    <row r="39" spans="1:4" x14ac:dyDescent="0.3">
      <c r="A39" s="6"/>
      <c r="B39" s="6"/>
      <c r="C39" s="11"/>
      <c r="D39" s="11"/>
    </row>
    <row r="58" spans="1:4" x14ac:dyDescent="0.3">
      <c r="A58" s="243"/>
      <c r="B58" s="243"/>
      <c r="C58" s="244"/>
      <c r="D58" s="244"/>
    </row>
    <row r="59" spans="1:4" x14ac:dyDescent="0.3">
      <c r="A59" s="245"/>
      <c r="B59" s="245"/>
      <c r="C59" s="246"/>
      <c r="D59" s="246"/>
    </row>
    <row r="60" spans="1:4" x14ac:dyDescent="0.3">
      <c r="A60" s="6"/>
      <c r="B60" s="6"/>
      <c r="C60" s="237"/>
      <c r="D60" s="247"/>
    </row>
    <row r="61" spans="1:4" x14ac:dyDescent="0.3">
      <c r="A61" s="6"/>
      <c r="B61" s="6"/>
      <c r="C61" s="237"/>
      <c r="D61" s="247"/>
    </row>
    <row r="62" spans="1:4" x14ac:dyDescent="0.3">
      <c r="A62" s="6"/>
      <c r="B62" s="6"/>
      <c r="C62" s="237"/>
      <c r="D62" s="247"/>
    </row>
    <row r="63" spans="1:4" x14ac:dyDescent="0.3">
      <c r="A63" s="6"/>
      <c r="B63" s="6"/>
      <c r="C63" s="237"/>
      <c r="D63" s="247"/>
    </row>
    <row r="64" spans="1:4" x14ac:dyDescent="0.3">
      <c r="A64" s="6"/>
      <c r="B64" s="6"/>
      <c r="C64" s="237"/>
      <c r="D64" s="247"/>
    </row>
    <row r="65" spans="1:4" x14ac:dyDescent="0.3">
      <c r="A65" s="6"/>
      <c r="B65" s="6"/>
      <c r="C65" s="11"/>
      <c r="D65" s="11"/>
    </row>
    <row r="84" spans="1:4" x14ac:dyDescent="0.3">
      <c r="A84" s="243"/>
      <c r="B84" s="243"/>
      <c r="C84" s="244"/>
      <c r="D84" s="244"/>
    </row>
    <row r="85" spans="1:4" x14ac:dyDescent="0.3">
      <c r="A85" s="245"/>
      <c r="B85" s="245"/>
      <c r="C85" s="246"/>
      <c r="D85" s="246"/>
    </row>
    <row r="86" spans="1:4" x14ac:dyDescent="0.3">
      <c r="A86" s="6"/>
      <c r="B86" s="6"/>
      <c r="C86" s="237"/>
      <c r="D86" s="247"/>
    </row>
    <row r="87" spans="1:4" x14ac:dyDescent="0.3">
      <c r="A87" s="6"/>
      <c r="B87" s="6"/>
      <c r="C87" s="237"/>
      <c r="D87" s="247"/>
    </row>
    <row r="88" spans="1:4" x14ac:dyDescent="0.3">
      <c r="A88" s="6"/>
      <c r="B88" s="6"/>
      <c r="C88" s="237"/>
      <c r="D88" s="247"/>
    </row>
    <row r="89" spans="1:4" x14ac:dyDescent="0.3">
      <c r="A89" s="6"/>
      <c r="B89" s="6"/>
      <c r="C89" s="237"/>
      <c r="D89" s="247"/>
    </row>
    <row r="90" spans="1:4" x14ac:dyDescent="0.3">
      <c r="A90" s="6"/>
      <c r="B90" s="6"/>
      <c r="C90" s="237"/>
      <c r="D90" s="247"/>
    </row>
    <row r="91" spans="1:4" x14ac:dyDescent="0.3">
      <c r="A91" s="6"/>
      <c r="B91" s="6"/>
      <c r="C91" s="11"/>
      <c r="D91" s="11"/>
    </row>
  </sheetData>
  <mergeCells count="1"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C5016-7E73-42A1-81DD-ACDB65C4C6FC}">
  <dimension ref="A3:V91"/>
  <sheetViews>
    <sheetView workbookViewId="0">
      <selection activeCell="A3" sqref="A3"/>
    </sheetView>
  </sheetViews>
  <sheetFormatPr baseColWidth="10" defaultColWidth="8.85546875" defaultRowHeight="15" x14ac:dyDescent="0.3"/>
  <cols>
    <col min="1" max="1" width="38.28515625" style="5" bestFit="1" customWidth="1"/>
    <col min="2" max="2" width="15.85546875" style="5" customWidth="1"/>
    <col min="3" max="10" width="12.7109375" style="5" customWidth="1"/>
    <col min="11" max="16384" width="8.85546875" style="5"/>
  </cols>
  <sheetData>
    <row r="3" spans="1:22" ht="21" x14ac:dyDescent="0.3">
      <c r="A3" s="165" t="s">
        <v>216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22" ht="21" x14ac:dyDescent="0.3">
      <c r="A4" s="227"/>
      <c r="B4" s="227"/>
      <c r="C4" s="228" t="e">
        <f>+SUM(C8:C12)-C7</f>
        <v>#VALUE!</v>
      </c>
      <c r="D4" s="228" t="e">
        <f t="shared" ref="D4:J4" si="0">+SUM(D8:D12)-D7</f>
        <v>#VALUE!</v>
      </c>
      <c r="E4" s="228" t="e">
        <f t="shared" si="0"/>
        <v>#VALUE!</v>
      </c>
      <c r="F4" s="228" t="e">
        <f t="shared" si="0"/>
        <v>#VALUE!</v>
      </c>
      <c r="G4" s="228" t="e">
        <f t="shared" si="0"/>
        <v>#VALUE!</v>
      </c>
      <c r="H4" s="228" t="e">
        <f t="shared" si="0"/>
        <v>#VALUE!</v>
      </c>
      <c r="I4" s="228" t="e">
        <f t="shared" si="0"/>
        <v>#VALUE!</v>
      </c>
      <c r="J4" s="228" t="e">
        <f t="shared" si="0"/>
        <v>#VALUE!</v>
      </c>
    </row>
    <row r="5" spans="1:22" x14ac:dyDescent="0.3">
      <c r="C5" s="33" t="s">
        <v>3</v>
      </c>
      <c r="D5" s="33" t="s">
        <v>3</v>
      </c>
      <c r="E5" s="33" t="s">
        <v>4</v>
      </c>
      <c r="F5" s="33" t="s">
        <v>4</v>
      </c>
      <c r="G5" s="33" t="s">
        <v>5</v>
      </c>
      <c r="H5" s="33" t="s">
        <v>5</v>
      </c>
      <c r="I5" s="33" t="s">
        <v>6</v>
      </c>
      <c r="J5" s="33" t="s">
        <v>6</v>
      </c>
    </row>
    <row r="6" spans="1:22" s="231" customFormat="1" ht="32.25" customHeight="1" x14ac:dyDescent="0.3">
      <c r="A6" s="292" t="s">
        <v>38</v>
      </c>
      <c r="B6" s="292"/>
      <c r="C6" s="230" t="s">
        <v>227</v>
      </c>
      <c r="D6" s="230" t="s">
        <v>228</v>
      </c>
      <c r="E6" s="230" t="s">
        <v>227</v>
      </c>
      <c r="F6" s="230" t="s">
        <v>228</v>
      </c>
      <c r="G6" s="230" t="s">
        <v>227</v>
      </c>
      <c r="H6" s="230" t="s">
        <v>228</v>
      </c>
      <c r="I6" s="230" t="s">
        <v>227</v>
      </c>
      <c r="J6" s="230" t="s">
        <v>228</v>
      </c>
    </row>
    <row r="7" spans="1:22" s="1" customFormat="1" ht="13.5" x14ac:dyDescent="0.3">
      <c r="A7" s="232" t="s">
        <v>39</v>
      </c>
      <c r="B7" s="232" t="s">
        <v>40</v>
      </c>
      <c r="C7" s="233" t="e">
        <f>+SUM(C8:C12)</f>
        <v>#VALUE!</v>
      </c>
      <c r="D7" s="233" t="e">
        <f t="shared" ref="D7:J7" si="1">+SUM(D8:D12)</f>
        <v>#VALUE!</v>
      </c>
      <c r="E7" s="233" t="e">
        <f t="shared" si="1"/>
        <v>#VALUE!</v>
      </c>
      <c r="F7" s="233" t="e">
        <f t="shared" si="1"/>
        <v>#VALUE!</v>
      </c>
      <c r="G7" s="233" t="e">
        <f t="shared" si="1"/>
        <v>#VALUE!</v>
      </c>
      <c r="H7" s="233" t="e">
        <f t="shared" si="1"/>
        <v>#VALUE!</v>
      </c>
      <c r="I7" s="233" t="e">
        <f t="shared" si="1"/>
        <v>#VALUE!</v>
      </c>
      <c r="J7" s="233" t="e">
        <f t="shared" si="1"/>
        <v>#VALUE!</v>
      </c>
    </row>
    <row r="8" spans="1:22" x14ac:dyDescent="0.3">
      <c r="A8" s="6" t="s">
        <v>41</v>
      </c>
      <c r="B8" s="6"/>
      <c r="C8" s="237" t="e">
        <f>+'Simul TMT'!D116</f>
        <v>#VALUE!</v>
      </c>
      <c r="D8" s="237" t="e">
        <f>+'Simul TMT post solde'!D116</f>
        <v>#VALUE!</v>
      </c>
      <c r="E8" s="237" t="e">
        <f>+'Simul MT'!G116</f>
        <v>#VALUE!</v>
      </c>
      <c r="F8" s="237" t="e">
        <f>+'Simul MT post solde'!G116</f>
        <v>#VALUE!</v>
      </c>
      <c r="G8" s="237" t="e">
        <f>+'Simul TBT'!C116</f>
        <v>#VALUE!</v>
      </c>
      <c r="H8" s="237" t="e">
        <f>+'Simul TBT post solde'!C116</f>
        <v>#VALUE!</v>
      </c>
      <c r="I8" s="237" t="e">
        <f>+'Simul BT'!E117</f>
        <v>#VALUE!</v>
      </c>
      <c r="J8" s="237" t="e">
        <f>+'Simul BT post solde'!E117</f>
        <v>#VALUE!</v>
      </c>
    </row>
    <row r="9" spans="1:22" x14ac:dyDescent="0.3">
      <c r="A9" s="6" t="s">
        <v>42</v>
      </c>
      <c r="B9" s="6"/>
      <c r="C9" s="237" t="e">
        <f>+'Simul TMT'!D125</f>
        <v>#VALUE!</v>
      </c>
      <c r="D9" s="237" t="e">
        <f>+'Simul TMT post solde'!D125</f>
        <v>#VALUE!</v>
      </c>
      <c r="E9" s="237" t="e">
        <f>+'Simul MT'!G125</f>
        <v>#VALUE!</v>
      </c>
      <c r="F9" s="237" t="e">
        <f>+'Simul MT post solde'!G125</f>
        <v>#VALUE!</v>
      </c>
      <c r="G9" s="237" t="e">
        <f>+'Simul TBT'!C125</f>
        <v>#VALUE!</v>
      </c>
      <c r="H9" s="237" t="e">
        <f>+'Simul TBT post solde'!C125</f>
        <v>#VALUE!</v>
      </c>
      <c r="I9" s="237" t="e">
        <f>+'Simul BT'!E129</f>
        <v>#VALUE!</v>
      </c>
      <c r="J9" s="237" t="e">
        <f>+'Simul BT post solde'!E129</f>
        <v>#VALUE!</v>
      </c>
    </row>
    <row r="10" spans="1:22" x14ac:dyDescent="0.3">
      <c r="A10" s="6" t="s">
        <v>43</v>
      </c>
      <c r="B10" s="6"/>
      <c r="C10" s="237" t="e">
        <f>+'Simul TMT'!D126</f>
        <v>#VALUE!</v>
      </c>
      <c r="D10" s="237" t="e">
        <f>+'Simul TMT post solde'!D126</f>
        <v>#VALUE!</v>
      </c>
      <c r="E10" s="237" t="e">
        <f>+'Simul MT'!G126</f>
        <v>#VALUE!</v>
      </c>
      <c r="F10" s="237" t="e">
        <f>+'Simul MT post solde'!G126</f>
        <v>#VALUE!</v>
      </c>
      <c r="G10" s="237" t="e">
        <f>+'Simul TBT'!C126</f>
        <v>#VALUE!</v>
      </c>
      <c r="H10" s="237" t="e">
        <f>+'Simul TBT post solde'!C126</f>
        <v>#VALUE!</v>
      </c>
      <c r="I10" s="237" t="e">
        <f>+'Simul BT'!E130</f>
        <v>#VALUE!</v>
      </c>
      <c r="J10" s="237" t="e">
        <f>+'Simul BT post solde'!E130</f>
        <v>#VALUE!</v>
      </c>
    </row>
    <row r="11" spans="1:22" customFormat="1" x14ac:dyDescent="0.3">
      <c r="A11" s="159" t="s">
        <v>44</v>
      </c>
      <c r="B11" s="159"/>
      <c r="C11" s="237" t="e">
        <f>+'Simul TMT'!D130</f>
        <v>#VALUE!</v>
      </c>
      <c r="D11" s="237" t="e">
        <f>+'Simul TMT post solde'!D130</f>
        <v>#VALUE!</v>
      </c>
      <c r="E11" s="237" t="e">
        <f>+'Simul MT'!G130</f>
        <v>#VALUE!</v>
      </c>
      <c r="F11" s="237" t="e">
        <f>+'Simul MT post solde'!G130</f>
        <v>#VALUE!</v>
      </c>
      <c r="G11" s="237" t="e">
        <f>+'Simul TBT'!C130</f>
        <v>#VALUE!</v>
      </c>
      <c r="H11" s="237" t="e">
        <f>+'Simul TBT post solde'!C130</f>
        <v>#VALUE!</v>
      </c>
      <c r="I11" s="237" t="e">
        <f>+'Simul BT'!E134</f>
        <v>#VALUE!</v>
      </c>
      <c r="J11" s="237" t="e">
        <f>+'Simul BT post solde'!E134</f>
        <v>#VALUE!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">
      <c r="A12" s="6" t="s">
        <v>45</v>
      </c>
      <c r="B12" s="6"/>
      <c r="C12" s="237" t="e">
        <f>+'Simul TMT'!D131</f>
        <v>#VALUE!</v>
      </c>
      <c r="D12" s="237" t="e">
        <f>+'Simul TMT post solde'!D131</f>
        <v>#VALUE!</v>
      </c>
      <c r="E12" s="237" t="e">
        <f>+'Simul MT'!G131</f>
        <v>#VALUE!</v>
      </c>
      <c r="F12" s="237" t="e">
        <f>+'Simul MT post solde'!G131</f>
        <v>#VALUE!</v>
      </c>
      <c r="G12" s="237" t="e">
        <f>+'Simul TBT'!C131</f>
        <v>#VALUE!</v>
      </c>
      <c r="H12" s="237" t="e">
        <f>+'Simul TBT post solde'!C131</f>
        <v>#VALUE!</v>
      </c>
      <c r="I12" s="237">
        <v>0</v>
      </c>
      <c r="J12" s="237">
        <v>0</v>
      </c>
    </row>
    <row r="13" spans="1:22" x14ac:dyDescent="0.3">
      <c r="A13" s="6"/>
      <c r="B13" s="6"/>
      <c r="C13" s="11"/>
      <c r="D13" s="241" t="e">
        <f>+(D7-C7)/C7</f>
        <v>#VALUE!</v>
      </c>
      <c r="F13" s="241" t="e">
        <f>+(F7-E7)/E7</f>
        <v>#VALUE!</v>
      </c>
      <c r="G13" s="242"/>
      <c r="H13" s="241" t="e">
        <f>+(H7-G7)/G7</f>
        <v>#VALUE!</v>
      </c>
      <c r="J13" s="241" t="e">
        <f>+(J7-I7)/I7</f>
        <v>#VALUE!</v>
      </c>
    </row>
    <row r="32" spans="1:4" x14ac:dyDescent="0.3">
      <c r="A32" s="243"/>
      <c r="B32" s="243"/>
      <c r="C32" s="244"/>
      <c r="D32" s="244"/>
    </row>
    <row r="33" spans="1:4" s="1" customFormat="1" ht="13.5" x14ac:dyDescent="0.3">
      <c r="A33" s="245"/>
      <c r="B33" s="245"/>
      <c r="C33" s="246"/>
      <c r="D33" s="246"/>
    </row>
    <row r="34" spans="1:4" x14ac:dyDescent="0.3">
      <c r="A34" s="6"/>
      <c r="B34" s="6"/>
      <c r="C34" s="237"/>
      <c r="D34" s="247"/>
    </row>
    <row r="35" spans="1:4" x14ac:dyDescent="0.3">
      <c r="A35" s="6"/>
      <c r="B35" s="6"/>
      <c r="C35" s="237"/>
      <c r="D35" s="247"/>
    </row>
    <row r="36" spans="1:4" x14ac:dyDescent="0.3">
      <c r="A36" s="6"/>
      <c r="B36" s="6"/>
      <c r="C36" s="237"/>
      <c r="D36" s="247"/>
    </row>
    <row r="37" spans="1:4" x14ac:dyDescent="0.3">
      <c r="A37" s="6"/>
      <c r="B37" s="6"/>
      <c r="C37" s="237"/>
      <c r="D37" s="247"/>
    </row>
    <row r="38" spans="1:4" x14ac:dyDescent="0.3">
      <c r="A38" s="6"/>
      <c r="B38" s="6"/>
      <c r="C38" s="237"/>
      <c r="D38" s="247"/>
    </row>
    <row r="39" spans="1:4" x14ac:dyDescent="0.3">
      <c r="A39" s="6"/>
      <c r="B39" s="6"/>
      <c r="C39" s="11"/>
      <c r="D39" s="11"/>
    </row>
    <row r="58" spans="1:4" x14ac:dyDescent="0.3">
      <c r="A58" s="243"/>
      <c r="B58" s="243"/>
      <c r="C58" s="244"/>
      <c r="D58" s="244"/>
    </row>
    <row r="59" spans="1:4" x14ac:dyDescent="0.3">
      <c r="A59" s="245"/>
      <c r="B59" s="245"/>
      <c r="C59" s="246"/>
      <c r="D59" s="246"/>
    </row>
    <row r="60" spans="1:4" x14ac:dyDescent="0.3">
      <c r="A60" s="6"/>
      <c r="B60" s="6"/>
      <c r="C60" s="237"/>
      <c r="D60" s="247"/>
    </row>
    <row r="61" spans="1:4" x14ac:dyDescent="0.3">
      <c r="A61" s="6"/>
      <c r="B61" s="6"/>
      <c r="C61" s="237"/>
      <c r="D61" s="247"/>
    </row>
    <row r="62" spans="1:4" x14ac:dyDescent="0.3">
      <c r="A62" s="6"/>
      <c r="B62" s="6"/>
      <c r="C62" s="237"/>
      <c r="D62" s="247"/>
    </row>
    <row r="63" spans="1:4" x14ac:dyDescent="0.3">
      <c r="A63" s="6"/>
      <c r="B63" s="6"/>
      <c r="C63" s="237"/>
      <c r="D63" s="247"/>
    </row>
    <row r="64" spans="1:4" x14ac:dyDescent="0.3">
      <c r="A64" s="6"/>
      <c r="B64" s="6"/>
      <c r="C64" s="237"/>
      <c r="D64" s="247"/>
    </row>
    <row r="65" spans="1:4" x14ac:dyDescent="0.3">
      <c r="A65" s="6"/>
      <c r="B65" s="6"/>
      <c r="C65" s="11"/>
      <c r="D65" s="11"/>
    </row>
    <row r="84" spans="1:4" x14ac:dyDescent="0.3">
      <c r="A84" s="243"/>
      <c r="B84" s="243"/>
      <c r="C84" s="244"/>
      <c r="D84" s="244"/>
    </row>
    <row r="85" spans="1:4" x14ac:dyDescent="0.3">
      <c r="A85" s="245"/>
      <c r="B85" s="245"/>
      <c r="C85" s="246"/>
      <c r="D85" s="246"/>
    </row>
    <row r="86" spans="1:4" x14ac:dyDescent="0.3">
      <c r="A86" s="6"/>
      <c r="B86" s="6"/>
      <c r="C86" s="237"/>
      <c r="D86" s="247"/>
    </row>
    <row r="87" spans="1:4" x14ac:dyDescent="0.3">
      <c r="A87" s="6"/>
      <c r="B87" s="6"/>
      <c r="C87" s="237"/>
      <c r="D87" s="247"/>
    </row>
    <row r="88" spans="1:4" x14ac:dyDescent="0.3">
      <c r="A88" s="6"/>
      <c r="B88" s="6"/>
      <c r="C88" s="237"/>
      <c r="D88" s="247"/>
    </row>
    <row r="89" spans="1:4" x14ac:dyDescent="0.3">
      <c r="A89" s="6"/>
      <c r="B89" s="6"/>
      <c r="C89" s="237"/>
      <c r="D89" s="247"/>
    </row>
    <row r="90" spans="1:4" x14ac:dyDescent="0.3">
      <c r="A90" s="6"/>
      <c r="B90" s="6"/>
      <c r="C90" s="237"/>
      <c r="D90" s="247"/>
    </row>
    <row r="91" spans="1:4" x14ac:dyDescent="0.3">
      <c r="A91" s="6"/>
      <c r="B91" s="6"/>
      <c r="C91" s="11"/>
      <c r="D91" s="11"/>
    </row>
  </sheetData>
  <mergeCells count="1"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P139"/>
  <sheetViews>
    <sheetView showGridLines="0" zoomScale="80" zoomScaleNormal="80" workbookViewId="0">
      <pane ySplit="1" topLeftCell="A2" activePane="bottomLeft" state="frozen"/>
      <selection activeCell="A143" sqref="A143:XFD143"/>
      <selection pane="bottomLeft" activeCell="A3" sqref="A3"/>
    </sheetView>
  </sheetViews>
  <sheetFormatPr baseColWidth="10" defaultColWidth="8.85546875" defaultRowHeight="15" x14ac:dyDescent="0.3"/>
  <cols>
    <col min="1" max="1" width="52.28515625" style="5" customWidth="1"/>
    <col min="2" max="2" width="10.28515625" style="5" bestFit="1" customWidth="1"/>
    <col min="3" max="8" width="16.5703125" style="5" customWidth="1"/>
    <col min="9" max="12" width="15.7109375" style="5" customWidth="1"/>
    <col min="13" max="16384" width="8.85546875" style="5"/>
  </cols>
  <sheetData>
    <row r="3" spans="1:16" ht="29.45" customHeight="1" x14ac:dyDescent="0.3">
      <c r="A3" s="165" t="s">
        <v>217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5" spans="1:16" x14ac:dyDescent="0.3">
      <c r="A5" s="296" t="s">
        <v>188</v>
      </c>
      <c r="B5" s="297"/>
      <c r="C5" s="167" t="s">
        <v>65</v>
      </c>
      <c r="D5" s="167" t="s">
        <v>66</v>
      </c>
      <c r="E5" s="167" t="s">
        <v>67</v>
      </c>
      <c r="F5" s="167" t="s">
        <v>68</v>
      </c>
      <c r="G5" s="167" t="s">
        <v>47</v>
      </c>
      <c r="H5" s="167" t="s">
        <v>69</v>
      </c>
    </row>
    <row r="6" spans="1:16" s="1" customFormat="1" x14ac:dyDescent="0.3">
      <c r="A6" s="296" t="s">
        <v>173</v>
      </c>
      <c r="B6" s="297"/>
      <c r="C6" s="167" t="s">
        <v>189</v>
      </c>
      <c r="D6" s="167" t="s">
        <v>190</v>
      </c>
      <c r="E6" s="167" t="s">
        <v>191</v>
      </c>
      <c r="F6" s="167" t="s">
        <v>192</v>
      </c>
      <c r="G6" s="167" t="s">
        <v>193</v>
      </c>
      <c r="H6" s="167" t="s">
        <v>194</v>
      </c>
      <c r="I6" s="174" t="s">
        <v>184</v>
      </c>
      <c r="J6" s="174" t="s">
        <v>185</v>
      </c>
      <c r="K6" s="175" t="s">
        <v>186</v>
      </c>
      <c r="L6" s="174" t="s">
        <v>187</v>
      </c>
      <c r="M6" s="5"/>
      <c r="N6" s="5"/>
      <c r="O6" s="5"/>
      <c r="P6" s="5"/>
    </row>
    <row r="7" spans="1:16" s="1" customFormat="1" ht="13.5" x14ac:dyDescent="0.3">
      <c r="A7" s="6" t="s">
        <v>50</v>
      </c>
      <c r="B7" s="6"/>
      <c r="C7" s="7">
        <v>30000</v>
      </c>
      <c r="D7" s="7">
        <v>50000</v>
      </c>
      <c r="E7" s="7">
        <v>160000</v>
      </c>
      <c r="F7" s="7">
        <v>1250000</v>
      </c>
      <c r="G7" s="7">
        <v>2000000</v>
      </c>
      <c r="H7" s="7">
        <v>10000000</v>
      </c>
      <c r="I7" s="7">
        <f>I11</f>
        <v>6000000</v>
      </c>
      <c r="J7" s="7">
        <f t="shared" ref="J7:L7" si="0">J11</f>
        <v>1600000</v>
      </c>
      <c r="K7" s="7">
        <f t="shared" si="0"/>
        <v>475000</v>
      </c>
      <c r="L7" s="7">
        <f t="shared" si="0"/>
        <v>94000</v>
      </c>
    </row>
    <row r="8" spans="1:16" s="1" customFormat="1" ht="13.5" x14ac:dyDescent="0.3">
      <c r="A8" s="6" t="s">
        <v>51</v>
      </c>
      <c r="B8" s="6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</row>
    <row r="9" spans="1:16" s="1" customFormat="1" ht="13.5" x14ac:dyDescent="0.3">
      <c r="A9" s="6" t="s">
        <v>52</v>
      </c>
      <c r="B9" s="6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6" s="118" customFormat="1" ht="13.5" x14ac:dyDescent="0.3">
      <c r="A10" s="159" t="s">
        <v>53</v>
      </c>
      <c r="B10" s="159"/>
      <c r="C10" s="160">
        <v>0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</row>
    <row r="11" spans="1:16" s="1" customFormat="1" ht="13.5" x14ac:dyDescent="0.3">
      <c r="A11" s="176" t="s">
        <v>54</v>
      </c>
      <c r="B11" s="176"/>
      <c r="C11" s="177">
        <v>30000</v>
      </c>
      <c r="D11" s="177">
        <v>50000</v>
      </c>
      <c r="E11" s="177">
        <v>160000</v>
      </c>
      <c r="F11" s="177">
        <v>1250000</v>
      </c>
      <c r="G11" s="177">
        <v>2000000</v>
      </c>
      <c r="H11" s="177">
        <v>10000000</v>
      </c>
      <c r="I11" s="177">
        <v>6000000</v>
      </c>
      <c r="J11" s="177">
        <v>1600000</v>
      </c>
      <c r="K11" s="177">
        <v>475000</v>
      </c>
      <c r="L11" s="177">
        <v>94000</v>
      </c>
      <c r="M11" s="7"/>
      <c r="N11" s="7"/>
      <c r="O11" s="7"/>
      <c r="P11" s="7"/>
    </row>
    <row r="12" spans="1:16" s="1" customFormat="1" ht="13.5" x14ac:dyDescent="0.3">
      <c r="A12" s="12" t="s">
        <v>55</v>
      </c>
      <c r="B12" s="12"/>
      <c r="C12" s="181">
        <v>5.9</v>
      </c>
      <c r="D12" s="181">
        <v>9.8000000000000007</v>
      </c>
      <c r="E12" s="181">
        <v>31.4</v>
      </c>
      <c r="F12" s="181">
        <v>245</v>
      </c>
      <c r="G12" s="181">
        <v>392</v>
      </c>
      <c r="H12" s="181">
        <v>1959.9</v>
      </c>
      <c r="I12" s="14">
        <v>1700</v>
      </c>
      <c r="J12" s="14">
        <v>500</v>
      </c>
      <c r="K12" s="14">
        <v>160</v>
      </c>
      <c r="L12" s="14">
        <v>44</v>
      </c>
      <c r="M12" s="180"/>
      <c r="N12" s="28"/>
      <c r="O12" s="28"/>
      <c r="P12" s="28"/>
    </row>
    <row r="13" spans="1:16" s="1" customFormat="1" ht="13.5" x14ac:dyDescent="0.3">
      <c r="A13" s="12" t="s">
        <v>56</v>
      </c>
      <c r="B13" s="12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f>ROUND(I11/1000000,0)*1000000</f>
        <v>6000000</v>
      </c>
      <c r="J13" s="14">
        <f t="shared" ref="J13:L13" si="1">ROUND(J11/1000000,0)*1000000</f>
        <v>2000000</v>
      </c>
      <c r="K13" s="14">
        <f t="shared" si="1"/>
        <v>0</v>
      </c>
      <c r="L13" s="14">
        <f t="shared" si="1"/>
        <v>0</v>
      </c>
    </row>
    <row r="14" spans="1:16" s="6" customFormat="1" x14ac:dyDescent="0.3">
      <c r="A14" s="298" t="s">
        <v>172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300"/>
    </row>
    <row r="15" spans="1:16" s="16" customFormat="1" ht="27" x14ac:dyDescent="0.3">
      <c r="B15" s="132" t="s">
        <v>57</v>
      </c>
      <c r="C15" s="132" t="str">
        <f t="shared" ref="C15:L15" si="2">"Coût annuel estimé      "&amp;C$6</f>
        <v>Coût annuel estimé      MT1</v>
      </c>
      <c r="D15" s="132" t="str">
        <f t="shared" si="2"/>
        <v>Coût annuel estimé      MT2</v>
      </c>
      <c r="E15" s="132" t="str">
        <f t="shared" si="2"/>
        <v>Coût annuel estimé      MT3</v>
      </c>
      <c r="F15" s="132" t="str">
        <f t="shared" si="2"/>
        <v>Coût annuel estimé      MT4</v>
      </c>
      <c r="G15" s="132" t="str">
        <f t="shared" si="2"/>
        <v>Coût annuel estimé      MT5</v>
      </c>
      <c r="H15" s="132" t="str">
        <f t="shared" si="2"/>
        <v>Coût annuel estimé      MT6</v>
      </c>
      <c r="I15" s="132" t="str">
        <f t="shared" si="2"/>
        <v>Coût annuel estimé      MT7</v>
      </c>
      <c r="J15" s="132" t="str">
        <f t="shared" si="2"/>
        <v>Coût annuel estimé      MT8</v>
      </c>
      <c r="K15" s="132" t="str">
        <f t="shared" si="2"/>
        <v>Coût annuel estimé      MT9</v>
      </c>
      <c r="L15" s="132" t="str">
        <f t="shared" si="2"/>
        <v>Coût annuel estimé      MT10</v>
      </c>
    </row>
    <row r="16" spans="1:16" x14ac:dyDescent="0.3">
      <c r="A16" s="139" t="s">
        <v>7</v>
      </c>
      <c r="B16" s="7"/>
      <c r="C16" s="17" t="e">
        <f>SUM(C17,C21:C22)</f>
        <v>#VALUE!</v>
      </c>
      <c r="D16" s="17" t="e">
        <f t="shared" ref="D16:L16" si="3">SUM(D17,D21:D22)</f>
        <v>#VALUE!</v>
      </c>
      <c r="E16" s="17" t="e">
        <f t="shared" si="3"/>
        <v>#VALUE!</v>
      </c>
      <c r="F16" s="17" t="e">
        <f t="shared" si="3"/>
        <v>#VALUE!</v>
      </c>
      <c r="G16" s="17" t="e">
        <f t="shared" si="3"/>
        <v>#VALUE!</v>
      </c>
      <c r="H16" s="17" t="e">
        <f t="shared" si="3"/>
        <v>#VALUE!</v>
      </c>
      <c r="I16" s="17" t="e">
        <f t="shared" si="3"/>
        <v>#VALUE!</v>
      </c>
      <c r="J16" s="17" t="e">
        <f t="shared" si="3"/>
        <v>#VALUE!</v>
      </c>
      <c r="K16" s="17" t="e">
        <f t="shared" si="3"/>
        <v>#VALUE!</v>
      </c>
      <c r="L16" s="17" t="e">
        <f t="shared" si="3"/>
        <v>#VALUE!</v>
      </c>
    </row>
    <row r="17" spans="1:12" x14ac:dyDescent="0.3">
      <c r="A17" s="18" t="s">
        <v>8</v>
      </c>
      <c r="B17" s="7"/>
      <c r="C17" s="17" t="e">
        <f>C18</f>
        <v>#VALUE!</v>
      </c>
      <c r="D17" s="17" t="e">
        <f t="shared" ref="D17:L17" si="4">D18</f>
        <v>#VALUE!</v>
      </c>
      <c r="E17" s="17" t="e">
        <f t="shared" si="4"/>
        <v>#VALUE!</v>
      </c>
      <c r="F17" s="17" t="e">
        <f t="shared" si="4"/>
        <v>#VALUE!</v>
      </c>
      <c r="G17" s="17" t="e">
        <f t="shared" si="4"/>
        <v>#VALUE!</v>
      </c>
      <c r="H17" s="17" t="e">
        <f t="shared" si="4"/>
        <v>#VALUE!</v>
      </c>
      <c r="I17" s="17" t="e">
        <f t="shared" si="4"/>
        <v>#VALUE!</v>
      </c>
      <c r="J17" s="17" t="e">
        <f t="shared" si="4"/>
        <v>#VALUE!</v>
      </c>
      <c r="K17" s="17" t="e">
        <f t="shared" si="4"/>
        <v>#VALUE!</v>
      </c>
      <c r="L17" s="17" t="e">
        <f t="shared" si="4"/>
        <v>#VALUE!</v>
      </c>
    </row>
    <row r="18" spans="1:12" x14ac:dyDescent="0.3">
      <c r="A18" s="19" t="s">
        <v>9</v>
      </c>
      <c r="B18" s="7"/>
      <c r="C18" s="17" t="e">
        <f>SUM(C19:C20)</f>
        <v>#VALUE!</v>
      </c>
      <c r="D18" s="17" t="e">
        <f t="shared" ref="D18:L18" si="5">SUM(D19:D20)</f>
        <v>#VALUE!</v>
      </c>
      <c r="E18" s="17" t="e">
        <f t="shared" si="5"/>
        <v>#VALUE!</v>
      </c>
      <c r="F18" s="17" t="e">
        <f t="shared" si="5"/>
        <v>#VALUE!</v>
      </c>
      <c r="G18" s="17" t="e">
        <f t="shared" si="5"/>
        <v>#VALUE!</v>
      </c>
      <c r="H18" s="17" t="e">
        <f t="shared" si="5"/>
        <v>#VALUE!</v>
      </c>
      <c r="I18" s="17" t="e">
        <f t="shared" si="5"/>
        <v>#VALUE!</v>
      </c>
      <c r="J18" s="17" t="e">
        <f t="shared" si="5"/>
        <v>#VALUE!</v>
      </c>
      <c r="K18" s="17" t="e">
        <f t="shared" si="5"/>
        <v>#VALUE!</v>
      </c>
      <c r="L18" s="17" t="e">
        <f t="shared" si="5"/>
        <v>#VALUE!</v>
      </c>
    </row>
    <row r="19" spans="1:12" x14ac:dyDescent="0.3">
      <c r="A19" s="20" t="s">
        <v>10</v>
      </c>
      <c r="B19" s="161" t="str">
        <f>+'Tarifs 2024'!$L$14</f>
        <v>V</v>
      </c>
      <c r="C19" s="17" t="e">
        <f>$B19*C$12*12</f>
        <v>#VALUE!</v>
      </c>
      <c r="D19" s="17" t="e">
        <f t="shared" ref="D19:L20" si="6">$B19*D$12*12</f>
        <v>#VALUE!</v>
      </c>
      <c r="E19" s="17" t="e">
        <f t="shared" si="6"/>
        <v>#VALUE!</v>
      </c>
      <c r="F19" s="17" t="e">
        <f t="shared" si="6"/>
        <v>#VALUE!</v>
      </c>
      <c r="G19" s="17" t="e">
        <f t="shared" si="6"/>
        <v>#VALUE!</v>
      </c>
      <c r="H19" s="17" t="e">
        <f t="shared" si="6"/>
        <v>#VALUE!</v>
      </c>
      <c r="I19" s="17" t="e">
        <f t="shared" si="6"/>
        <v>#VALUE!</v>
      </c>
      <c r="J19" s="17" t="e">
        <f t="shared" si="6"/>
        <v>#VALUE!</v>
      </c>
      <c r="K19" s="17" t="e">
        <f t="shared" si="6"/>
        <v>#VALUE!</v>
      </c>
      <c r="L19" s="17" t="e">
        <f t="shared" si="6"/>
        <v>#VALUE!</v>
      </c>
    </row>
    <row r="20" spans="1:12" x14ac:dyDescent="0.3">
      <c r="A20" s="20" t="s">
        <v>14</v>
      </c>
      <c r="B20" s="161" t="str">
        <f>+'Tarifs 2024'!$L$15</f>
        <v>V</v>
      </c>
      <c r="C20" s="17" t="e">
        <f>$B20*C$12*12</f>
        <v>#VALUE!</v>
      </c>
      <c r="D20" s="17" t="e">
        <f t="shared" si="6"/>
        <v>#VALUE!</v>
      </c>
      <c r="E20" s="17" t="e">
        <f t="shared" si="6"/>
        <v>#VALUE!</v>
      </c>
      <c r="F20" s="17" t="e">
        <f t="shared" si="6"/>
        <v>#VALUE!</v>
      </c>
      <c r="G20" s="17" t="e">
        <f t="shared" si="6"/>
        <v>#VALUE!</v>
      </c>
      <c r="H20" s="17" t="e">
        <f t="shared" si="6"/>
        <v>#VALUE!</v>
      </c>
      <c r="I20" s="17" t="e">
        <f t="shared" si="6"/>
        <v>#VALUE!</v>
      </c>
      <c r="J20" s="17" t="e">
        <f t="shared" si="6"/>
        <v>#VALUE!</v>
      </c>
      <c r="K20" s="17" t="e">
        <f t="shared" si="6"/>
        <v>#VALUE!</v>
      </c>
      <c r="L20" s="17" t="e">
        <f t="shared" si="6"/>
        <v>#VALUE!</v>
      </c>
    </row>
    <row r="21" spans="1:12" x14ac:dyDescent="0.3">
      <c r="A21" s="18" t="s">
        <v>17</v>
      </c>
      <c r="B21" s="17" t="str">
        <f>+'Tarifs 2024'!$L$21</f>
        <v>V</v>
      </c>
      <c r="C21" s="17" t="str">
        <f>$B21</f>
        <v>V</v>
      </c>
      <c r="D21" s="17" t="str">
        <f t="shared" ref="D21:L21" si="7">$B21</f>
        <v>V</v>
      </c>
      <c r="E21" s="17" t="str">
        <f t="shared" si="7"/>
        <v>V</v>
      </c>
      <c r="F21" s="17" t="str">
        <f t="shared" si="7"/>
        <v>V</v>
      </c>
      <c r="G21" s="17" t="str">
        <f t="shared" si="7"/>
        <v>V</v>
      </c>
      <c r="H21" s="17" t="str">
        <f t="shared" si="7"/>
        <v>V</v>
      </c>
      <c r="I21" s="17" t="str">
        <f t="shared" si="7"/>
        <v>V</v>
      </c>
      <c r="J21" s="17" t="str">
        <f t="shared" si="7"/>
        <v>V</v>
      </c>
      <c r="K21" s="17" t="str">
        <f t="shared" si="7"/>
        <v>V</v>
      </c>
      <c r="L21" s="17" t="str">
        <f t="shared" si="7"/>
        <v>V</v>
      </c>
    </row>
    <row r="22" spans="1:12" x14ac:dyDescent="0.3">
      <c r="A22" s="18" t="s">
        <v>58</v>
      </c>
      <c r="B22" s="7"/>
      <c r="C22" s="17" t="e">
        <f>SUM(C23:C24)</f>
        <v>#VALUE!</v>
      </c>
      <c r="D22" s="17" t="e">
        <f t="shared" ref="D22:L22" si="8">SUM(D23:D24)</f>
        <v>#VALUE!</v>
      </c>
      <c r="E22" s="17" t="e">
        <f t="shared" si="8"/>
        <v>#VALUE!</v>
      </c>
      <c r="F22" s="17" t="e">
        <f t="shared" si="8"/>
        <v>#VALUE!</v>
      </c>
      <c r="G22" s="17" t="e">
        <f t="shared" si="8"/>
        <v>#VALUE!</v>
      </c>
      <c r="H22" s="17" t="e">
        <f t="shared" si="8"/>
        <v>#VALUE!</v>
      </c>
      <c r="I22" s="17" t="e">
        <f t="shared" si="8"/>
        <v>#VALUE!</v>
      </c>
      <c r="J22" s="17" t="e">
        <f t="shared" si="8"/>
        <v>#VALUE!</v>
      </c>
      <c r="K22" s="17" t="e">
        <f t="shared" si="8"/>
        <v>#VALUE!</v>
      </c>
      <c r="L22" s="17" t="e">
        <f t="shared" si="8"/>
        <v>#VALUE!</v>
      </c>
    </row>
    <row r="23" spans="1:12" x14ac:dyDescent="0.3">
      <c r="A23" s="19" t="s">
        <v>22</v>
      </c>
      <c r="B23" s="161" t="str">
        <f>+'Tarifs 2024'!$L$29</f>
        <v>V</v>
      </c>
      <c r="C23" s="17" t="e">
        <f>$B23*C$7</f>
        <v>#VALUE!</v>
      </c>
      <c r="D23" s="17" t="e">
        <f t="shared" ref="D23:L23" si="9">$B23*D$7</f>
        <v>#VALUE!</v>
      </c>
      <c r="E23" s="17" t="e">
        <f t="shared" si="9"/>
        <v>#VALUE!</v>
      </c>
      <c r="F23" s="17" t="e">
        <f t="shared" si="9"/>
        <v>#VALUE!</v>
      </c>
      <c r="G23" s="17" t="e">
        <f t="shared" si="9"/>
        <v>#VALUE!</v>
      </c>
      <c r="H23" s="17" t="e">
        <f t="shared" si="9"/>
        <v>#VALUE!</v>
      </c>
      <c r="I23" s="17" t="e">
        <f t="shared" si="9"/>
        <v>#VALUE!</v>
      </c>
      <c r="J23" s="17" t="e">
        <f t="shared" si="9"/>
        <v>#VALUE!</v>
      </c>
      <c r="K23" s="17" t="e">
        <f t="shared" si="9"/>
        <v>#VALUE!</v>
      </c>
      <c r="L23" s="17" t="e">
        <f t="shared" si="9"/>
        <v>#VALUE!</v>
      </c>
    </row>
    <row r="24" spans="1:12" x14ac:dyDescent="0.3">
      <c r="A24" s="19" t="s">
        <v>23</v>
      </c>
      <c r="B24" s="161" t="str">
        <f>+'Tarifs 2024'!$L$30</f>
        <v>V</v>
      </c>
      <c r="C24" s="17" t="e">
        <f>$B24*C$8</f>
        <v>#VALUE!</v>
      </c>
      <c r="D24" s="17" t="e">
        <f t="shared" ref="D24:L24" si="10">$B24*D$8</f>
        <v>#VALUE!</v>
      </c>
      <c r="E24" s="17" t="e">
        <f t="shared" si="10"/>
        <v>#VALUE!</v>
      </c>
      <c r="F24" s="17" t="e">
        <f t="shared" si="10"/>
        <v>#VALUE!</v>
      </c>
      <c r="G24" s="17" t="e">
        <f t="shared" si="10"/>
        <v>#VALUE!</v>
      </c>
      <c r="H24" s="17" t="e">
        <f t="shared" si="10"/>
        <v>#VALUE!</v>
      </c>
      <c r="I24" s="17" t="e">
        <f t="shared" si="10"/>
        <v>#VALUE!</v>
      </c>
      <c r="J24" s="17" t="e">
        <f t="shared" si="10"/>
        <v>#VALUE!</v>
      </c>
      <c r="K24" s="17" t="e">
        <f t="shared" si="10"/>
        <v>#VALUE!</v>
      </c>
      <c r="L24" s="17" t="e">
        <f t="shared" si="10"/>
        <v>#VALUE!</v>
      </c>
    </row>
    <row r="25" spans="1:12" x14ac:dyDescent="0.3">
      <c r="A25" s="139" t="s">
        <v>176</v>
      </c>
      <c r="B25" s="161" t="str">
        <f>+'Tarifs 2024'!$L$36</f>
        <v>V</v>
      </c>
      <c r="C25" s="17" t="e">
        <f>$B25*C$11</f>
        <v>#VALUE!</v>
      </c>
      <c r="D25" s="17" t="e">
        <f t="shared" ref="D25:L25" si="11">$B25*D$11</f>
        <v>#VALUE!</v>
      </c>
      <c r="E25" s="17" t="e">
        <f t="shared" si="11"/>
        <v>#VALUE!</v>
      </c>
      <c r="F25" s="17" t="e">
        <f t="shared" si="11"/>
        <v>#VALUE!</v>
      </c>
      <c r="G25" s="17" t="e">
        <f t="shared" si="11"/>
        <v>#VALUE!</v>
      </c>
      <c r="H25" s="17" t="e">
        <f t="shared" si="11"/>
        <v>#VALUE!</v>
      </c>
      <c r="I25" s="17" t="e">
        <f t="shared" si="11"/>
        <v>#VALUE!</v>
      </c>
      <c r="J25" s="17" t="e">
        <f t="shared" si="11"/>
        <v>#VALUE!</v>
      </c>
      <c r="K25" s="17" t="e">
        <f t="shared" si="11"/>
        <v>#VALUE!</v>
      </c>
      <c r="L25" s="17" t="e">
        <f t="shared" si="11"/>
        <v>#VALUE!</v>
      </c>
    </row>
    <row r="26" spans="1:12" x14ac:dyDescent="0.3">
      <c r="A26" s="139" t="s">
        <v>59</v>
      </c>
      <c r="B26" s="161"/>
      <c r="C26" s="17" t="e">
        <f>SUM(C27:C29)</f>
        <v>#VALUE!</v>
      </c>
      <c r="D26" s="17" t="e">
        <f t="shared" ref="D26:L26" si="12">SUM(D27:D29)</f>
        <v>#VALUE!</v>
      </c>
      <c r="E26" s="17" t="e">
        <f t="shared" si="12"/>
        <v>#VALUE!</v>
      </c>
      <c r="F26" s="17" t="e">
        <f t="shared" si="12"/>
        <v>#VALUE!</v>
      </c>
      <c r="G26" s="17" t="e">
        <f t="shared" si="12"/>
        <v>#VALUE!</v>
      </c>
      <c r="H26" s="17" t="e">
        <f t="shared" si="12"/>
        <v>#VALUE!</v>
      </c>
      <c r="I26" s="17" t="e">
        <f t="shared" si="12"/>
        <v>#VALUE!</v>
      </c>
      <c r="J26" s="17" t="e">
        <f t="shared" si="12"/>
        <v>#VALUE!</v>
      </c>
      <c r="K26" s="17" t="e">
        <f t="shared" si="12"/>
        <v>#VALUE!</v>
      </c>
      <c r="L26" s="17" t="e">
        <f t="shared" si="12"/>
        <v>#VALUE!</v>
      </c>
    </row>
    <row r="27" spans="1:12" x14ac:dyDescent="0.3">
      <c r="A27" s="18" t="s">
        <v>28</v>
      </c>
      <c r="B27" s="161" t="str">
        <f>+'Tarifs 2024'!$L$39</f>
        <v>V</v>
      </c>
      <c r="C27" s="17" t="e">
        <f>$B27*C$11</f>
        <v>#VALUE!</v>
      </c>
      <c r="D27" s="17" t="e">
        <f t="shared" ref="D27:L30" si="13">$B27*D$11</f>
        <v>#VALUE!</v>
      </c>
      <c r="E27" s="17" t="e">
        <f t="shared" si="13"/>
        <v>#VALUE!</v>
      </c>
      <c r="F27" s="17" t="e">
        <f t="shared" si="13"/>
        <v>#VALUE!</v>
      </c>
      <c r="G27" s="17" t="e">
        <f t="shared" si="13"/>
        <v>#VALUE!</v>
      </c>
      <c r="H27" s="17" t="e">
        <f t="shared" si="13"/>
        <v>#VALUE!</v>
      </c>
      <c r="I27" s="17" t="e">
        <f t="shared" si="13"/>
        <v>#VALUE!</v>
      </c>
      <c r="J27" s="17" t="e">
        <f t="shared" si="13"/>
        <v>#VALUE!</v>
      </c>
      <c r="K27" s="17" t="e">
        <f t="shared" si="13"/>
        <v>#VALUE!</v>
      </c>
      <c r="L27" s="17" t="e">
        <f t="shared" si="13"/>
        <v>#VALUE!</v>
      </c>
    </row>
    <row r="28" spans="1:12" x14ac:dyDescent="0.3">
      <c r="A28" s="18" t="s">
        <v>30</v>
      </c>
      <c r="B28" s="161" t="str">
        <f>+'Tarifs 2024'!$L$40</f>
        <v>V</v>
      </c>
      <c r="C28" s="17" t="e">
        <f>$B28*C$11</f>
        <v>#VALUE!</v>
      </c>
      <c r="D28" s="17" t="e">
        <f t="shared" si="13"/>
        <v>#VALUE!</v>
      </c>
      <c r="E28" s="17" t="e">
        <f t="shared" si="13"/>
        <v>#VALUE!</v>
      </c>
      <c r="F28" s="17" t="e">
        <f t="shared" si="13"/>
        <v>#VALUE!</v>
      </c>
      <c r="G28" s="17" t="e">
        <f t="shared" si="13"/>
        <v>#VALUE!</v>
      </c>
      <c r="H28" s="17" t="e">
        <f t="shared" si="13"/>
        <v>#VALUE!</v>
      </c>
      <c r="I28" s="17" t="e">
        <f t="shared" si="13"/>
        <v>#VALUE!</v>
      </c>
      <c r="J28" s="17" t="e">
        <f t="shared" si="13"/>
        <v>#VALUE!</v>
      </c>
      <c r="K28" s="17" t="e">
        <f t="shared" si="13"/>
        <v>#VALUE!</v>
      </c>
      <c r="L28" s="17" t="e">
        <f t="shared" si="13"/>
        <v>#VALUE!</v>
      </c>
    </row>
    <row r="29" spans="1:12" x14ac:dyDescent="0.3">
      <c r="A29" s="18" t="s">
        <v>32</v>
      </c>
      <c r="B29" s="161" t="str">
        <f>+'Tarifs 2024'!$L$41</f>
        <v>V</v>
      </c>
      <c r="C29" s="17" t="e">
        <f>$B29*C$11</f>
        <v>#VALUE!</v>
      </c>
      <c r="D29" s="17" t="e">
        <f t="shared" si="13"/>
        <v>#VALUE!</v>
      </c>
      <c r="E29" s="17" t="e">
        <f t="shared" si="13"/>
        <v>#VALUE!</v>
      </c>
      <c r="F29" s="17" t="e">
        <f t="shared" si="13"/>
        <v>#VALUE!</v>
      </c>
      <c r="G29" s="17" t="e">
        <f t="shared" si="13"/>
        <v>#VALUE!</v>
      </c>
      <c r="H29" s="17" t="e">
        <f t="shared" si="13"/>
        <v>#VALUE!</v>
      </c>
      <c r="I29" s="17" t="e">
        <f t="shared" si="13"/>
        <v>#VALUE!</v>
      </c>
      <c r="J29" s="17" t="e">
        <f t="shared" si="13"/>
        <v>#VALUE!</v>
      </c>
      <c r="K29" s="17" t="e">
        <f t="shared" si="13"/>
        <v>#VALUE!</v>
      </c>
      <c r="L29" s="17" t="e">
        <f t="shared" si="13"/>
        <v>#VALUE!</v>
      </c>
    </row>
    <row r="30" spans="1:12" x14ac:dyDescent="0.3">
      <c r="A30" s="139" t="s">
        <v>34</v>
      </c>
      <c r="B30" s="161" t="str">
        <f>+'Tarifs 2024'!$L$43</f>
        <v>V</v>
      </c>
      <c r="C30" s="17" t="e">
        <f>$B30*C$11</f>
        <v>#VALUE!</v>
      </c>
      <c r="D30" s="17" t="e">
        <f t="shared" si="13"/>
        <v>#VALUE!</v>
      </c>
      <c r="E30" s="17" t="e">
        <f t="shared" si="13"/>
        <v>#VALUE!</v>
      </c>
      <c r="F30" s="17" t="e">
        <f t="shared" si="13"/>
        <v>#VALUE!</v>
      </c>
      <c r="G30" s="17" t="e">
        <f t="shared" si="13"/>
        <v>#VALUE!</v>
      </c>
      <c r="H30" s="17" t="e">
        <f t="shared" si="13"/>
        <v>#VALUE!</v>
      </c>
      <c r="I30" s="17" t="e">
        <f t="shared" si="13"/>
        <v>#VALUE!</v>
      </c>
      <c r="J30" s="17" t="e">
        <f t="shared" si="13"/>
        <v>#VALUE!</v>
      </c>
      <c r="K30" s="17" t="e">
        <f t="shared" si="13"/>
        <v>#VALUE!</v>
      </c>
      <c r="L30" s="17" t="e">
        <f t="shared" si="13"/>
        <v>#VALUE!</v>
      </c>
    </row>
    <row r="31" spans="1:12" x14ac:dyDescent="0.3">
      <c r="A31" s="139" t="s">
        <v>35</v>
      </c>
      <c r="B31" s="161" t="str">
        <f>+'Tarifs 2024'!$L$45</f>
        <v>V</v>
      </c>
      <c r="C31" s="17" t="e">
        <f>$B31*C$13</f>
        <v>#VALUE!</v>
      </c>
      <c r="D31" s="17" t="e">
        <f t="shared" ref="D31:L31" si="14">$B31*D$13</f>
        <v>#VALUE!</v>
      </c>
      <c r="E31" s="17" t="e">
        <f t="shared" si="14"/>
        <v>#VALUE!</v>
      </c>
      <c r="F31" s="17" t="e">
        <f t="shared" si="14"/>
        <v>#VALUE!</v>
      </c>
      <c r="G31" s="17" t="e">
        <f t="shared" si="14"/>
        <v>#VALUE!</v>
      </c>
      <c r="H31" s="17" t="e">
        <f t="shared" si="14"/>
        <v>#VALUE!</v>
      </c>
      <c r="I31" s="17" t="e">
        <f t="shared" si="14"/>
        <v>#VALUE!</v>
      </c>
      <c r="J31" s="17" t="e">
        <f t="shared" si="14"/>
        <v>#VALUE!</v>
      </c>
      <c r="K31" s="17" t="e">
        <f t="shared" si="14"/>
        <v>#VALUE!</v>
      </c>
      <c r="L31" s="17" t="e">
        <f t="shared" si="14"/>
        <v>#VALUE!</v>
      </c>
    </row>
    <row r="32" spans="1:12" x14ac:dyDescent="0.3">
      <c r="A32" s="168" t="s">
        <v>177</v>
      </c>
      <c r="B32" s="169"/>
      <c r="C32" s="170" t="e">
        <f>SUM(C16,C25:C26,C30:C31)</f>
        <v>#VALUE!</v>
      </c>
      <c r="D32" s="170" t="e">
        <f t="shared" ref="D32:L32" si="15">SUM(D16,D25:D26,D30:D31)</f>
        <v>#VALUE!</v>
      </c>
      <c r="E32" s="170" t="e">
        <f t="shared" si="15"/>
        <v>#VALUE!</v>
      </c>
      <c r="F32" s="170" t="e">
        <f t="shared" si="15"/>
        <v>#VALUE!</v>
      </c>
      <c r="G32" s="170" t="e">
        <f t="shared" si="15"/>
        <v>#VALUE!</v>
      </c>
      <c r="H32" s="170" t="e">
        <f t="shared" si="15"/>
        <v>#VALUE!</v>
      </c>
      <c r="I32" s="170" t="e">
        <f t="shared" si="15"/>
        <v>#VALUE!</v>
      </c>
      <c r="J32" s="170" t="e">
        <f t="shared" si="15"/>
        <v>#VALUE!</v>
      </c>
      <c r="K32" s="170" t="e">
        <f t="shared" si="15"/>
        <v>#VALUE!</v>
      </c>
      <c r="L32" s="170" t="e">
        <f t="shared" si="15"/>
        <v>#VALUE!</v>
      </c>
    </row>
    <row r="33" spans="1:12" x14ac:dyDescent="0.3">
      <c r="A33" s="162" t="s">
        <v>61</v>
      </c>
      <c r="C33" s="163">
        <v>1</v>
      </c>
      <c r="D33" s="163">
        <v>1</v>
      </c>
      <c r="E33" s="163">
        <v>1</v>
      </c>
      <c r="F33" s="163">
        <v>1</v>
      </c>
      <c r="G33" s="163">
        <v>1</v>
      </c>
      <c r="H33" s="163">
        <v>1</v>
      </c>
      <c r="I33" s="163">
        <v>1</v>
      </c>
      <c r="J33" s="163">
        <v>1</v>
      </c>
      <c r="K33" s="163">
        <v>1</v>
      </c>
      <c r="L33" s="163">
        <v>1</v>
      </c>
    </row>
    <row r="34" spans="1:12" x14ac:dyDescent="0.3">
      <c r="A34" s="139" t="s">
        <v>178</v>
      </c>
      <c r="C34" s="164" t="e">
        <f t="shared" ref="C34:L34" si="16">SUM(C18*C33,C21:C22)</f>
        <v>#VALUE!</v>
      </c>
      <c r="D34" s="164" t="e">
        <f t="shared" si="16"/>
        <v>#VALUE!</v>
      </c>
      <c r="E34" s="164" t="e">
        <f t="shared" si="16"/>
        <v>#VALUE!</v>
      </c>
      <c r="F34" s="164" t="e">
        <f t="shared" si="16"/>
        <v>#VALUE!</v>
      </c>
      <c r="G34" s="164" t="e">
        <f t="shared" si="16"/>
        <v>#VALUE!</v>
      </c>
      <c r="H34" s="164" t="e">
        <f t="shared" si="16"/>
        <v>#VALUE!</v>
      </c>
      <c r="I34" s="164" t="e">
        <f t="shared" si="16"/>
        <v>#VALUE!</v>
      </c>
      <c r="J34" s="164" t="e">
        <f t="shared" si="16"/>
        <v>#VALUE!</v>
      </c>
      <c r="K34" s="164" t="e">
        <f t="shared" si="16"/>
        <v>#VALUE!</v>
      </c>
      <c r="L34" s="164" t="e">
        <f t="shared" si="16"/>
        <v>#VALUE!</v>
      </c>
    </row>
    <row r="35" spans="1:12" x14ac:dyDescent="0.3">
      <c r="A35" s="133" t="s">
        <v>62</v>
      </c>
      <c r="B35" s="169"/>
      <c r="C35" s="170" t="e">
        <f>SUM(C30:C31,C25:C26,C34)</f>
        <v>#VALUE!</v>
      </c>
      <c r="D35" s="170" t="e">
        <f t="shared" ref="D35:F35" si="17">SUM(D30:D31,D25:D26,D34)</f>
        <v>#VALUE!</v>
      </c>
      <c r="E35" s="170" t="e">
        <f t="shared" si="17"/>
        <v>#VALUE!</v>
      </c>
      <c r="F35" s="170" t="e">
        <f t="shared" si="17"/>
        <v>#VALUE!</v>
      </c>
      <c r="G35" s="170" t="e">
        <f>SUM(G30:G31,G25:G26,G34)</f>
        <v>#VALUE!</v>
      </c>
      <c r="H35" s="170" t="e">
        <f t="shared" ref="H35:L35" si="18">SUM(H30:H31,H25:H26,H34)</f>
        <v>#VALUE!</v>
      </c>
      <c r="I35" s="170" t="e">
        <f t="shared" si="18"/>
        <v>#VALUE!</v>
      </c>
      <c r="J35" s="170" t="e">
        <f t="shared" si="18"/>
        <v>#VALUE!</v>
      </c>
      <c r="K35" s="170" t="e">
        <f t="shared" si="18"/>
        <v>#VALUE!</v>
      </c>
      <c r="L35" s="170" t="e">
        <f t="shared" si="18"/>
        <v>#VALUE!</v>
      </c>
    </row>
    <row r="36" spans="1:12" x14ac:dyDescent="0.3">
      <c r="A36" s="22" t="s">
        <v>179</v>
      </c>
      <c r="B36" s="1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23" t="s">
        <v>145</v>
      </c>
      <c r="B37" s="123"/>
      <c r="C37" s="24" t="e">
        <f>C35-C36</f>
        <v>#VALUE!</v>
      </c>
      <c r="D37" s="24" t="e">
        <f t="shared" ref="D37:L37" si="19">D35-D36</f>
        <v>#VALUE!</v>
      </c>
      <c r="E37" s="24" t="e">
        <f t="shared" si="19"/>
        <v>#VALUE!</v>
      </c>
      <c r="F37" s="24" t="e">
        <f t="shared" si="19"/>
        <v>#VALUE!</v>
      </c>
      <c r="G37" s="24" t="e">
        <f t="shared" si="19"/>
        <v>#VALUE!</v>
      </c>
      <c r="H37" s="24" t="e">
        <f t="shared" si="19"/>
        <v>#VALUE!</v>
      </c>
      <c r="I37" s="24" t="e">
        <f t="shared" si="19"/>
        <v>#VALUE!</v>
      </c>
      <c r="J37" s="24" t="e">
        <f t="shared" si="19"/>
        <v>#VALUE!</v>
      </c>
      <c r="K37" s="24" t="e">
        <f t="shared" si="19"/>
        <v>#VALUE!</v>
      </c>
      <c r="L37" s="24" t="e">
        <f t="shared" si="19"/>
        <v>#VALUE!</v>
      </c>
    </row>
    <row r="38" spans="1:12" ht="15.75" thickBot="1" x14ac:dyDescent="0.35">
      <c r="A38" s="25" t="s">
        <v>146</v>
      </c>
      <c r="B38" s="125"/>
      <c r="C38" s="129" t="str">
        <f>IFERROR((C37/C36)," ")</f>
        <v xml:space="preserve"> </v>
      </c>
      <c r="D38" s="129" t="str">
        <f t="shared" ref="D38:L38" si="20">IFERROR((D37/D36)," ")</f>
        <v xml:space="preserve"> </v>
      </c>
      <c r="E38" s="129" t="str">
        <f t="shared" si="20"/>
        <v xml:space="preserve"> </v>
      </c>
      <c r="F38" s="129" t="str">
        <f t="shared" si="20"/>
        <v xml:space="preserve"> </v>
      </c>
      <c r="G38" s="129" t="str">
        <f t="shared" si="20"/>
        <v xml:space="preserve"> </v>
      </c>
      <c r="H38" s="129" t="str">
        <f t="shared" si="20"/>
        <v xml:space="preserve"> </v>
      </c>
      <c r="I38" s="129" t="str">
        <f t="shared" si="20"/>
        <v xml:space="preserve"> </v>
      </c>
      <c r="J38" s="129" t="str">
        <f t="shared" si="20"/>
        <v xml:space="preserve"> </v>
      </c>
      <c r="K38" s="129" t="str">
        <f t="shared" si="20"/>
        <v xml:space="preserve"> </v>
      </c>
      <c r="L38" s="129" t="str">
        <f t="shared" si="20"/>
        <v xml:space="preserve"> </v>
      </c>
    </row>
    <row r="39" spans="1:12" ht="15.75" thickTop="1" x14ac:dyDescent="0.3">
      <c r="A39" s="293" t="s">
        <v>147</v>
      </c>
      <c r="B39" s="294" t="s">
        <v>147</v>
      </c>
      <c r="C39" s="294" t="s">
        <v>147</v>
      </c>
      <c r="D39" s="294" t="s">
        <v>147</v>
      </c>
      <c r="E39" s="294" t="s">
        <v>147</v>
      </c>
      <c r="F39" s="294" t="s">
        <v>147</v>
      </c>
      <c r="G39" s="294" t="s">
        <v>147</v>
      </c>
      <c r="H39" s="294" t="s">
        <v>147</v>
      </c>
      <c r="I39" s="294" t="s">
        <v>147</v>
      </c>
      <c r="J39" s="294" t="s">
        <v>147</v>
      </c>
      <c r="K39" s="294" t="s">
        <v>147</v>
      </c>
      <c r="L39" s="295" t="s">
        <v>147</v>
      </c>
    </row>
    <row r="40" spans="1:12" ht="27" x14ac:dyDescent="0.3">
      <c r="A40" s="16"/>
      <c r="B40" s="132" t="s">
        <v>57</v>
      </c>
      <c r="C40" s="132" t="str">
        <f t="shared" ref="C40:L40" si="21">"Coût annuel estimé      "&amp;C$6</f>
        <v>Coût annuel estimé      MT1</v>
      </c>
      <c r="D40" s="132" t="str">
        <f t="shared" si="21"/>
        <v>Coût annuel estimé      MT2</v>
      </c>
      <c r="E40" s="132" t="str">
        <f t="shared" si="21"/>
        <v>Coût annuel estimé      MT3</v>
      </c>
      <c r="F40" s="132" t="str">
        <f t="shared" si="21"/>
        <v>Coût annuel estimé      MT4</v>
      </c>
      <c r="G40" s="132" t="str">
        <f t="shared" si="21"/>
        <v>Coût annuel estimé      MT5</v>
      </c>
      <c r="H40" s="132" t="str">
        <f t="shared" si="21"/>
        <v>Coût annuel estimé      MT6</v>
      </c>
      <c r="I40" s="132" t="str">
        <f t="shared" si="21"/>
        <v>Coût annuel estimé      MT7</v>
      </c>
      <c r="J40" s="132" t="str">
        <f t="shared" si="21"/>
        <v>Coût annuel estimé      MT8</v>
      </c>
      <c r="K40" s="132" t="str">
        <f t="shared" si="21"/>
        <v>Coût annuel estimé      MT9</v>
      </c>
      <c r="L40" s="132" t="str">
        <f t="shared" si="21"/>
        <v>Coût annuel estimé      MT10</v>
      </c>
    </row>
    <row r="41" spans="1:12" x14ac:dyDescent="0.3">
      <c r="A41" s="139" t="s">
        <v>7</v>
      </c>
      <c r="B41" s="7"/>
      <c r="C41" s="17" t="e">
        <f t="shared" ref="C41:L41" si="22">SUM(C42,C46:C47)</f>
        <v>#VALUE!</v>
      </c>
      <c r="D41" s="17" t="e">
        <f t="shared" si="22"/>
        <v>#VALUE!</v>
      </c>
      <c r="E41" s="17" t="e">
        <f t="shared" si="22"/>
        <v>#VALUE!</v>
      </c>
      <c r="F41" s="17" t="e">
        <f t="shared" si="22"/>
        <v>#VALUE!</v>
      </c>
      <c r="G41" s="17" t="e">
        <f t="shared" si="22"/>
        <v>#VALUE!</v>
      </c>
      <c r="H41" s="17" t="e">
        <f t="shared" si="22"/>
        <v>#VALUE!</v>
      </c>
      <c r="I41" s="17" t="e">
        <f t="shared" si="22"/>
        <v>#VALUE!</v>
      </c>
      <c r="J41" s="17" t="e">
        <f t="shared" si="22"/>
        <v>#VALUE!</v>
      </c>
      <c r="K41" s="17" t="e">
        <f t="shared" si="22"/>
        <v>#VALUE!</v>
      </c>
      <c r="L41" s="17" t="e">
        <f t="shared" si="22"/>
        <v>#VALUE!</v>
      </c>
    </row>
    <row r="42" spans="1:12" x14ac:dyDescent="0.3">
      <c r="A42" s="18" t="s">
        <v>8</v>
      </c>
      <c r="B42" s="7"/>
      <c r="C42" s="17" t="e">
        <f t="shared" ref="C42:L42" si="23">C43</f>
        <v>#VALUE!</v>
      </c>
      <c r="D42" s="17" t="e">
        <f t="shared" si="23"/>
        <v>#VALUE!</v>
      </c>
      <c r="E42" s="17" t="e">
        <f t="shared" si="23"/>
        <v>#VALUE!</v>
      </c>
      <c r="F42" s="17" t="e">
        <f t="shared" si="23"/>
        <v>#VALUE!</v>
      </c>
      <c r="G42" s="17" t="e">
        <f t="shared" si="23"/>
        <v>#VALUE!</v>
      </c>
      <c r="H42" s="17" t="e">
        <f t="shared" si="23"/>
        <v>#VALUE!</v>
      </c>
      <c r="I42" s="17" t="e">
        <f t="shared" si="23"/>
        <v>#VALUE!</v>
      </c>
      <c r="J42" s="17" t="e">
        <f t="shared" si="23"/>
        <v>#VALUE!</v>
      </c>
      <c r="K42" s="17" t="e">
        <f t="shared" si="23"/>
        <v>#VALUE!</v>
      </c>
      <c r="L42" s="17" t="e">
        <f t="shared" si="23"/>
        <v>#VALUE!</v>
      </c>
    </row>
    <row r="43" spans="1:12" x14ac:dyDescent="0.3">
      <c r="A43" s="19" t="s">
        <v>9</v>
      </c>
      <c r="B43" s="7"/>
      <c r="C43" s="17" t="e">
        <f t="shared" ref="C43:H43" si="24">SUM(C44:C45)</f>
        <v>#VALUE!</v>
      </c>
      <c r="D43" s="17" t="e">
        <f t="shared" si="24"/>
        <v>#VALUE!</v>
      </c>
      <c r="E43" s="17" t="e">
        <f t="shared" si="24"/>
        <v>#VALUE!</v>
      </c>
      <c r="F43" s="17" t="e">
        <f t="shared" si="24"/>
        <v>#VALUE!</v>
      </c>
      <c r="G43" s="17" t="e">
        <f t="shared" si="24"/>
        <v>#VALUE!</v>
      </c>
      <c r="H43" s="17" t="e">
        <f t="shared" si="24"/>
        <v>#VALUE!</v>
      </c>
      <c r="I43" s="17" t="e">
        <f t="shared" ref="I43:L43" si="25">SUM(I44:I45)</f>
        <v>#VALUE!</v>
      </c>
      <c r="J43" s="17" t="e">
        <f t="shared" si="25"/>
        <v>#VALUE!</v>
      </c>
      <c r="K43" s="17" t="e">
        <f t="shared" si="25"/>
        <v>#VALUE!</v>
      </c>
      <c r="L43" s="17" t="e">
        <f t="shared" si="25"/>
        <v>#VALUE!</v>
      </c>
    </row>
    <row r="44" spans="1:12" x14ac:dyDescent="0.3">
      <c r="A44" s="20" t="s">
        <v>10</v>
      </c>
      <c r="B44" s="161" t="str">
        <f>+'Tarifs 2025'!$L$14</f>
        <v>V</v>
      </c>
      <c r="C44" s="17" t="e">
        <f t="shared" ref="C44:L45" si="26">$B44*C$12*12</f>
        <v>#VALUE!</v>
      </c>
      <c r="D44" s="17" t="e">
        <f t="shared" si="26"/>
        <v>#VALUE!</v>
      </c>
      <c r="E44" s="17" t="e">
        <f t="shared" si="26"/>
        <v>#VALUE!</v>
      </c>
      <c r="F44" s="17" t="e">
        <f t="shared" si="26"/>
        <v>#VALUE!</v>
      </c>
      <c r="G44" s="17" t="e">
        <f t="shared" si="26"/>
        <v>#VALUE!</v>
      </c>
      <c r="H44" s="17" t="e">
        <f t="shared" si="26"/>
        <v>#VALUE!</v>
      </c>
      <c r="I44" s="17" t="e">
        <f t="shared" si="26"/>
        <v>#VALUE!</v>
      </c>
      <c r="J44" s="17" t="e">
        <f t="shared" si="26"/>
        <v>#VALUE!</v>
      </c>
      <c r="K44" s="17" t="e">
        <f t="shared" si="26"/>
        <v>#VALUE!</v>
      </c>
      <c r="L44" s="17" t="e">
        <f t="shared" si="26"/>
        <v>#VALUE!</v>
      </c>
    </row>
    <row r="45" spans="1:12" x14ac:dyDescent="0.3">
      <c r="A45" s="20" t="s">
        <v>14</v>
      </c>
      <c r="B45" s="161" t="str">
        <f>+'Tarifs 2025'!$L$15</f>
        <v>V</v>
      </c>
      <c r="C45" s="17" t="e">
        <f t="shared" si="26"/>
        <v>#VALUE!</v>
      </c>
      <c r="D45" s="17" t="e">
        <f t="shared" si="26"/>
        <v>#VALUE!</v>
      </c>
      <c r="E45" s="17" t="e">
        <f t="shared" si="26"/>
        <v>#VALUE!</v>
      </c>
      <c r="F45" s="17" t="e">
        <f t="shared" si="26"/>
        <v>#VALUE!</v>
      </c>
      <c r="G45" s="17" t="e">
        <f t="shared" si="26"/>
        <v>#VALUE!</v>
      </c>
      <c r="H45" s="17" t="e">
        <f t="shared" si="26"/>
        <v>#VALUE!</v>
      </c>
      <c r="I45" s="17" t="e">
        <f t="shared" si="26"/>
        <v>#VALUE!</v>
      </c>
      <c r="J45" s="17" t="e">
        <f t="shared" si="26"/>
        <v>#VALUE!</v>
      </c>
      <c r="K45" s="17" t="e">
        <f t="shared" si="26"/>
        <v>#VALUE!</v>
      </c>
      <c r="L45" s="17" t="e">
        <f t="shared" si="26"/>
        <v>#VALUE!</v>
      </c>
    </row>
    <row r="46" spans="1:12" x14ac:dyDescent="0.3">
      <c r="A46" s="18" t="s">
        <v>17</v>
      </c>
      <c r="B46" s="17" t="str">
        <f>+'Tarifs 2025'!$L$21</f>
        <v>V</v>
      </c>
      <c r="C46" s="17" t="str">
        <f t="shared" ref="C46:L46" si="27">$B46</f>
        <v>V</v>
      </c>
      <c r="D46" s="17" t="str">
        <f t="shared" si="27"/>
        <v>V</v>
      </c>
      <c r="E46" s="17" t="str">
        <f t="shared" si="27"/>
        <v>V</v>
      </c>
      <c r="F46" s="17" t="str">
        <f t="shared" si="27"/>
        <v>V</v>
      </c>
      <c r="G46" s="17" t="str">
        <f t="shared" si="27"/>
        <v>V</v>
      </c>
      <c r="H46" s="17" t="str">
        <f t="shared" si="27"/>
        <v>V</v>
      </c>
      <c r="I46" s="17" t="str">
        <f t="shared" si="27"/>
        <v>V</v>
      </c>
      <c r="J46" s="17" t="str">
        <f t="shared" si="27"/>
        <v>V</v>
      </c>
      <c r="K46" s="17" t="str">
        <f t="shared" si="27"/>
        <v>V</v>
      </c>
      <c r="L46" s="17" t="str">
        <f t="shared" si="27"/>
        <v>V</v>
      </c>
    </row>
    <row r="47" spans="1:12" x14ac:dyDescent="0.3">
      <c r="A47" s="18" t="s">
        <v>58</v>
      </c>
      <c r="B47" s="7"/>
      <c r="C47" s="17" t="e">
        <f t="shared" ref="C47:H47" si="28">SUM(C48:C49)</f>
        <v>#VALUE!</v>
      </c>
      <c r="D47" s="17" t="e">
        <f t="shared" si="28"/>
        <v>#VALUE!</v>
      </c>
      <c r="E47" s="17" t="e">
        <f t="shared" si="28"/>
        <v>#VALUE!</v>
      </c>
      <c r="F47" s="17" t="e">
        <f t="shared" si="28"/>
        <v>#VALUE!</v>
      </c>
      <c r="G47" s="17" t="e">
        <f t="shared" si="28"/>
        <v>#VALUE!</v>
      </c>
      <c r="H47" s="17" t="e">
        <f t="shared" si="28"/>
        <v>#VALUE!</v>
      </c>
      <c r="I47" s="17" t="e">
        <f t="shared" ref="I47:L47" si="29">SUM(I48:I49)</f>
        <v>#VALUE!</v>
      </c>
      <c r="J47" s="17" t="e">
        <f t="shared" si="29"/>
        <v>#VALUE!</v>
      </c>
      <c r="K47" s="17" t="e">
        <f t="shared" si="29"/>
        <v>#VALUE!</v>
      </c>
      <c r="L47" s="17" t="e">
        <f t="shared" si="29"/>
        <v>#VALUE!</v>
      </c>
    </row>
    <row r="48" spans="1:12" x14ac:dyDescent="0.3">
      <c r="A48" s="19" t="s">
        <v>22</v>
      </c>
      <c r="B48" s="161" t="str">
        <f>+'Tarifs 2025'!$L$29</f>
        <v>V</v>
      </c>
      <c r="C48" s="17" t="e">
        <f t="shared" ref="C48:L48" si="30">$B48*C$7</f>
        <v>#VALUE!</v>
      </c>
      <c r="D48" s="17" t="e">
        <f t="shared" si="30"/>
        <v>#VALUE!</v>
      </c>
      <c r="E48" s="17" t="e">
        <f t="shared" si="30"/>
        <v>#VALUE!</v>
      </c>
      <c r="F48" s="17" t="e">
        <f t="shared" si="30"/>
        <v>#VALUE!</v>
      </c>
      <c r="G48" s="17" t="e">
        <f t="shared" si="30"/>
        <v>#VALUE!</v>
      </c>
      <c r="H48" s="17" t="e">
        <f t="shared" si="30"/>
        <v>#VALUE!</v>
      </c>
      <c r="I48" s="17" t="e">
        <f t="shared" si="30"/>
        <v>#VALUE!</v>
      </c>
      <c r="J48" s="17" t="e">
        <f t="shared" si="30"/>
        <v>#VALUE!</v>
      </c>
      <c r="K48" s="17" t="e">
        <f t="shared" si="30"/>
        <v>#VALUE!</v>
      </c>
      <c r="L48" s="17" t="e">
        <f t="shared" si="30"/>
        <v>#VALUE!</v>
      </c>
    </row>
    <row r="49" spans="1:12" x14ac:dyDescent="0.3">
      <c r="A49" s="19" t="s">
        <v>23</v>
      </c>
      <c r="B49" s="161" t="str">
        <f>+'Tarifs 2025'!$L$30</f>
        <v>V</v>
      </c>
      <c r="C49" s="17" t="e">
        <f t="shared" ref="C49:L49" si="31">$B49*C$8</f>
        <v>#VALUE!</v>
      </c>
      <c r="D49" s="17" t="e">
        <f t="shared" si="31"/>
        <v>#VALUE!</v>
      </c>
      <c r="E49" s="17" t="e">
        <f t="shared" si="31"/>
        <v>#VALUE!</v>
      </c>
      <c r="F49" s="17" t="e">
        <f t="shared" si="31"/>
        <v>#VALUE!</v>
      </c>
      <c r="G49" s="17" t="e">
        <f t="shared" si="31"/>
        <v>#VALUE!</v>
      </c>
      <c r="H49" s="17" t="e">
        <f t="shared" si="31"/>
        <v>#VALUE!</v>
      </c>
      <c r="I49" s="17" t="e">
        <f t="shared" si="31"/>
        <v>#VALUE!</v>
      </c>
      <c r="J49" s="17" t="e">
        <f t="shared" si="31"/>
        <v>#VALUE!</v>
      </c>
      <c r="K49" s="17" t="e">
        <f t="shared" si="31"/>
        <v>#VALUE!</v>
      </c>
      <c r="L49" s="17" t="e">
        <f t="shared" si="31"/>
        <v>#VALUE!</v>
      </c>
    </row>
    <row r="50" spans="1:12" x14ac:dyDescent="0.3">
      <c r="A50" s="139" t="s">
        <v>176</v>
      </c>
      <c r="B50" s="161" t="str">
        <f>+'Tarifs 2025'!$L$36</f>
        <v>V</v>
      </c>
      <c r="C50" s="17" t="e">
        <f t="shared" ref="C50:L50" si="32">$B50*C$11</f>
        <v>#VALUE!</v>
      </c>
      <c r="D50" s="17" t="e">
        <f t="shared" si="32"/>
        <v>#VALUE!</v>
      </c>
      <c r="E50" s="17" t="e">
        <f t="shared" si="32"/>
        <v>#VALUE!</v>
      </c>
      <c r="F50" s="17" t="e">
        <f t="shared" si="32"/>
        <v>#VALUE!</v>
      </c>
      <c r="G50" s="17" t="e">
        <f t="shared" si="32"/>
        <v>#VALUE!</v>
      </c>
      <c r="H50" s="17" t="e">
        <f t="shared" si="32"/>
        <v>#VALUE!</v>
      </c>
      <c r="I50" s="17" t="e">
        <f t="shared" si="32"/>
        <v>#VALUE!</v>
      </c>
      <c r="J50" s="17" t="e">
        <f t="shared" si="32"/>
        <v>#VALUE!</v>
      </c>
      <c r="K50" s="17" t="e">
        <f t="shared" si="32"/>
        <v>#VALUE!</v>
      </c>
      <c r="L50" s="17" t="e">
        <f t="shared" si="32"/>
        <v>#VALUE!</v>
      </c>
    </row>
    <row r="51" spans="1:12" x14ac:dyDescent="0.3">
      <c r="A51" s="139" t="s">
        <v>59</v>
      </c>
      <c r="B51" s="161"/>
      <c r="C51" s="17" t="e">
        <f t="shared" ref="C51:L51" si="33">SUM(C52:C54)</f>
        <v>#VALUE!</v>
      </c>
      <c r="D51" s="17" t="e">
        <f t="shared" si="33"/>
        <v>#VALUE!</v>
      </c>
      <c r="E51" s="17" t="e">
        <f t="shared" si="33"/>
        <v>#VALUE!</v>
      </c>
      <c r="F51" s="17" t="e">
        <f t="shared" si="33"/>
        <v>#VALUE!</v>
      </c>
      <c r="G51" s="17" t="e">
        <f t="shared" si="33"/>
        <v>#VALUE!</v>
      </c>
      <c r="H51" s="17" t="e">
        <f t="shared" si="33"/>
        <v>#VALUE!</v>
      </c>
      <c r="I51" s="17" t="e">
        <f t="shared" si="33"/>
        <v>#VALUE!</v>
      </c>
      <c r="J51" s="17" t="e">
        <f t="shared" si="33"/>
        <v>#VALUE!</v>
      </c>
      <c r="K51" s="17" t="e">
        <f t="shared" si="33"/>
        <v>#VALUE!</v>
      </c>
      <c r="L51" s="17" t="e">
        <f t="shared" si="33"/>
        <v>#VALUE!</v>
      </c>
    </row>
    <row r="52" spans="1:12" x14ac:dyDescent="0.3">
      <c r="A52" s="18" t="s">
        <v>28</v>
      </c>
      <c r="B52" s="161" t="str">
        <f>+'Tarifs 2025'!$L$39</f>
        <v>V</v>
      </c>
      <c r="C52" s="17" t="e">
        <f t="shared" ref="C52:L55" si="34">$B52*C$11</f>
        <v>#VALUE!</v>
      </c>
      <c r="D52" s="17" t="e">
        <f t="shared" si="34"/>
        <v>#VALUE!</v>
      </c>
      <c r="E52" s="17" t="e">
        <f t="shared" si="34"/>
        <v>#VALUE!</v>
      </c>
      <c r="F52" s="17" t="e">
        <f t="shared" si="34"/>
        <v>#VALUE!</v>
      </c>
      <c r="G52" s="17" t="e">
        <f t="shared" si="34"/>
        <v>#VALUE!</v>
      </c>
      <c r="H52" s="17" t="e">
        <f t="shared" si="34"/>
        <v>#VALUE!</v>
      </c>
      <c r="I52" s="17" t="e">
        <f t="shared" si="34"/>
        <v>#VALUE!</v>
      </c>
      <c r="J52" s="17" t="e">
        <f t="shared" si="34"/>
        <v>#VALUE!</v>
      </c>
      <c r="K52" s="17" t="e">
        <f t="shared" si="34"/>
        <v>#VALUE!</v>
      </c>
      <c r="L52" s="17" t="e">
        <f t="shared" si="34"/>
        <v>#VALUE!</v>
      </c>
    </row>
    <row r="53" spans="1:12" x14ac:dyDescent="0.3">
      <c r="A53" s="18" t="s">
        <v>30</v>
      </c>
      <c r="B53" s="161" t="str">
        <f>+'Tarifs 2025'!$L$40</f>
        <v>V</v>
      </c>
      <c r="C53" s="17" t="e">
        <f t="shared" si="34"/>
        <v>#VALUE!</v>
      </c>
      <c r="D53" s="17" t="e">
        <f t="shared" si="34"/>
        <v>#VALUE!</v>
      </c>
      <c r="E53" s="17" t="e">
        <f t="shared" si="34"/>
        <v>#VALUE!</v>
      </c>
      <c r="F53" s="17" t="e">
        <f t="shared" si="34"/>
        <v>#VALUE!</v>
      </c>
      <c r="G53" s="17" t="e">
        <f t="shared" si="34"/>
        <v>#VALUE!</v>
      </c>
      <c r="H53" s="17" t="e">
        <f t="shared" si="34"/>
        <v>#VALUE!</v>
      </c>
      <c r="I53" s="17" t="e">
        <f t="shared" si="34"/>
        <v>#VALUE!</v>
      </c>
      <c r="J53" s="17" t="e">
        <f t="shared" si="34"/>
        <v>#VALUE!</v>
      </c>
      <c r="K53" s="17" t="e">
        <f t="shared" si="34"/>
        <v>#VALUE!</v>
      </c>
      <c r="L53" s="17" t="e">
        <f t="shared" si="34"/>
        <v>#VALUE!</v>
      </c>
    </row>
    <row r="54" spans="1:12" x14ac:dyDescent="0.3">
      <c r="A54" s="18" t="s">
        <v>32</v>
      </c>
      <c r="B54" s="161" t="str">
        <f>+'Tarifs 2025'!$L$41</f>
        <v>V</v>
      </c>
      <c r="C54" s="17" t="e">
        <f t="shared" si="34"/>
        <v>#VALUE!</v>
      </c>
      <c r="D54" s="17" t="e">
        <f t="shared" si="34"/>
        <v>#VALUE!</v>
      </c>
      <c r="E54" s="17" t="e">
        <f t="shared" si="34"/>
        <v>#VALUE!</v>
      </c>
      <c r="F54" s="17" t="e">
        <f t="shared" si="34"/>
        <v>#VALUE!</v>
      </c>
      <c r="G54" s="17" t="e">
        <f t="shared" si="34"/>
        <v>#VALUE!</v>
      </c>
      <c r="H54" s="17" t="e">
        <f t="shared" si="34"/>
        <v>#VALUE!</v>
      </c>
      <c r="I54" s="17" t="e">
        <f t="shared" si="34"/>
        <v>#VALUE!</v>
      </c>
      <c r="J54" s="17" t="e">
        <f t="shared" si="34"/>
        <v>#VALUE!</v>
      </c>
      <c r="K54" s="17" t="e">
        <f t="shared" si="34"/>
        <v>#VALUE!</v>
      </c>
      <c r="L54" s="17" t="e">
        <f t="shared" si="34"/>
        <v>#VALUE!</v>
      </c>
    </row>
    <row r="55" spans="1:12" x14ac:dyDescent="0.3">
      <c r="A55" s="139" t="s">
        <v>34</v>
      </c>
      <c r="B55" s="161" t="str">
        <f>+'Tarifs 2025'!$L$43</f>
        <v>V</v>
      </c>
      <c r="C55" s="17" t="e">
        <f t="shared" si="34"/>
        <v>#VALUE!</v>
      </c>
      <c r="D55" s="17" t="e">
        <f t="shared" si="34"/>
        <v>#VALUE!</v>
      </c>
      <c r="E55" s="17" t="e">
        <f t="shared" si="34"/>
        <v>#VALUE!</v>
      </c>
      <c r="F55" s="17" t="e">
        <f t="shared" si="34"/>
        <v>#VALUE!</v>
      </c>
      <c r="G55" s="17" t="e">
        <f t="shared" si="34"/>
        <v>#VALUE!</v>
      </c>
      <c r="H55" s="17" t="e">
        <f t="shared" si="34"/>
        <v>#VALUE!</v>
      </c>
      <c r="I55" s="17" t="e">
        <f t="shared" si="34"/>
        <v>#VALUE!</v>
      </c>
      <c r="J55" s="17" t="e">
        <f t="shared" si="34"/>
        <v>#VALUE!</v>
      </c>
      <c r="K55" s="17" t="e">
        <f t="shared" si="34"/>
        <v>#VALUE!</v>
      </c>
      <c r="L55" s="17" t="e">
        <f t="shared" si="34"/>
        <v>#VALUE!</v>
      </c>
    </row>
    <row r="56" spans="1:12" x14ac:dyDescent="0.3">
      <c r="A56" s="139" t="s">
        <v>35</v>
      </c>
      <c r="B56" s="161" t="str">
        <f>+'Tarifs 2025'!$L$45</f>
        <v>V</v>
      </c>
      <c r="C56" s="17" t="e">
        <f t="shared" ref="C56:L56" si="35">$B56*C$13</f>
        <v>#VALUE!</v>
      </c>
      <c r="D56" s="17" t="e">
        <f t="shared" si="35"/>
        <v>#VALUE!</v>
      </c>
      <c r="E56" s="17" t="e">
        <f t="shared" si="35"/>
        <v>#VALUE!</v>
      </c>
      <c r="F56" s="17" t="e">
        <f t="shared" si="35"/>
        <v>#VALUE!</v>
      </c>
      <c r="G56" s="17" t="e">
        <f t="shared" si="35"/>
        <v>#VALUE!</v>
      </c>
      <c r="H56" s="17" t="e">
        <f t="shared" si="35"/>
        <v>#VALUE!</v>
      </c>
      <c r="I56" s="17" t="e">
        <f t="shared" si="35"/>
        <v>#VALUE!</v>
      </c>
      <c r="J56" s="17" t="e">
        <f t="shared" si="35"/>
        <v>#VALUE!</v>
      </c>
      <c r="K56" s="17" t="e">
        <f t="shared" si="35"/>
        <v>#VALUE!</v>
      </c>
      <c r="L56" s="17" t="e">
        <f t="shared" si="35"/>
        <v>#VALUE!</v>
      </c>
    </row>
    <row r="57" spans="1:12" x14ac:dyDescent="0.3">
      <c r="A57" s="168" t="s">
        <v>177</v>
      </c>
      <c r="B57" s="169"/>
      <c r="C57" s="170" t="e">
        <f>SUM(C41,C50:C51,C55:C56)</f>
        <v>#VALUE!</v>
      </c>
      <c r="D57" s="170" t="e">
        <f t="shared" ref="D57:L57" si="36">SUM(D41,D50:D51,D55:D56)</f>
        <v>#VALUE!</v>
      </c>
      <c r="E57" s="170" t="e">
        <f t="shared" si="36"/>
        <v>#VALUE!</v>
      </c>
      <c r="F57" s="170" t="e">
        <f t="shared" si="36"/>
        <v>#VALUE!</v>
      </c>
      <c r="G57" s="170" t="e">
        <f t="shared" si="36"/>
        <v>#VALUE!</v>
      </c>
      <c r="H57" s="170" t="e">
        <f t="shared" si="36"/>
        <v>#VALUE!</v>
      </c>
      <c r="I57" s="170" t="e">
        <f t="shared" si="36"/>
        <v>#VALUE!</v>
      </c>
      <c r="J57" s="170" t="e">
        <f t="shared" si="36"/>
        <v>#VALUE!</v>
      </c>
      <c r="K57" s="170" t="e">
        <f t="shared" si="36"/>
        <v>#VALUE!</v>
      </c>
      <c r="L57" s="170" t="e">
        <f t="shared" si="36"/>
        <v>#VALUE!</v>
      </c>
    </row>
    <row r="58" spans="1:12" x14ac:dyDescent="0.3">
      <c r="A58" s="162" t="s">
        <v>61</v>
      </c>
      <c r="C58" s="163">
        <v>1</v>
      </c>
      <c r="D58" s="163">
        <v>1</v>
      </c>
      <c r="E58" s="163">
        <v>1</v>
      </c>
      <c r="F58" s="163">
        <v>1</v>
      </c>
      <c r="G58" s="163">
        <v>1</v>
      </c>
      <c r="H58" s="163">
        <v>1</v>
      </c>
      <c r="I58" s="163">
        <v>1</v>
      </c>
      <c r="J58" s="163">
        <v>1</v>
      </c>
      <c r="K58" s="163">
        <v>1</v>
      </c>
      <c r="L58" s="163">
        <v>1</v>
      </c>
    </row>
    <row r="59" spans="1:12" x14ac:dyDescent="0.3">
      <c r="A59" s="139" t="s">
        <v>178</v>
      </c>
      <c r="C59" s="164" t="e">
        <f t="shared" ref="C59:L59" si="37">SUM(C43*C58,C46:C47)</f>
        <v>#VALUE!</v>
      </c>
      <c r="D59" s="164" t="e">
        <f t="shared" si="37"/>
        <v>#VALUE!</v>
      </c>
      <c r="E59" s="164" t="e">
        <f t="shared" si="37"/>
        <v>#VALUE!</v>
      </c>
      <c r="F59" s="164" t="e">
        <f t="shared" si="37"/>
        <v>#VALUE!</v>
      </c>
      <c r="G59" s="164" t="e">
        <f t="shared" si="37"/>
        <v>#VALUE!</v>
      </c>
      <c r="H59" s="164" t="e">
        <f t="shared" si="37"/>
        <v>#VALUE!</v>
      </c>
      <c r="I59" s="164" t="e">
        <f t="shared" si="37"/>
        <v>#VALUE!</v>
      </c>
      <c r="J59" s="164" t="e">
        <f t="shared" si="37"/>
        <v>#VALUE!</v>
      </c>
      <c r="K59" s="164" t="e">
        <f t="shared" si="37"/>
        <v>#VALUE!</v>
      </c>
      <c r="L59" s="164" t="e">
        <f t="shared" si="37"/>
        <v>#VALUE!</v>
      </c>
    </row>
    <row r="60" spans="1:12" x14ac:dyDescent="0.3">
      <c r="A60" s="133" t="s">
        <v>62</v>
      </c>
      <c r="B60" s="169"/>
      <c r="C60" s="170" t="e">
        <f t="shared" ref="C60:L60" si="38">SUM(C50:C51,C55:C56,C46:C47)+C43*C58</f>
        <v>#VALUE!</v>
      </c>
      <c r="D60" s="170" t="e">
        <f t="shared" si="38"/>
        <v>#VALUE!</v>
      </c>
      <c r="E60" s="170" t="e">
        <f t="shared" si="38"/>
        <v>#VALUE!</v>
      </c>
      <c r="F60" s="170" t="e">
        <f t="shared" si="38"/>
        <v>#VALUE!</v>
      </c>
      <c r="G60" s="170" t="e">
        <f t="shared" si="38"/>
        <v>#VALUE!</v>
      </c>
      <c r="H60" s="170" t="e">
        <f t="shared" si="38"/>
        <v>#VALUE!</v>
      </c>
      <c r="I60" s="170" t="e">
        <f t="shared" si="38"/>
        <v>#VALUE!</v>
      </c>
      <c r="J60" s="170" t="e">
        <f t="shared" si="38"/>
        <v>#VALUE!</v>
      </c>
      <c r="K60" s="170" t="e">
        <f t="shared" si="38"/>
        <v>#VALUE!</v>
      </c>
      <c r="L60" s="170" t="e">
        <f t="shared" si="38"/>
        <v>#VALUE!</v>
      </c>
    </row>
    <row r="61" spans="1:12" x14ac:dyDescent="0.3">
      <c r="A61" s="22" t="s">
        <v>179</v>
      </c>
      <c r="B61" s="1"/>
      <c r="C61" s="122" t="e">
        <f t="shared" ref="C61:L61" si="39">C35</f>
        <v>#VALUE!</v>
      </c>
      <c r="D61" s="122" t="e">
        <f t="shared" si="39"/>
        <v>#VALUE!</v>
      </c>
      <c r="E61" s="122" t="e">
        <f t="shared" si="39"/>
        <v>#VALUE!</v>
      </c>
      <c r="F61" s="122" t="e">
        <f t="shared" si="39"/>
        <v>#VALUE!</v>
      </c>
      <c r="G61" s="122" t="e">
        <f t="shared" si="39"/>
        <v>#VALUE!</v>
      </c>
      <c r="H61" s="122" t="e">
        <f t="shared" si="39"/>
        <v>#VALUE!</v>
      </c>
      <c r="I61" s="122" t="e">
        <f t="shared" si="39"/>
        <v>#VALUE!</v>
      </c>
      <c r="J61" s="122" t="e">
        <f t="shared" si="39"/>
        <v>#VALUE!</v>
      </c>
      <c r="K61" s="122" t="e">
        <f t="shared" si="39"/>
        <v>#VALUE!</v>
      </c>
      <c r="L61" s="122" t="e">
        <f t="shared" si="39"/>
        <v>#VALUE!</v>
      </c>
    </row>
    <row r="62" spans="1:12" x14ac:dyDescent="0.3">
      <c r="A62" s="23" t="s">
        <v>149</v>
      </c>
      <c r="B62" s="123"/>
      <c r="C62" s="24" t="e">
        <f>C60-C61</f>
        <v>#VALUE!</v>
      </c>
      <c r="D62" s="24" t="e">
        <f t="shared" ref="D62:L62" si="40">D60-D61</f>
        <v>#VALUE!</v>
      </c>
      <c r="E62" s="24" t="e">
        <f t="shared" si="40"/>
        <v>#VALUE!</v>
      </c>
      <c r="F62" s="24" t="e">
        <f t="shared" si="40"/>
        <v>#VALUE!</v>
      </c>
      <c r="G62" s="24" t="e">
        <f t="shared" si="40"/>
        <v>#VALUE!</v>
      </c>
      <c r="H62" s="24" t="e">
        <f t="shared" si="40"/>
        <v>#VALUE!</v>
      </c>
      <c r="I62" s="24" t="e">
        <f t="shared" si="40"/>
        <v>#VALUE!</v>
      </c>
      <c r="J62" s="24" t="e">
        <f t="shared" si="40"/>
        <v>#VALUE!</v>
      </c>
      <c r="K62" s="24" t="e">
        <f t="shared" si="40"/>
        <v>#VALUE!</v>
      </c>
      <c r="L62" s="24" t="e">
        <f t="shared" si="40"/>
        <v>#VALUE!</v>
      </c>
    </row>
    <row r="63" spans="1:12" ht="15.75" thickBot="1" x14ac:dyDescent="0.35">
      <c r="A63" s="25" t="s">
        <v>150</v>
      </c>
      <c r="B63" s="125"/>
      <c r="C63" s="129" t="str">
        <f>IFERROR((C62/C61)," ")</f>
        <v xml:space="preserve"> </v>
      </c>
      <c r="D63" s="129" t="str">
        <f t="shared" ref="D63:L63" si="41">IFERROR((D62/D61)," ")</f>
        <v xml:space="preserve"> </v>
      </c>
      <c r="E63" s="129" t="str">
        <f t="shared" si="41"/>
        <v xml:space="preserve"> </v>
      </c>
      <c r="F63" s="129" t="str">
        <f t="shared" si="41"/>
        <v xml:space="preserve"> </v>
      </c>
      <c r="G63" s="129" t="str">
        <f t="shared" si="41"/>
        <v xml:space="preserve"> </v>
      </c>
      <c r="H63" s="129" t="str">
        <f t="shared" si="41"/>
        <v xml:space="preserve"> </v>
      </c>
      <c r="I63" s="129" t="str">
        <f t="shared" si="41"/>
        <v xml:space="preserve"> </v>
      </c>
      <c r="J63" s="129" t="str">
        <f t="shared" si="41"/>
        <v xml:space="preserve"> </v>
      </c>
      <c r="K63" s="129" t="str">
        <f t="shared" si="41"/>
        <v xml:space="preserve"> </v>
      </c>
      <c r="L63" s="129" t="str">
        <f t="shared" si="41"/>
        <v xml:space="preserve"> </v>
      </c>
    </row>
    <row r="64" spans="1:12" ht="15.75" thickTop="1" x14ac:dyDescent="0.3">
      <c r="A64" s="293" t="s">
        <v>151</v>
      </c>
      <c r="B64" s="294" t="s">
        <v>151</v>
      </c>
      <c r="C64" s="294" t="s">
        <v>151</v>
      </c>
      <c r="D64" s="294" t="s">
        <v>151</v>
      </c>
      <c r="E64" s="294" t="s">
        <v>151</v>
      </c>
      <c r="F64" s="294" t="s">
        <v>151</v>
      </c>
      <c r="G64" s="294" t="s">
        <v>151</v>
      </c>
      <c r="H64" s="294" t="s">
        <v>151</v>
      </c>
      <c r="I64" s="294" t="s">
        <v>151</v>
      </c>
      <c r="J64" s="294" t="s">
        <v>151</v>
      </c>
      <c r="K64" s="294" t="s">
        <v>151</v>
      </c>
      <c r="L64" s="295" t="s">
        <v>151</v>
      </c>
    </row>
    <row r="65" spans="1:12" ht="27" x14ac:dyDescent="0.3">
      <c r="A65" s="16"/>
      <c r="B65" s="132" t="s">
        <v>57</v>
      </c>
      <c r="C65" s="132" t="str">
        <f t="shared" ref="C65:L65" si="42">"Coût annuel estimé      "&amp;C$6</f>
        <v>Coût annuel estimé      MT1</v>
      </c>
      <c r="D65" s="132" t="str">
        <f t="shared" si="42"/>
        <v>Coût annuel estimé      MT2</v>
      </c>
      <c r="E65" s="132" t="str">
        <f t="shared" si="42"/>
        <v>Coût annuel estimé      MT3</v>
      </c>
      <c r="F65" s="132" t="str">
        <f t="shared" si="42"/>
        <v>Coût annuel estimé      MT4</v>
      </c>
      <c r="G65" s="132" t="str">
        <f t="shared" si="42"/>
        <v>Coût annuel estimé      MT5</v>
      </c>
      <c r="H65" s="132" t="str">
        <f t="shared" si="42"/>
        <v>Coût annuel estimé      MT6</v>
      </c>
      <c r="I65" s="132" t="str">
        <f t="shared" si="42"/>
        <v>Coût annuel estimé      MT7</v>
      </c>
      <c r="J65" s="132" t="str">
        <f t="shared" si="42"/>
        <v>Coût annuel estimé      MT8</v>
      </c>
      <c r="K65" s="132" t="str">
        <f t="shared" si="42"/>
        <v>Coût annuel estimé      MT9</v>
      </c>
      <c r="L65" s="132" t="str">
        <f t="shared" si="42"/>
        <v>Coût annuel estimé      MT10</v>
      </c>
    </row>
    <row r="66" spans="1:12" x14ac:dyDescent="0.3">
      <c r="A66" s="139" t="s">
        <v>7</v>
      </c>
      <c r="B66" s="7"/>
      <c r="C66" s="17" t="e">
        <f t="shared" ref="C66:L66" si="43">SUM(C67,C71:C72)</f>
        <v>#VALUE!</v>
      </c>
      <c r="D66" s="17" t="e">
        <f t="shared" si="43"/>
        <v>#VALUE!</v>
      </c>
      <c r="E66" s="17" t="e">
        <f t="shared" si="43"/>
        <v>#VALUE!</v>
      </c>
      <c r="F66" s="17" t="e">
        <f t="shared" si="43"/>
        <v>#VALUE!</v>
      </c>
      <c r="G66" s="17" t="e">
        <f t="shared" si="43"/>
        <v>#VALUE!</v>
      </c>
      <c r="H66" s="17" t="e">
        <f t="shared" si="43"/>
        <v>#VALUE!</v>
      </c>
      <c r="I66" s="17" t="e">
        <f t="shared" si="43"/>
        <v>#VALUE!</v>
      </c>
      <c r="J66" s="17" t="e">
        <f t="shared" si="43"/>
        <v>#VALUE!</v>
      </c>
      <c r="K66" s="17" t="e">
        <f t="shared" si="43"/>
        <v>#VALUE!</v>
      </c>
      <c r="L66" s="17" t="e">
        <f t="shared" si="43"/>
        <v>#VALUE!</v>
      </c>
    </row>
    <row r="67" spans="1:12" x14ac:dyDescent="0.3">
      <c r="A67" s="18" t="s">
        <v>8</v>
      </c>
      <c r="B67" s="7"/>
      <c r="C67" s="17" t="e">
        <f t="shared" ref="C67:L67" si="44">C68</f>
        <v>#VALUE!</v>
      </c>
      <c r="D67" s="17" t="e">
        <f t="shared" si="44"/>
        <v>#VALUE!</v>
      </c>
      <c r="E67" s="17" t="e">
        <f t="shared" si="44"/>
        <v>#VALUE!</v>
      </c>
      <c r="F67" s="17" t="e">
        <f t="shared" si="44"/>
        <v>#VALUE!</v>
      </c>
      <c r="G67" s="17" t="e">
        <f t="shared" si="44"/>
        <v>#VALUE!</v>
      </c>
      <c r="H67" s="17" t="e">
        <f t="shared" si="44"/>
        <v>#VALUE!</v>
      </c>
      <c r="I67" s="17" t="e">
        <f t="shared" si="44"/>
        <v>#VALUE!</v>
      </c>
      <c r="J67" s="17" t="e">
        <f t="shared" si="44"/>
        <v>#VALUE!</v>
      </c>
      <c r="K67" s="17" t="e">
        <f t="shared" si="44"/>
        <v>#VALUE!</v>
      </c>
      <c r="L67" s="17" t="e">
        <f t="shared" si="44"/>
        <v>#VALUE!</v>
      </c>
    </row>
    <row r="68" spans="1:12" x14ac:dyDescent="0.3">
      <c r="A68" s="19" t="s">
        <v>9</v>
      </c>
      <c r="B68" s="7"/>
      <c r="C68" s="17" t="e">
        <f t="shared" ref="C68:H68" si="45">SUM(C69:C70)</f>
        <v>#VALUE!</v>
      </c>
      <c r="D68" s="17" t="e">
        <f t="shared" si="45"/>
        <v>#VALUE!</v>
      </c>
      <c r="E68" s="17" t="e">
        <f t="shared" si="45"/>
        <v>#VALUE!</v>
      </c>
      <c r="F68" s="17" t="e">
        <f t="shared" si="45"/>
        <v>#VALUE!</v>
      </c>
      <c r="G68" s="17" t="e">
        <f t="shared" si="45"/>
        <v>#VALUE!</v>
      </c>
      <c r="H68" s="17" t="e">
        <f t="shared" si="45"/>
        <v>#VALUE!</v>
      </c>
      <c r="I68" s="17" t="e">
        <f t="shared" ref="I68:L68" si="46">SUM(I69:I70)</f>
        <v>#VALUE!</v>
      </c>
      <c r="J68" s="17" t="e">
        <f t="shared" si="46"/>
        <v>#VALUE!</v>
      </c>
      <c r="K68" s="17" t="e">
        <f t="shared" si="46"/>
        <v>#VALUE!</v>
      </c>
      <c r="L68" s="17" t="e">
        <f t="shared" si="46"/>
        <v>#VALUE!</v>
      </c>
    </row>
    <row r="69" spans="1:12" x14ac:dyDescent="0.3">
      <c r="A69" s="20" t="s">
        <v>10</v>
      </c>
      <c r="B69" s="161" t="str">
        <f>+'Tarifs 2026'!$L$14</f>
        <v>V</v>
      </c>
      <c r="C69" s="17" t="e">
        <f t="shared" ref="C69:L70" si="47">$B69*C$12*12</f>
        <v>#VALUE!</v>
      </c>
      <c r="D69" s="17" t="e">
        <f t="shared" si="47"/>
        <v>#VALUE!</v>
      </c>
      <c r="E69" s="17" t="e">
        <f t="shared" si="47"/>
        <v>#VALUE!</v>
      </c>
      <c r="F69" s="17" t="e">
        <f t="shared" si="47"/>
        <v>#VALUE!</v>
      </c>
      <c r="G69" s="17" t="e">
        <f t="shared" si="47"/>
        <v>#VALUE!</v>
      </c>
      <c r="H69" s="17" t="e">
        <f t="shared" si="47"/>
        <v>#VALUE!</v>
      </c>
      <c r="I69" s="17" t="e">
        <f t="shared" si="47"/>
        <v>#VALUE!</v>
      </c>
      <c r="J69" s="17" t="e">
        <f t="shared" si="47"/>
        <v>#VALUE!</v>
      </c>
      <c r="K69" s="17" t="e">
        <f t="shared" si="47"/>
        <v>#VALUE!</v>
      </c>
      <c r="L69" s="17" t="e">
        <f t="shared" si="47"/>
        <v>#VALUE!</v>
      </c>
    </row>
    <row r="70" spans="1:12" x14ac:dyDescent="0.3">
      <c r="A70" s="20" t="s">
        <v>14</v>
      </c>
      <c r="B70" s="161" t="str">
        <f>+'Tarifs 2026'!$L$15</f>
        <v>V</v>
      </c>
      <c r="C70" s="17" t="e">
        <f t="shared" si="47"/>
        <v>#VALUE!</v>
      </c>
      <c r="D70" s="17" t="e">
        <f t="shared" si="47"/>
        <v>#VALUE!</v>
      </c>
      <c r="E70" s="17" t="e">
        <f t="shared" si="47"/>
        <v>#VALUE!</v>
      </c>
      <c r="F70" s="17" t="e">
        <f t="shared" si="47"/>
        <v>#VALUE!</v>
      </c>
      <c r="G70" s="17" t="e">
        <f t="shared" si="47"/>
        <v>#VALUE!</v>
      </c>
      <c r="H70" s="17" t="e">
        <f t="shared" si="47"/>
        <v>#VALUE!</v>
      </c>
      <c r="I70" s="17" t="e">
        <f t="shared" si="47"/>
        <v>#VALUE!</v>
      </c>
      <c r="J70" s="17" t="e">
        <f t="shared" si="47"/>
        <v>#VALUE!</v>
      </c>
      <c r="K70" s="17" t="e">
        <f t="shared" si="47"/>
        <v>#VALUE!</v>
      </c>
      <c r="L70" s="17" t="e">
        <f t="shared" si="47"/>
        <v>#VALUE!</v>
      </c>
    </row>
    <row r="71" spans="1:12" x14ac:dyDescent="0.3">
      <c r="A71" s="18" t="s">
        <v>17</v>
      </c>
      <c r="B71" s="17" t="str">
        <f>+'Tarifs 2026'!$L$21</f>
        <v>V</v>
      </c>
      <c r="C71" s="17" t="str">
        <f t="shared" ref="C71:L71" si="48">$B71</f>
        <v>V</v>
      </c>
      <c r="D71" s="17" t="str">
        <f t="shared" si="48"/>
        <v>V</v>
      </c>
      <c r="E71" s="17" t="str">
        <f t="shared" si="48"/>
        <v>V</v>
      </c>
      <c r="F71" s="17" t="str">
        <f t="shared" si="48"/>
        <v>V</v>
      </c>
      <c r="G71" s="17" t="str">
        <f t="shared" si="48"/>
        <v>V</v>
      </c>
      <c r="H71" s="17" t="str">
        <f t="shared" si="48"/>
        <v>V</v>
      </c>
      <c r="I71" s="17" t="str">
        <f t="shared" si="48"/>
        <v>V</v>
      </c>
      <c r="J71" s="17" t="str">
        <f t="shared" si="48"/>
        <v>V</v>
      </c>
      <c r="K71" s="17" t="str">
        <f t="shared" si="48"/>
        <v>V</v>
      </c>
      <c r="L71" s="17" t="str">
        <f t="shared" si="48"/>
        <v>V</v>
      </c>
    </row>
    <row r="72" spans="1:12" x14ac:dyDescent="0.3">
      <c r="A72" s="18" t="s">
        <v>58</v>
      </c>
      <c r="B72" s="7"/>
      <c r="C72" s="17" t="e">
        <f t="shared" ref="C72:H72" si="49">SUM(C73:C74)</f>
        <v>#VALUE!</v>
      </c>
      <c r="D72" s="17" t="e">
        <f t="shared" si="49"/>
        <v>#VALUE!</v>
      </c>
      <c r="E72" s="17" t="e">
        <f t="shared" si="49"/>
        <v>#VALUE!</v>
      </c>
      <c r="F72" s="17" t="e">
        <f t="shared" si="49"/>
        <v>#VALUE!</v>
      </c>
      <c r="G72" s="17" t="e">
        <f t="shared" si="49"/>
        <v>#VALUE!</v>
      </c>
      <c r="H72" s="17" t="e">
        <f t="shared" si="49"/>
        <v>#VALUE!</v>
      </c>
      <c r="I72" s="17" t="e">
        <f t="shared" ref="I72:L72" si="50">SUM(I73:I74)</f>
        <v>#VALUE!</v>
      </c>
      <c r="J72" s="17" t="e">
        <f t="shared" si="50"/>
        <v>#VALUE!</v>
      </c>
      <c r="K72" s="17" t="e">
        <f t="shared" si="50"/>
        <v>#VALUE!</v>
      </c>
      <c r="L72" s="17" t="e">
        <f t="shared" si="50"/>
        <v>#VALUE!</v>
      </c>
    </row>
    <row r="73" spans="1:12" x14ac:dyDescent="0.3">
      <c r="A73" s="19" t="s">
        <v>22</v>
      </c>
      <c r="B73" s="161" t="str">
        <f>+'Tarifs 2026'!$L$29</f>
        <v>V</v>
      </c>
      <c r="C73" s="17" t="e">
        <f t="shared" ref="C73:L73" si="51">$B73*C$7</f>
        <v>#VALUE!</v>
      </c>
      <c r="D73" s="17" t="e">
        <f t="shared" si="51"/>
        <v>#VALUE!</v>
      </c>
      <c r="E73" s="17" t="e">
        <f t="shared" si="51"/>
        <v>#VALUE!</v>
      </c>
      <c r="F73" s="17" t="e">
        <f t="shared" si="51"/>
        <v>#VALUE!</v>
      </c>
      <c r="G73" s="17" t="e">
        <f t="shared" si="51"/>
        <v>#VALUE!</v>
      </c>
      <c r="H73" s="17" t="e">
        <f t="shared" si="51"/>
        <v>#VALUE!</v>
      </c>
      <c r="I73" s="17" t="e">
        <f t="shared" si="51"/>
        <v>#VALUE!</v>
      </c>
      <c r="J73" s="17" t="e">
        <f t="shared" si="51"/>
        <v>#VALUE!</v>
      </c>
      <c r="K73" s="17" t="e">
        <f t="shared" si="51"/>
        <v>#VALUE!</v>
      </c>
      <c r="L73" s="17" t="e">
        <f t="shared" si="51"/>
        <v>#VALUE!</v>
      </c>
    </row>
    <row r="74" spans="1:12" x14ac:dyDescent="0.3">
      <c r="A74" s="19" t="s">
        <v>23</v>
      </c>
      <c r="B74" s="161" t="str">
        <f>+'Tarifs 2026'!$L$30</f>
        <v>V</v>
      </c>
      <c r="C74" s="17" t="e">
        <f t="shared" ref="C74:L74" si="52">$B74*C$8</f>
        <v>#VALUE!</v>
      </c>
      <c r="D74" s="17" t="e">
        <f t="shared" si="52"/>
        <v>#VALUE!</v>
      </c>
      <c r="E74" s="17" t="e">
        <f t="shared" si="52"/>
        <v>#VALUE!</v>
      </c>
      <c r="F74" s="17" t="e">
        <f t="shared" si="52"/>
        <v>#VALUE!</v>
      </c>
      <c r="G74" s="17" t="e">
        <f t="shared" si="52"/>
        <v>#VALUE!</v>
      </c>
      <c r="H74" s="17" t="e">
        <f t="shared" si="52"/>
        <v>#VALUE!</v>
      </c>
      <c r="I74" s="17" t="e">
        <f t="shared" si="52"/>
        <v>#VALUE!</v>
      </c>
      <c r="J74" s="17" t="e">
        <f t="shared" si="52"/>
        <v>#VALUE!</v>
      </c>
      <c r="K74" s="17" t="e">
        <f t="shared" si="52"/>
        <v>#VALUE!</v>
      </c>
      <c r="L74" s="17" t="e">
        <f t="shared" si="52"/>
        <v>#VALUE!</v>
      </c>
    </row>
    <row r="75" spans="1:12" x14ac:dyDescent="0.3">
      <c r="A75" s="139" t="s">
        <v>176</v>
      </c>
      <c r="B75" s="161" t="str">
        <f>+'Tarifs 2026'!$L$36</f>
        <v>V</v>
      </c>
      <c r="C75" s="17" t="e">
        <f t="shared" ref="C75:L75" si="53">$B75*C$11</f>
        <v>#VALUE!</v>
      </c>
      <c r="D75" s="17" t="e">
        <f t="shared" si="53"/>
        <v>#VALUE!</v>
      </c>
      <c r="E75" s="17" t="e">
        <f t="shared" si="53"/>
        <v>#VALUE!</v>
      </c>
      <c r="F75" s="17" t="e">
        <f t="shared" si="53"/>
        <v>#VALUE!</v>
      </c>
      <c r="G75" s="17" t="e">
        <f t="shared" si="53"/>
        <v>#VALUE!</v>
      </c>
      <c r="H75" s="17" t="e">
        <f t="shared" si="53"/>
        <v>#VALUE!</v>
      </c>
      <c r="I75" s="17" t="e">
        <f t="shared" si="53"/>
        <v>#VALUE!</v>
      </c>
      <c r="J75" s="17" t="e">
        <f t="shared" si="53"/>
        <v>#VALUE!</v>
      </c>
      <c r="K75" s="17" t="e">
        <f t="shared" si="53"/>
        <v>#VALUE!</v>
      </c>
      <c r="L75" s="17" t="e">
        <f t="shared" si="53"/>
        <v>#VALUE!</v>
      </c>
    </row>
    <row r="76" spans="1:12" x14ac:dyDescent="0.3">
      <c r="A76" s="139" t="s">
        <v>59</v>
      </c>
      <c r="B76" s="161"/>
      <c r="C76" s="17" t="e">
        <f t="shared" ref="C76:L76" si="54">SUM(C77:C79)</f>
        <v>#VALUE!</v>
      </c>
      <c r="D76" s="17" t="e">
        <f t="shared" si="54"/>
        <v>#VALUE!</v>
      </c>
      <c r="E76" s="17" t="e">
        <f t="shared" si="54"/>
        <v>#VALUE!</v>
      </c>
      <c r="F76" s="17" t="e">
        <f t="shared" si="54"/>
        <v>#VALUE!</v>
      </c>
      <c r="G76" s="17" t="e">
        <f t="shared" si="54"/>
        <v>#VALUE!</v>
      </c>
      <c r="H76" s="17" t="e">
        <f t="shared" si="54"/>
        <v>#VALUE!</v>
      </c>
      <c r="I76" s="17" t="e">
        <f t="shared" si="54"/>
        <v>#VALUE!</v>
      </c>
      <c r="J76" s="17" t="e">
        <f t="shared" si="54"/>
        <v>#VALUE!</v>
      </c>
      <c r="K76" s="17" t="e">
        <f t="shared" si="54"/>
        <v>#VALUE!</v>
      </c>
      <c r="L76" s="17" t="e">
        <f t="shared" si="54"/>
        <v>#VALUE!</v>
      </c>
    </row>
    <row r="77" spans="1:12" x14ac:dyDescent="0.3">
      <c r="A77" s="18" t="s">
        <v>28</v>
      </c>
      <c r="B77" s="161" t="str">
        <f>+'Tarifs 2026'!$L$39</f>
        <v>V</v>
      </c>
      <c r="C77" s="17" t="e">
        <f t="shared" ref="C77:L80" si="55">$B77*C$11</f>
        <v>#VALUE!</v>
      </c>
      <c r="D77" s="17" t="e">
        <f t="shared" si="55"/>
        <v>#VALUE!</v>
      </c>
      <c r="E77" s="17" t="e">
        <f t="shared" si="55"/>
        <v>#VALUE!</v>
      </c>
      <c r="F77" s="17" t="e">
        <f t="shared" si="55"/>
        <v>#VALUE!</v>
      </c>
      <c r="G77" s="17" t="e">
        <f t="shared" si="55"/>
        <v>#VALUE!</v>
      </c>
      <c r="H77" s="17" t="e">
        <f t="shared" si="55"/>
        <v>#VALUE!</v>
      </c>
      <c r="I77" s="17" t="e">
        <f t="shared" si="55"/>
        <v>#VALUE!</v>
      </c>
      <c r="J77" s="17" t="e">
        <f t="shared" si="55"/>
        <v>#VALUE!</v>
      </c>
      <c r="K77" s="17" t="e">
        <f t="shared" si="55"/>
        <v>#VALUE!</v>
      </c>
      <c r="L77" s="17" t="e">
        <f t="shared" si="55"/>
        <v>#VALUE!</v>
      </c>
    </row>
    <row r="78" spans="1:12" x14ac:dyDescent="0.3">
      <c r="A78" s="18" t="s">
        <v>30</v>
      </c>
      <c r="B78" s="161" t="str">
        <f>+'Tarifs 2026'!$L$40</f>
        <v>V</v>
      </c>
      <c r="C78" s="17" t="e">
        <f t="shared" si="55"/>
        <v>#VALUE!</v>
      </c>
      <c r="D78" s="17" t="e">
        <f t="shared" si="55"/>
        <v>#VALUE!</v>
      </c>
      <c r="E78" s="17" t="e">
        <f t="shared" si="55"/>
        <v>#VALUE!</v>
      </c>
      <c r="F78" s="17" t="e">
        <f t="shared" si="55"/>
        <v>#VALUE!</v>
      </c>
      <c r="G78" s="17" t="e">
        <f t="shared" si="55"/>
        <v>#VALUE!</v>
      </c>
      <c r="H78" s="17" t="e">
        <f t="shared" si="55"/>
        <v>#VALUE!</v>
      </c>
      <c r="I78" s="17" t="e">
        <f t="shared" si="55"/>
        <v>#VALUE!</v>
      </c>
      <c r="J78" s="17" t="e">
        <f t="shared" si="55"/>
        <v>#VALUE!</v>
      </c>
      <c r="K78" s="17" t="e">
        <f t="shared" si="55"/>
        <v>#VALUE!</v>
      </c>
      <c r="L78" s="17" t="e">
        <f t="shared" si="55"/>
        <v>#VALUE!</v>
      </c>
    </row>
    <row r="79" spans="1:12" x14ac:dyDescent="0.3">
      <c r="A79" s="18" t="s">
        <v>32</v>
      </c>
      <c r="B79" s="161" t="str">
        <f>+'Tarifs 2026'!$L$41</f>
        <v>V</v>
      </c>
      <c r="C79" s="17" t="e">
        <f t="shared" si="55"/>
        <v>#VALUE!</v>
      </c>
      <c r="D79" s="17" t="e">
        <f t="shared" si="55"/>
        <v>#VALUE!</v>
      </c>
      <c r="E79" s="17" t="e">
        <f t="shared" si="55"/>
        <v>#VALUE!</v>
      </c>
      <c r="F79" s="17" t="e">
        <f t="shared" si="55"/>
        <v>#VALUE!</v>
      </c>
      <c r="G79" s="17" t="e">
        <f t="shared" si="55"/>
        <v>#VALUE!</v>
      </c>
      <c r="H79" s="17" t="e">
        <f t="shared" si="55"/>
        <v>#VALUE!</v>
      </c>
      <c r="I79" s="17" t="e">
        <f t="shared" si="55"/>
        <v>#VALUE!</v>
      </c>
      <c r="J79" s="17" t="e">
        <f t="shared" si="55"/>
        <v>#VALUE!</v>
      </c>
      <c r="K79" s="17" t="e">
        <f t="shared" si="55"/>
        <v>#VALUE!</v>
      </c>
      <c r="L79" s="17" t="e">
        <f t="shared" si="55"/>
        <v>#VALUE!</v>
      </c>
    </row>
    <row r="80" spans="1:12" x14ac:dyDescent="0.3">
      <c r="A80" s="139" t="s">
        <v>34</v>
      </c>
      <c r="B80" s="161" t="str">
        <f>+'Tarifs 2026'!$L$43</f>
        <v>V</v>
      </c>
      <c r="C80" s="17" t="e">
        <f t="shared" si="55"/>
        <v>#VALUE!</v>
      </c>
      <c r="D80" s="17" t="e">
        <f t="shared" si="55"/>
        <v>#VALUE!</v>
      </c>
      <c r="E80" s="17" t="e">
        <f t="shared" si="55"/>
        <v>#VALUE!</v>
      </c>
      <c r="F80" s="17" t="e">
        <f t="shared" si="55"/>
        <v>#VALUE!</v>
      </c>
      <c r="G80" s="17" t="e">
        <f t="shared" si="55"/>
        <v>#VALUE!</v>
      </c>
      <c r="H80" s="17" t="e">
        <f t="shared" si="55"/>
        <v>#VALUE!</v>
      </c>
      <c r="I80" s="17" t="e">
        <f t="shared" si="55"/>
        <v>#VALUE!</v>
      </c>
      <c r="J80" s="17" t="e">
        <f t="shared" si="55"/>
        <v>#VALUE!</v>
      </c>
      <c r="K80" s="17" t="e">
        <f t="shared" si="55"/>
        <v>#VALUE!</v>
      </c>
      <c r="L80" s="17" t="e">
        <f t="shared" si="55"/>
        <v>#VALUE!</v>
      </c>
    </row>
    <row r="81" spans="1:12" x14ac:dyDescent="0.3">
      <c r="A81" s="139" t="s">
        <v>35</v>
      </c>
      <c r="B81" s="161" t="str">
        <f>+'Tarifs 2026'!$L$45</f>
        <v>V</v>
      </c>
      <c r="C81" s="17" t="e">
        <f t="shared" ref="C81:L81" si="56">$B81*C$13</f>
        <v>#VALUE!</v>
      </c>
      <c r="D81" s="17" t="e">
        <f t="shared" si="56"/>
        <v>#VALUE!</v>
      </c>
      <c r="E81" s="17" t="e">
        <f t="shared" si="56"/>
        <v>#VALUE!</v>
      </c>
      <c r="F81" s="17" t="e">
        <f t="shared" si="56"/>
        <v>#VALUE!</v>
      </c>
      <c r="G81" s="17" t="e">
        <f t="shared" si="56"/>
        <v>#VALUE!</v>
      </c>
      <c r="H81" s="17" t="e">
        <f t="shared" si="56"/>
        <v>#VALUE!</v>
      </c>
      <c r="I81" s="17" t="e">
        <f t="shared" si="56"/>
        <v>#VALUE!</v>
      </c>
      <c r="J81" s="17" t="e">
        <f t="shared" si="56"/>
        <v>#VALUE!</v>
      </c>
      <c r="K81" s="17" t="e">
        <f t="shared" si="56"/>
        <v>#VALUE!</v>
      </c>
      <c r="L81" s="17" t="e">
        <f t="shared" si="56"/>
        <v>#VALUE!</v>
      </c>
    </row>
    <row r="82" spans="1:12" x14ac:dyDescent="0.3">
      <c r="A82" s="168" t="s">
        <v>177</v>
      </c>
      <c r="B82" s="169"/>
      <c r="C82" s="170" t="e">
        <f>SUM(C66,C75:C76,C80:C81)</f>
        <v>#VALUE!</v>
      </c>
      <c r="D82" s="170" t="e">
        <f t="shared" ref="D82:L82" si="57">SUM(D66,D75:D76,D80:D81)</f>
        <v>#VALUE!</v>
      </c>
      <c r="E82" s="170" t="e">
        <f t="shared" si="57"/>
        <v>#VALUE!</v>
      </c>
      <c r="F82" s="170" t="e">
        <f t="shared" si="57"/>
        <v>#VALUE!</v>
      </c>
      <c r="G82" s="170" t="e">
        <f t="shared" si="57"/>
        <v>#VALUE!</v>
      </c>
      <c r="H82" s="170" t="e">
        <f t="shared" si="57"/>
        <v>#VALUE!</v>
      </c>
      <c r="I82" s="170" t="e">
        <f t="shared" si="57"/>
        <v>#VALUE!</v>
      </c>
      <c r="J82" s="170" t="e">
        <f t="shared" si="57"/>
        <v>#VALUE!</v>
      </c>
      <c r="K82" s="170" t="e">
        <f t="shared" si="57"/>
        <v>#VALUE!</v>
      </c>
      <c r="L82" s="170" t="e">
        <f t="shared" si="57"/>
        <v>#VALUE!</v>
      </c>
    </row>
    <row r="83" spans="1:12" x14ac:dyDescent="0.3">
      <c r="A83" s="162" t="s">
        <v>61</v>
      </c>
      <c r="C83" s="163">
        <v>1</v>
      </c>
      <c r="D83" s="163">
        <v>1</v>
      </c>
      <c r="E83" s="163">
        <v>1</v>
      </c>
      <c r="F83" s="163">
        <v>1</v>
      </c>
      <c r="G83" s="163">
        <v>1</v>
      </c>
      <c r="H83" s="163">
        <v>1</v>
      </c>
      <c r="I83" s="163">
        <v>1</v>
      </c>
      <c r="J83" s="163">
        <v>1</v>
      </c>
      <c r="K83" s="163">
        <v>1</v>
      </c>
      <c r="L83" s="163">
        <v>1</v>
      </c>
    </row>
    <row r="84" spans="1:12" s="1" customFormat="1" x14ac:dyDescent="0.3">
      <c r="A84" s="139" t="s">
        <v>178</v>
      </c>
      <c r="B84" s="5"/>
      <c r="C84" s="164" t="e">
        <f t="shared" ref="C84:L84" si="58">SUM(C68*C83,C71:C72)</f>
        <v>#VALUE!</v>
      </c>
      <c r="D84" s="164" t="e">
        <f t="shared" si="58"/>
        <v>#VALUE!</v>
      </c>
      <c r="E84" s="164" t="e">
        <f t="shared" si="58"/>
        <v>#VALUE!</v>
      </c>
      <c r="F84" s="164" t="e">
        <f t="shared" si="58"/>
        <v>#VALUE!</v>
      </c>
      <c r="G84" s="164" t="e">
        <f t="shared" si="58"/>
        <v>#VALUE!</v>
      </c>
      <c r="H84" s="164" t="e">
        <f t="shared" si="58"/>
        <v>#VALUE!</v>
      </c>
      <c r="I84" s="164" t="e">
        <f t="shared" si="58"/>
        <v>#VALUE!</v>
      </c>
      <c r="J84" s="164" t="e">
        <f t="shared" si="58"/>
        <v>#VALUE!</v>
      </c>
      <c r="K84" s="164" t="e">
        <f t="shared" si="58"/>
        <v>#VALUE!</v>
      </c>
      <c r="L84" s="164" t="e">
        <f t="shared" si="58"/>
        <v>#VALUE!</v>
      </c>
    </row>
    <row r="85" spans="1:12" s="6" customFormat="1" x14ac:dyDescent="0.3">
      <c r="A85" s="133" t="s">
        <v>62</v>
      </c>
      <c r="B85" s="169"/>
      <c r="C85" s="170" t="e">
        <f t="shared" ref="C85:L85" si="59">SUM(C75:C76,C80:C81,C71:C72)+C68*C83</f>
        <v>#VALUE!</v>
      </c>
      <c r="D85" s="170" t="e">
        <f t="shared" si="59"/>
        <v>#VALUE!</v>
      </c>
      <c r="E85" s="170" t="e">
        <f t="shared" si="59"/>
        <v>#VALUE!</v>
      </c>
      <c r="F85" s="170" t="e">
        <f t="shared" si="59"/>
        <v>#VALUE!</v>
      </c>
      <c r="G85" s="170" t="e">
        <f t="shared" si="59"/>
        <v>#VALUE!</v>
      </c>
      <c r="H85" s="170" t="e">
        <f t="shared" si="59"/>
        <v>#VALUE!</v>
      </c>
      <c r="I85" s="170" t="e">
        <f t="shared" si="59"/>
        <v>#VALUE!</v>
      </c>
      <c r="J85" s="170" t="e">
        <f t="shared" si="59"/>
        <v>#VALUE!</v>
      </c>
      <c r="K85" s="170" t="e">
        <f t="shared" si="59"/>
        <v>#VALUE!</v>
      </c>
      <c r="L85" s="170" t="e">
        <f t="shared" si="59"/>
        <v>#VALUE!</v>
      </c>
    </row>
    <row r="86" spans="1:12" s="6" customFormat="1" ht="13.5" x14ac:dyDescent="0.3">
      <c r="A86" s="22" t="s">
        <v>179</v>
      </c>
      <c r="B86" s="1"/>
      <c r="C86" s="122" t="e">
        <f t="shared" ref="C86:L86" si="60">C60</f>
        <v>#VALUE!</v>
      </c>
      <c r="D86" s="122" t="e">
        <f t="shared" si="60"/>
        <v>#VALUE!</v>
      </c>
      <c r="E86" s="122" t="e">
        <f t="shared" si="60"/>
        <v>#VALUE!</v>
      </c>
      <c r="F86" s="122" t="e">
        <f t="shared" si="60"/>
        <v>#VALUE!</v>
      </c>
      <c r="G86" s="122" t="e">
        <f t="shared" si="60"/>
        <v>#VALUE!</v>
      </c>
      <c r="H86" s="122" t="e">
        <f t="shared" si="60"/>
        <v>#VALUE!</v>
      </c>
      <c r="I86" s="122" t="e">
        <f t="shared" si="60"/>
        <v>#VALUE!</v>
      </c>
      <c r="J86" s="122" t="e">
        <f t="shared" si="60"/>
        <v>#VALUE!</v>
      </c>
      <c r="K86" s="122" t="e">
        <f t="shared" si="60"/>
        <v>#VALUE!</v>
      </c>
      <c r="L86" s="122" t="e">
        <f t="shared" si="60"/>
        <v>#VALUE!</v>
      </c>
    </row>
    <row r="87" spans="1:12" x14ac:dyDescent="0.3">
      <c r="A87" s="23" t="s">
        <v>153</v>
      </c>
      <c r="B87" s="123"/>
      <c r="C87" s="24" t="e">
        <f>C85-C86</f>
        <v>#VALUE!</v>
      </c>
      <c r="D87" s="24" t="e">
        <f t="shared" ref="D87:L87" si="61">D85-D86</f>
        <v>#VALUE!</v>
      </c>
      <c r="E87" s="24" t="e">
        <f t="shared" si="61"/>
        <v>#VALUE!</v>
      </c>
      <c r="F87" s="24" t="e">
        <f t="shared" si="61"/>
        <v>#VALUE!</v>
      </c>
      <c r="G87" s="24" t="e">
        <f t="shared" si="61"/>
        <v>#VALUE!</v>
      </c>
      <c r="H87" s="24" t="e">
        <f t="shared" si="61"/>
        <v>#VALUE!</v>
      </c>
      <c r="I87" s="24" t="e">
        <f t="shared" si="61"/>
        <v>#VALUE!</v>
      </c>
      <c r="J87" s="24" t="e">
        <f t="shared" si="61"/>
        <v>#VALUE!</v>
      </c>
      <c r="K87" s="24" t="e">
        <f t="shared" si="61"/>
        <v>#VALUE!</v>
      </c>
      <c r="L87" s="24" t="e">
        <f t="shared" si="61"/>
        <v>#VALUE!</v>
      </c>
    </row>
    <row r="88" spans="1:12" ht="15.75" thickBot="1" x14ac:dyDescent="0.35">
      <c r="A88" s="25" t="s">
        <v>154</v>
      </c>
      <c r="B88" s="125"/>
      <c r="C88" s="129" t="str">
        <f>IFERROR((C87/C86)," ")</f>
        <v xml:space="preserve"> </v>
      </c>
      <c r="D88" s="129" t="str">
        <f t="shared" ref="D88:L88" si="62">IFERROR((D87/D86)," ")</f>
        <v xml:space="preserve"> </v>
      </c>
      <c r="E88" s="129" t="str">
        <f t="shared" si="62"/>
        <v xml:space="preserve"> </v>
      </c>
      <c r="F88" s="129" t="str">
        <f t="shared" si="62"/>
        <v xml:space="preserve"> </v>
      </c>
      <c r="G88" s="129" t="str">
        <f t="shared" si="62"/>
        <v xml:space="preserve"> </v>
      </c>
      <c r="H88" s="129" t="str">
        <f t="shared" si="62"/>
        <v xml:space="preserve"> </v>
      </c>
      <c r="I88" s="129" t="str">
        <f t="shared" si="62"/>
        <v xml:space="preserve"> </v>
      </c>
      <c r="J88" s="129" t="str">
        <f t="shared" si="62"/>
        <v xml:space="preserve"> </v>
      </c>
      <c r="K88" s="129" t="str">
        <f t="shared" si="62"/>
        <v xml:space="preserve"> </v>
      </c>
      <c r="L88" s="129" t="str">
        <f t="shared" si="62"/>
        <v xml:space="preserve"> </v>
      </c>
    </row>
    <row r="89" spans="1:12" ht="15.75" thickTop="1" x14ac:dyDescent="0.3">
      <c r="A89" s="293" t="s">
        <v>155</v>
      </c>
      <c r="B89" s="294" t="s">
        <v>155</v>
      </c>
      <c r="C89" s="294" t="s">
        <v>155</v>
      </c>
      <c r="D89" s="294" t="s">
        <v>155</v>
      </c>
      <c r="E89" s="294" t="s">
        <v>155</v>
      </c>
      <c r="F89" s="294" t="s">
        <v>155</v>
      </c>
      <c r="G89" s="294" t="s">
        <v>155</v>
      </c>
      <c r="H89" s="294" t="s">
        <v>155</v>
      </c>
      <c r="I89" s="294" t="s">
        <v>155</v>
      </c>
      <c r="J89" s="294" t="s">
        <v>155</v>
      </c>
      <c r="K89" s="294" t="s">
        <v>155</v>
      </c>
      <c r="L89" s="295" t="s">
        <v>155</v>
      </c>
    </row>
    <row r="90" spans="1:12" ht="27" x14ac:dyDescent="0.3">
      <c r="A90" s="16"/>
      <c r="B90" s="132" t="s">
        <v>57</v>
      </c>
      <c r="C90" s="132" t="str">
        <f t="shared" ref="C90:L90" si="63">"Coût annuel estimé      "&amp;C$6</f>
        <v>Coût annuel estimé      MT1</v>
      </c>
      <c r="D90" s="132" t="str">
        <f t="shared" si="63"/>
        <v>Coût annuel estimé      MT2</v>
      </c>
      <c r="E90" s="132" t="str">
        <f t="shared" si="63"/>
        <v>Coût annuel estimé      MT3</v>
      </c>
      <c r="F90" s="132" t="str">
        <f t="shared" si="63"/>
        <v>Coût annuel estimé      MT4</v>
      </c>
      <c r="G90" s="132" t="str">
        <f t="shared" si="63"/>
        <v>Coût annuel estimé      MT5</v>
      </c>
      <c r="H90" s="132" t="str">
        <f t="shared" si="63"/>
        <v>Coût annuel estimé      MT6</v>
      </c>
      <c r="I90" s="132" t="str">
        <f t="shared" si="63"/>
        <v>Coût annuel estimé      MT7</v>
      </c>
      <c r="J90" s="132" t="str">
        <f t="shared" si="63"/>
        <v>Coût annuel estimé      MT8</v>
      </c>
      <c r="K90" s="132" t="str">
        <f t="shared" si="63"/>
        <v>Coût annuel estimé      MT9</v>
      </c>
      <c r="L90" s="132" t="str">
        <f t="shared" si="63"/>
        <v>Coût annuel estimé      MT10</v>
      </c>
    </row>
    <row r="91" spans="1:12" x14ac:dyDescent="0.3">
      <c r="A91" s="139" t="s">
        <v>7</v>
      </c>
      <c r="B91" s="7"/>
      <c r="C91" s="17" t="e">
        <f t="shared" ref="C91:L91" si="64">SUM(C92,C96:C97)</f>
        <v>#VALUE!</v>
      </c>
      <c r="D91" s="17" t="e">
        <f t="shared" si="64"/>
        <v>#VALUE!</v>
      </c>
      <c r="E91" s="17" t="e">
        <f t="shared" si="64"/>
        <v>#VALUE!</v>
      </c>
      <c r="F91" s="17" t="e">
        <f t="shared" si="64"/>
        <v>#VALUE!</v>
      </c>
      <c r="G91" s="17" t="e">
        <f t="shared" si="64"/>
        <v>#VALUE!</v>
      </c>
      <c r="H91" s="17" t="e">
        <f t="shared" si="64"/>
        <v>#VALUE!</v>
      </c>
      <c r="I91" s="17" t="e">
        <f t="shared" si="64"/>
        <v>#VALUE!</v>
      </c>
      <c r="J91" s="17" t="e">
        <f t="shared" si="64"/>
        <v>#VALUE!</v>
      </c>
      <c r="K91" s="17" t="e">
        <f t="shared" si="64"/>
        <v>#VALUE!</v>
      </c>
      <c r="L91" s="17" t="e">
        <f t="shared" si="64"/>
        <v>#VALUE!</v>
      </c>
    </row>
    <row r="92" spans="1:12" x14ac:dyDescent="0.3">
      <c r="A92" s="18" t="s">
        <v>8</v>
      </c>
      <c r="B92" s="7"/>
      <c r="C92" s="17" t="e">
        <f t="shared" ref="C92:L92" si="65">C93</f>
        <v>#VALUE!</v>
      </c>
      <c r="D92" s="17" t="e">
        <f t="shared" si="65"/>
        <v>#VALUE!</v>
      </c>
      <c r="E92" s="17" t="e">
        <f t="shared" si="65"/>
        <v>#VALUE!</v>
      </c>
      <c r="F92" s="17" t="e">
        <f t="shared" si="65"/>
        <v>#VALUE!</v>
      </c>
      <c r="G92" s="17" t="e">
        <f t="shared" si="65"/>
        <v>#VALUE!</v>
      </c>
      <c r="H92" s="17" t="e">
        <f t="shared" si="65"/>
        <v>#VALUE!</v>
      </c>
      <c r="I92" s="17" t="e">
        <f t="shared" si="65"/>
        <v>#VALUE!</v>
      </c>
      <c r="J92" s="17" t="e">
        <f t="shared" si="65"/>
        <v>#VALUE!</v>
      </c>
      <c r="K92" s="17" t="e">
        <f t="shared" si="65"/>
        <v>#VALUE!</v>
      </c>
      <c r="L92" s="17" t="e">
        <f t="shared" si="65"/>
        <v>#VALUE!</v>
      </c>
    </row>
    <row r="93" spans="1:12" x14ac:dyDescent="0.3">
      <c r="A93" s="19" t="s">
        <v>9</v>
      </c>
      <c r="B93" s="7"/>
      <c r="C93" s="17" t="e">
        <f t="shared" ref="C93" si="66">SUM(C94:C95)</f>
        <v>#VALUE!</v>
      </c>
      <c r="D93" s="17" t="e">
        <f t="shared" ref="D93:L93" si="67">SUM(D94:D95)</f>
        <v>#VALUE!</v>
      </c>
      <c r="E93" s="17" t="e">
        <f t="shared" si="67"/>
        <v>#VALUE!</v>
      </c>
      <c r="F93" s="17" t="e">
        <f t="shared" si="67"/>
        <v>#VALUE!</v>
      </c>
      <c r="G93" s="17" t="e">
        <f t="shared" si="67"/>
        <v>#VALUE!</v>
      </c>
      <c r="H93" s="17" t="e">
        <f t="shared" si="67"/>
        <v>#VALUE!</v>
      </c>
      <c r="I93" s="17" t="e">
        <f t="shared" si="67"/>
        <v>#VALUE!</v>
      </c>
      <c r="J93" s="17" t="e">
        <f t="shared" si="67"/>
        <v>#VALUE!</v>
      </c>
      <c r="K93" s="17" t="e">
        <f t="shared" si="67"/>
        <v>#VALUE!</v>
      </c>
      <c r="L93" s="17" t="e">
        <f t="shared" si="67"/>
        <v>#VALUE!</v>
      </c>
    </row>
    <row r="94" spans="1:12" x14ac:dyDescent="0.3">
      <c r="A94" s="20" t="s">
        <v>10</v>
      </c>
      <c r="B94" s="161" t="str">
        <f>+'Tarifs 2027'!$L$14</f>
        <v>V</v>
      </c>
      <c r="C94" s="17" t="e">
        <f t="shared" ref="C94:L95" si="68">$B94*C$12*12</f>
        <v>#VALUE!</v>
      </c>
      <c r="D94" s="17" t="e">
        <f t="shared" si="68"/>
        <v>#VALUE!</v>
      </c>
      <c r="E94" s="17" t="e">
        <f t="shared" si="68"/>
        <v>#VALUE!</v>
      </c>
      <c r="F94" s="17" t="e">
        <f t="shared" si="68"/>
        <v>#VALUE!</v>
      </c>
      <c r="G94" s="17" t="e">
        <f t="shared" si="68"/>
        <v>#VALUE!</v>
      </c>
      <c r="H94" s="17" t="e">
        <f t="shared" si="68"/>
        <v>#VALUE!</v>
      </c>
      <c r="I94" s="17" t="e">
        <f t="shared" si="68"/>
        <v>#VALUE!</v>
      </c>
      <c r="J94" s="17" t="e">
        <f t="shared" si="68"/>
        <v>#VALUE!</v>
      </c>
      <c r="K94" s="17" t="e">
        <f t="shared" si="68"/>
        <v>#VALUE!</v>
      </c>
      <c r="L94" s="17" t="e">
        <f t="shared" si="68"/>
        <v>#VALUE!</v>
      </c>
    </row>
    <row r="95" spans="1:12" x14ac:dyDescent="0.3">
      <c r="A95" s="20" t="s">
        <v>14</v>
      </c>
      <c r="B95" s="161" t="str">
        <f>+'Tarifs 2027'!$L$15</f>
        <v>V</v>
      </c>
      <c r="C95" s="17" t="e">
        <f t="shared" si="68"/>
        <v>#VALUE!</v>
      </c>
      <c r="D95" s="17" t="e">
        <f t="shared" si="68"/>
        <v>#VALUE!</v>
      </c>
      <c r="E95" s="17" t="e">
        <f t="shared" si="68"/>
        <v>#VALUE!</v>
      </c>
      <c r="F95" s="17" t="e">
        <f t="shared" si="68"/>
        <v>#VALUE!</v>
      </c>
      <c r="G95" s="17" t="e">
        <f t="shared" si="68"/>
        <v>#VALUE!</v>
      </c>
      <c r="H95" s="17" t="e">
        <f t="shared" si="68"/>
        <v>#VALUE!</v>
      </c>
      <c r="I95" s="17" t="e">
        <f t="shared" si="68"/>
        <v>#VALUE!</v>
      </c>
      <c r="J95" s="17" t="e">
        <f t="shared" si="68"/>
        <v>#VALUE!</v>
      </c>
      <c r="K95" s="17" t="e">
        <f t="shared" si="68"/>
        <v>#VALUE!</v>
      </c>
      <c r="L95" s="17" t="e">
        <f t="shared" si="68"/>
        <v>#VALUE!</v>
      </c>
    </row>
    <row r="96" spans="1:12" x14ac:dyDescent="0.3">
      <c r="A96" s="18" t="s">
        <v>17</v>
      </c>
      <c r="B96" s="17" t="str">
        <f>+'Tarifs 2027'!$L$21</f>
        <v>V</v>
      </c>
      <c r="C96" s="17" t="str">
        <f t="shared" ref="C96:L96" si="69">$B96</f>
        <v>V</v>
      </c>
      <c r="D96" s="17" t="str">
        <f t="shared" si="69"/>
        <v>V</v>
      </c>
      <c r="E96" s="17" t="str">
        <f t="shared" si="69"/>
        <v>V</v>
      </c>
      <c r="F96" s="17" t="str">
        <f t="shared" si="69"/>
        <v>V</v>
      </c>
      <c r="G96" s="17" t="str">
        <f t="shared" si="69"/>
        <v>V</v>
      </c>
      <c r="H96" s="17" t="str">
        <f t="shared" si="69"/>
        <v>V</v>
      </c>
      <c r="I96" s="17" t="str">
        <f t="shared" si="69"/>
        <v>V</v>
      </c>
      <c r="J96" s="17" t="str">
        <f t="shared" si="69"/>
        <v>V</v>
      </c>
      <c r="K96" s="17" t="str">
        <f t="shared" si="69"/>
        <v>V</v>
      </c>
      <c r="L96" s="17" t="str">
        <f t="shared" si="69"/>
        <v>V</v>
      </c>
    </row>
    <row r="97" spans="1:12" x14ac:dyDescent="0.3">
      <c r="A97" s="18" t="s">
        <v>58</v>
      </c>
      <c r="B97" s="7"/>
      <c r="C97" s="17" t="e">
        <f t="shared" ref="C97" si="70">SUM(C98:C99)</f>
        <v>#VALUE!</v>
      </c>
      <c r="D97" s="17" t="e">
        <f t="shared" ref="D97:L97" si="71">SUM(D98:D99)</f>
        <v>#VALUE!</v>
      </c>
      <c r="E97" s="17" t="e">
        <f t="shared" si="71"/>
        <v>#VALUE!</v>
      </c>
      <c r="F97" s="17" t="e">
        <f t="shared" si="71"/>
        <v>#VALUE!</v>
      </c>
      <c r="G97" s="17" t="e">
        <f t="shared" si="71"/>
        <v>#VALUE!</v>
      </c>
      <c r="H97" s="17" t="e">
        <f t="shared" si="71"/>
        <v>#VALUE!</v>
      </c>
      <c r="I97" s="17" t="e">
        <f t="shared" si="71"/>
        <v>#VALUE!</v>
      </c>
      <c r="J97" s="17" t="e">
        <f t="shared" si="71"/>
        <v>#VALUE!</v>
      </c>
      <c r="K97" s="17" t="e">
        <f t="shared" si="71"/>
        <v>#VALUE!</v>
      </c>
      <c r="L97" s="17" t="e">
        <f t="shared" si="71"/>
        <v>#VALUE!</v>
      </c>
    </row>
    <row r="98" spans="1:12" x14ac:dyDescent="0.3">
      <c r="A98" s="19" t="s">
        <v>22</v>
      </c>
      <c r="B98" s="161" t="str">
        <f>+'Tarifs 2027'!$L$29</f>
        <v>V</v>
      </c>
      <c r="C98" s="17" t="e">
        <f t="shared" ref="C98:L98" si="72">$B98*C$7</f>
        <v>#VALUE!</v>
      </c>
      <c r="D98" s="17" t="e">
        <f t="shared" si="72"/>
        <v>#VALUE!</v>
      </c>
      <c r="E98" s="17" t="e">
        <f t="shared" si="72"/>
        <v>#VALUE!</v>
      </c>
      <c r="F98" s="17" t="e">
        <f t="shared" si="72"/>
        <v>#VALUE!</v>
      </c>
      <c r="G98" s="17" t="e">
        <f t="shared" si="72"/>
        <v>#VALUE!</v>
      </c>
      <c r="H98" s="17" t="e">
        <f t="shared" si="72"/>
        <v>#VALUE!</v>
      </c>
      <c r="I98" s="17" t="e">
        <f t="shared" si="72"/>
        <v>#VALUE!</v>
      </c>
      <c r="J98" s="17" t="e">
        <f t="shared" si="72"/>
        <v>#VALUE!</v>
      </c>
      <c r="K98" s="17" t="e">
        <f t="shared" si="72"/>
        <v>#VALUE!</v>
      </c>
      <c r="L98" s="17" t="e">
        <f t="shared" si="72"/>
        <v>#VALUE!</v>
      </c>
    </row>
    <row r="99" spans="1:12" x14ac:dyDescent="0.3">
      <c r="A99" s="19" t="s">
        <v>23</v>
      </c>
      <c r="B99" s="161" t="str">
        <f>+'Tarifs 2027'!$L$30</f>
        <v>V</v>
      </c>
      <c r="C99" s="17" t="e">
        <f t="shared" ref="C99:L99" si="73">$B99*C$8</f>
        <v>#VALUE!</v>
      </c>
      <c r="D99" s="17" t="e">
        <f t="shared" si="73"/>
        <v>#VALUE!</v>
      </c>
      <c r="E99" s="17" t="e">
        <f t="shared" si="73"/>
        <v>#VALUE!</v>
      </c>
      <c r="F99" s="17" t="e">
        <f t="shared" si="73"/>
        <v>#VALUE!</v>
      </c>
      <c r="G99" s="17" t="e">
        <f t="shared" si="73"/>
        <v>#VALUE!</v>
      </c>
      <c r="H99" s="17" t="e">
        <f t="shared" si="73"/>
        <v>#VALUE!</v>
      </c>
      <c r="I99" s="17" t="e">
        <f t="shared" si="73"/>
        <v>#VALUE!</v>
      </c>
      <c r="J99" s="17" t="e">
        <f t="shared" si="73"/>
        <v>#VALUE!</v>
      </c>
      <c r="K99" s="17" t="e">
        <f t="shared" si="73"/>
        <v>#VALUE!</v>
      </c>
      <c r="L99" s="17" t="e">
        <f t="shared" si="73"/>
        <v>#VALUE!</v>
      </c>
    </row>
    <row r="100" spans="1:12" x14ac:dyDescent="0.3">
      <c r="A100" s="139" t="s">
        <v>176</v>
      </c>
      <c r="B100" s="161" t="str">
        <f>+'Tarifs 2027'!$L$36</f>
        <v>V</v>
      </c>
      <c r="C100" s="17" t="e">
        <f t="shared" ref="C100:L100" si="74">$B100*C$11</f>
        <v>#VALUE!</v>
      </c>
      <c r="D100" s="17" t="e">
        <f t="shared" si="74"/>
        <v>#VALUE!</v>
      </c>
      <c r="E100" s="17" t="e">
        <f t="shared" si="74"/>
        <v>#VALUE!</v>
      </c>
      <c r="F100" s="17" t="e">
        <f t="shared" si="74"/>
        <v>#VALUE!</v>
      </c>
      <c r="G100" s="17" t="e">
        <f t="shared" si="74"/>
        <v>#VALUE!</v>
      </c>
      <c r="H100" s="17" t="e">
        <f t="shared" si="74"/>
        <v>#VALUE!</v>
      </c>
      <c r="I100" s="17" t="e">
        <f t="shared" si="74"/>
        <v>#VALUE!</v>
      </c>
      <c r="J100" s="17" t="e">
        <f t="shared" si="74"/>
        <v>#VALUE!</v>
      </c>
      <c r="K100" s="17" t="e">
        <f t="shared" si="74"/>
        <v>#VALUE!</v>
      </c>
      <c r="L100" s="17" t="e">
        <f t="shared" si="74"/>
        <v>#VALUE!</v>
      </c>
    </row>
    <row r="101" spans="1:12" x14ac:dyDescent="0.3">
      <c r="A101" s="139" t="s">
        <v>59</v>
      </c>
      <c r="B101" s="161"/>
      <c r="C101" s="17" t="e">
        <f t="shared" ref="C101:L101" si="75">SUM(C102:C104)</f>
        <v>#VALUE!</v>
      </c>
      <c r="D101" s="17" t="e">
        <f t="shared" si="75"/>
        <v>#VALUE!</v>
      </c>
      <c r="E101" s="17" t="e">
        <f t="shared" si="75"/>
        <v>#VALUE!</v>
      </c>
      <c r="F101" s="17" t="e">
        <f t="shared" si="75"/>
        <v>#VALUE!</v>
      </c>
      <c r="G101" s="17" t="e">
        <f t="shared" si="75"/>
        <v>#VALUE!</v>
      </c>
      <c r="H101" s="17" t="e">
        <f t="shared" si="75"/>
        <v>#VALUE!</v>
      </c>
      <c r="I101" s="17" t="e">
        <f t="shared" si="75"/>
        <v>#VALUE!</v>
      </c>
      <c r="J101" s="17" t="e">
        <f t="shared" si="75"/>
        <v>#VALUE!</v>
      </c>
      <c r="K101" s="17" t="e">
        <f t="shared" si="75"/>
        <v>#VALUE!</v>
      </c>
      <c r="L101" s="17" t="e">
        <f t="shared" si="75"/>
        <v>#VALUE!</v>
      </c>
    </row>
    <row r="102" spans="1:12" x14ac:dyDescent="0.3">
      <c r="A102" s="18" t="s">
        <v>28</v>
      </c>
      <c r="B102" s="161" t="str">
        <f>+'Tarifs 2027'!$L$39</f>
        <v>V</v>
      </c>
      <c r="C102" s="17" t="e">
        <f t="shared" ref="C102:L105" si="76">$B102*C$11</f>
        <v>#VALUE!</v>
      </c>
      <c r="D102" s="17" t="e">
        <f t="shared" si="76"/>
        <v>#VALUE!</v>
      </c>
      <c r="E102" s="17" t="e">
        <f t="shared" si="76"/>
        <v>#VALUE!</v>
      </c>
      <c r="F102" s="17" t="e">
        <f t="shared" si="76"/>
        <v>#VALUE!</v>
      </c>
      <c r="G102" s="17" t="e">
        <f t="shared" si="76"/>
        <v>#VALUE!</v>
      </c>
      <c r="H102" s="17" t="e">
        <f t="shared" si="76"/>
        <v>#VALUE!</v>
      </c>
      <c r="I102" s="17" t="e">
        <f t="shared" si="76"/>
        <v>#VALUE!</v>
      </c>
      <c r="J102" s="17" t="e">
        <f t="shared" si="76"/>
        <v>#VALUE!</v>
      </c>
      <c r="K102" s="17" t="e">
        <f t="shared" si="76"/>
        <v>#VALUE!</v>
      </c>
      <c r="L102" s="17" t="e">
        <f t="shared" si="76"/>
        <v>#VALUE!</v>
      </c>
    </row>
    <row r="103" spans="1:12" x14ac:dyDescent="0.3">
      <c r="A103" s="18" t="s">
        <v>30</v>
      </c>
      <c r="B103" s="161" t="str">
        <f>+'Tarifs 2027'!$L$40</f>
        <v>V</v>
      </c>
      <c r="C103" s="17" t="e">
        <f t="shared" si="76"/>
        <v>#VALUE!</v>
      </c>
      <c r="D103" s="17" t="e">
        <f t="shared" si="76"/>
        <v>#VALUE!</v>
      </c>
      <c r="E103" s="17" t="e">
        <f t="shared" si="76"/>
        <v>#VALUE!</v>
      </c>
      <c r="F103" s="17" t="e">
        <f t="shared" si="76"/>
        <v>#VALUE!</v>
      </c>
      <c r="G103" s="17" t="e">
        <f t="shared" si="76"/>
        <v>#VALUE!</v>
      </c>
      <c r="H103" s="17" t="e">
        <f t="shared" si="76"/>
        <v>#VALUE!</v>
      </c>
      <c r="I103" s="17" t="e">
        <f t="shared" si="76"/>
        <v>#VALUE!</v>
      </c>
      <c r="J103" s="17" t="e">
        <f t="shared" si="76"/>
        <v>#VALUE!</v>
      </c>
      <c r="K103" s="17" t="e">
        <f t="shared" si="76"/>
        <v>#VALUE!</v>
      </c>
      <c r="L103" s="17" t="e">
        <f t="shared" si="76"/>
        <v>#VALUE!</v>
      </c>
    </row>
    <row r="104" spans="1:12" x14ac:dyDescent="0.3">
      <c r="A104" s="18" t="s">
        <v>32</v>
      </c>
      <c r="B104" s="161" t="str">
        <f>+'Tarifs 2027'!$L$41</f>
        <v>V</v>
      </c>
      <c r="C104" s="17" t="e">
        <f t="shared" si="76"/>
        <v>#VALUE!</v>
      </c>
      <c r="D104" s="17" t="e">
        <f t="shared" si="76"/>
        <v>#VALUE!</v>
      </c>
      <c r="E104" s="17" t="e">
        <f t="shared" si="76"/>
        <v>#VALUE!</v>
      </c>
      <c r="F104" s="17" t="e">
        <f t="shared" si="76"/>
        <v>#VALUE!</v>
      </c>
      <c r="G104" s="17" t="e">
        <f t="shared" si="76"/>
        <v>#VALUE!</v>
      </c>
      <c r="H104" s="17" t="e">
        <f t="shared" si="76"/>
        <v>#VALUE!</v>
      </c>
      <c r="I104" s="17" t="e">
        <f t="shared" si="76"/>
        <v>#VALUE!</v>
      </c>
      <c r="J104" s="17" t="e">
        <f t="shared" si="76"/>
        <v>#VALUE!</v>
      </c>
      <c r="K104" s="17" t="e">
        <f t="shared" si="76"/>
        <v>#VALUE!</v>
      </c>
      <c r="L104" s="17" t="e">
        <f t="shared" si="76"/>
        <v>#VALUE!</v>
      </c>
    </row>
    <row r="105" spans="1:12" x14ac:dyDescent="0.3">
      <c r="A105" s="139" t="s">
        <v>34</v>
      </c>
      <c r="B105" s="161" t="str">
        <f>+'Tarifs 2027'!$L$43</f>
        <v>V</v>
      </c>
      <c r="C105" s="17" t="e">
        <f t="shared" si="76"/>
        <v>#VALUE!</v>
      </c>
      <c r="D105" s="17" t="e">
        <f t="shared" si="76"/>
        <v>#VALUE!</v>
      </c>
      <c r="E105" s="17" t="e">
        <f t="shared" si="76"/>
        <v>#VALUE!</v>
      </c>
      <c r="F105" s="17" t="e">
        <f t="shared" si="76"/>
        <v>#VALUE!</v>
      </c>
      <c r="G105" s="17" t="e">
        <f t="shared" si="76"/>
        <v>#VALUE!</v>
      </c>
      <c r="H105" s="17" t="e">
        <f t="shared" si="76"/>
        <v>#VALUE!</v>
      </c>
      <c r="I105" s="17" t="e">
        <f t="shared" si="76"/>
        <v>#VALUE!</v>
      </c>
      <c r="J105" s="17" t="e">
        <f t="shared" si="76"/>
        <v>#VALUE!</v>
      </c>
      <c r="K105" s="17" t="e">
        <f t="shared" si="76"/>
        <v>#VALUE!</v>
      </c>
      <c r="L105" s="17" t="e">
        <f t="shared" si="76"/>
        <v>#VALUE!</v>
      </c>
    </row>
    <row r="106" spans="1:12" x14ac:dyDescent="0.3">
      <c r="A106" s="139" t="s">
        <v>35</v>
      </c>
      <c r="B106" s="161" t="str">
        <f>+'Tarifs 2027'!$L$45</f>
        <v>V</v>
      </c>
      <c r="C106" s="17" t="e">
        <f t="shared" ref="C106:L106" si="77">$B106*C$13</f>
        <v>#VALUE!</v>
      </c>
      <c r="D106" s="17" t="e">
        <f t="shared" si="77"/>
        <v>#VALUE!</v>
      </c>
      <c r="E106" s="17" t="e">
        <f t="shared" si="77"/>
        <v>#VALUE!</v>
      </c>
      <c r="F106" s="17" t="e">
        <f t="shared" si="77"/>
        <v>#VALUE!</v>
      </c>
      <c r="G106" s="17" t="e">
        <f t="shared" si="77"/>
        <v>#VALUE!</v>
      </c>
      <c r="H106" s="17" t="e">
        <f t="shared" si="77"/>
        <v>#VALUE!</v>
      </c>
      <c r="I106" s="17" t="e">
        <f t="shared" si="77"/>
        <v>#VALUE!</v>
      </c>
      <c r="J106" s="17" t="e">
        <f t="shared" si="77"/>
        <v>#VALUE!</v>
      </c>
      <c r="K106" s="17" t="e">
        <f t="shared" si="77"/>
        <v>#VALUE!</v>
      </c>
      <c r="L106" s="17" t="e">
        <f t="shared" si="77"/>
        <v>#VALUE!</v>
      </c>
    </row>
    <row r="107" spans="1:12" x14ac:dyDescent="0.3">
      <c r="A107" s="168" t="s">
        <v>177</v>
      </c>
      <c r="B107" s="169"/>
      <c r="C107" s="170" t="e">
        <f>SUM(C91,C100:C101,C105:C106)</f>
        <v>#VALUE!</v>
      </c>
      <c r="D107" s="170" t="e">
        <f t="shared" ref="D107:L107" si="78">SUM(D91,D100:D101,D105:D106)</f>
        <v>#VALUE!</v>
      </c>
      <c r="E107" s="170" t="e">
        <f t="shared" si="78"/>
        <v>#VALUE!</v>
      </c>
      <c r="F107" s="170" t="e">
        <f t="shared" si="78"/>
        <v>#VALUE!</v>
      </c>
      <c r="G107" s="170" t="e">
        <f t="shared" si="78"/>
        <v>#VALUE!</v>
      </c>
      <c r="H107" s="170" t="e">
        <f t="shared" si="78"/>
        <v>#VALUE!</v>
      </c>
      <c r="I107" s="170" t="e">
        <f t="shared" si="78"/>
        <v>#VALUE!</v>
      </c>
      <c r="J107" s="170" t="e">
        <f t="shared" si="78"/>
        <v>#VALUE!</v>
      </c>
      <c r="K107" s="170" t="e">
        <f t="shared" si="78"/>
        <v>#VALUE!</v>
      </c>
      <c r="L107" s="170" t="e">
        <f t="shared" si="78"/>
        <v>#VALUE!</v>
      </c>
    </row>
    <row r="108" spans="1:12" x14ac:dyDescent="0.3">
      <c r="A108" s="162" t="s">
        <v>61</v>
      </c>
      <c r="C108" s="163">
        <v>1</v>
      </c>
      <c r="D108" s="163">
        <v>1</v>
      </c>
      <c r="E108" s="163">
        <v>1</v>
      </c>
      <c r="F108" s="163">
        <v>1</v>
      </c>
      <c r="G108" s="163">
        <v>1</v>
      </c>
      <c r="H108" s="163">
        <v>1</v>
      </c>
      <c r="I108" s="163">
        <v>1</v>
      </c>
      <c r="J108" s="163">
        <v>1</v>
      </c>
      <c r="K108" s="163">
        <v>1</v>
      </c>
      <c r="L108" s="163">
        <v>1</v>
      </c>
    </row>
    <row r="109" spans="1:12" x14ac:dyDescent="0.3">
      <c r="A109" s="139" t="s">
        <v>178</v>
      </c>
      <c r="C109" s="164" t="e">
        <f t="shared" ref="C109:L109" si="79">SUM(C93*C108,C96:C97)</f>
        <v>#VALUE!</v>
      </c>
      <c r="D109" s="164" t="e">
        <f t="shared" si="79"/>
        <v>#VALUE!</v>
      </c>
      <c r="E109" s="164" t="e">
        <f t="shared" si="79"/>
        <v>#VALUE!</v>
      </c>
      <c r="F109" s="164" t="e">
        <f t="shared" si="79"/>
        <v>#VALUE!</v>
      </c>
      <c r="G109" s="164" t="e">
        <f t="shared" si="79"/>
        <v>#VALUE!</v>
      </c>
      <c r="H109" s="164" t="e">
        <f t="shared" si="79"/>
        <v>#VALUE!</v>
      </c>
      <c r="I109" s="164" t="e">
        <f t="shared" si="79"/>
        <v>#VALUE!</v>
      </c>
      <c r="J109" s="164" t="e">
        <f t="shared" si="79"/>
        <v>#VALUE!</v>
      </c>
      <c r="K109" s="164" t="e">
        <f t="shared" si="79"/>
        <v>#VALUE!</v>
      </c>
      <c r="L109" s="164" t="e">
        <f t="shared" si="79"/>
        <v>#VALUE!</v>
      </c>
    </row>
    <row r="110" spans="1:12" x14ac:dyDescent="0.3">
      <c r="A110" s="133" t="s">
        <v>62</v>
      </c>
      <c r="B110" s="169"/>
      <c r="C110" s="170" t="e">
        <f t="shared" ref="C110:L110" si="80">SUM(C100:C101,C105:C106,C96:C97)+C93*C108</f>
        <v>#VALUE!</v>
      </c>
      <c r="D110" s="170" t="e">
        <f t="shared" si="80"/>
        <v>#VALUE!</v>
      </c>
      <c r="E110" s="170" t="e">
        <f t="shared" si="80"/>
        <v>#VALUE!</v>
      </c>
      <c r="F110" s="170" t="e">
        <f t="shared" si="80"/>
        <v>#VALUE!</v>
      </c>
      <c r="G110" s="170" t="e">
        <f t="shared" si="80"/>
        <v>#VALUE!</v>
      </c>
      <c r="H110" s="170" t="e">
        <f t="shared" si="80"/>
        <v>#VALUE!</v>
      </c>
      <c r="I110" s="170" t="e">
        <f t="shared" si="80"/>
        <v>#VALUE!</v>
      </c>
      <c r="J110" s="170" t="e">
        <f t="shared" si="80"/>
        <v>#VALUE!</v>
      </c>
      <c r="K110" s="170" t="e">
        <f t="shared" si="80"/>
        <v>#VALUE!</v>
      </c>
      <c r="L110" s="170" t="e">
        <f t="shared" si="80"/>
        <v>#VALUE!</v>
      </c>
    </row>
    <row r="111" spans="1:12" x14ac:dyDescent="0.3">
      <c r="A111" s="22" t="s">
        <v>179</v>
      </c>
      <c r="B111" s="1"/>
      <c r="C111" s="122" t="e">
        <f t="shared" ref="C111:L111" si="81">C85</f>
        <v>#VALUE!</v>
      </c>
      <c r="D111" s="122" t="e">
        <f t="shared" si="81"/>
        <v>#VALUE!</v>
      </c>
      <c r="E111" s="122" t="e">
        <f t="shared" si="81"/>
        <v>#VALUE!</v>
      </c>
      <c r="F111" s="122" t="e">
        <f t="shared" si="81"/>
        <v>#VALUE!</v>
      </c>
      <c r="G111" s="122" t="e">
        <f t="shared" si="81"/>
        <v>#VALUE!</v>
      </c>
      <c r="H111" s="122" t="e">
        <f t="shared" si="81"/>
        <v>#VALUE!</v>
      </c>
      <c r="I111" s="122" t="e">
        <f t="shared" si="81"/>
        <v>#VALUE!</v>
      </c>
      <c r="J111" s="122" t="e">
        <f t="shared" si="81"/>
        <v>#VALUE!</v>
      </c>
      <c r="K111" s="122" t="e">
        <f t="shared" si="81"/>
        <v>#VALUE!</v>
      </c>
      <c r="L111" s="122" t="e">
        <f t="shared" si="81"/>
        <v>#VALUE!</v>
      </c>
    </row>
    <row r="112" spans="1:12" x14ac:dyDescent="0.3">
      <c r="A112" s="23" t="s">
        <v>157</v>
      </c>
      <c r="B112" s="123"/>
      <c r="C112" s="24" t="e">
        <f>C110-C111</f>
        <v>#VALUE!</v>
      </c>
      <c r="D112" s="24" t="e">
        <f t="shared" ref="D112:L112" si="82">D110-D111</f>
        <v>#VALUE!</v>
      </c>
      <c r="E112" s="24" t="e">
        <f t="shared" si="82"/>
        <v>#VALUE!</v>
      </c>
      <c r="F112" s="24" t="e">
        <f t="shared" si="82"/>
        <v>#VALUE!</v>
      </c>
      <c r="G112" s="24" t="e">
        <f t="shared" si="82"/>
        <v>#VALUE!</v>
      </c>
      <c r="H112" s="24" t="e">
        <f t="shared" si="82"/>
        <v>#VALUE!</v>
      </c>
      <c r="I112" s="24" t="e">
        <f t="shared" si="82"/>
        <v>#VALUE!</v>
      </c>
      <c r="J112" s="24" t="e">
        <f t="shared" si="82"/>
        <v>#VALUE!</v>
      </c>
      <c r="K112" s="24" t="e">
        <f t="shared" si="82"/>
        <v>#VALUE!</v>
      </c>
      <c r="L112" s="24" t="e">
        <f t="shared" si="82"/>
        <v>#VALUE!</v>
      </c>
    </row>
    <row r="113" spans="1:12" ht="15.75" thickBot="1" x14ac:dyDescent="0.35">
      <c r="A113" s="25" t="s">
        <v>158</v>
      </c>
      <c r="B113" s="125"/>
      <c r="C113" s="129" t="str">
        <f>IFERROR((C112/C111)," ")</f>
        <v xml:space="preserve"> </v>
      </c>
      <c r="D113" s="129" t="str">
        <f t="shared" ref="D113:L113" si="83">IFERROR((D112/D111)," ")</f>
        <v xml:space="preserve"> </v>
      </c>
      <c r="E113" s="129" t="str">
        <f t="shared" si="83"/>
        <v xml:space="preserve"> </v>
      </c>
      <c r="F113" s="129" t="str">
        <f t="shared" si="83"/>
        <v xml:space="preserve"> </v>
      </c>
      <c r="G113" s="129" t="str">
        <f t="shared" si="83"/>
        <v xml:space="preserve"> </v>
      </c>
      <c r="H113" s="129" t="str">
        <f t="shared" si="83"/>
        <v xml:space="preserve"> </v>
      </c>
      <c r="I113" s="129" t="str">
        <f t="shared" si="83"/>
        <v xml:space="preserve"> </v>
      </c>
      <c r="J113" s="129" t="str">
        <f t="shared" si="83"/>
        <v xml:space="preserve"> </v>
      </c>
      <c r="K113" s="129" t="str">
        <f t="shared" si="83"/>
        <v xml:space="preserve"> </v>
      </c>
      <c r="L113" s="129" t="str">
        <f t="shared" si="83"/>
        <v xml:space="preserve"> </v>
      </c>
    </row>
    <row r="114" spans="1:12" ht="15.75" thickTop="1" x14ac:dyDescent="0.3">
      <c r="A114" s="293" t="s">
        <v>159</v>
      </c>
      <c r="B114" s="294" t="s">
        <v>159</v>
      </c>
      <c r="C114" s="294" t="s">
        <v>159</v>
      </c>
      <c r="D114" s="294" t="s">
        <v>159</v>
      </c>
      <c r="E114" s="294" t="s">
        <v>159</v>
      </c>
      <c r="F114" s="294" t="s">
        <v>159</v>
      </c>
      <c r="G114" s="294" t="s">
        <v>159</v>
      </c>
      <c r="H114" s="294" t="s">
        <v>159</v>
      </c>
      <c r="I114" s="294" t="s">
        <v>159</v>
      </c>
      <c r="J114" s="294" t="s">
        <v>159</v>
      </c>
      <c r="K114" s="294" t="s">
        <v>159</v>
      </c>
      <c r="L114" s="295" t="s">
        <v>159</v>
      </c>
    </row>
    <row r="115" spans="1:12" ht="27" x14ac:dyDescent="0.3">
      <c r="A115" s="16"/>
      <c r="B115" s="132" t="s">
        <v>57</v>
      </c>
      <c r="C115" s="132" t="str">
        <f t="shared" ref="C115:L115" si="84">"Coût annuel estimé      "&amp;C$6</f>
        <v>Coût annuel estimé      MT1</v>
      </c>
      <c r="D115" s="132" t="str">
        <f t="shared" si="84"/>
        <v>Coût annuel estimé      MT2</v>
      </c>
      <c r="E115" s="132" t="str">
        <f t="shared" si="84"/>
        <v>Coût annuel estimé      MT3</v>
      </c>
      <c r="F115" s="132" t="str">
        <f t="shared" si="84"/>
        <v>Coût annuel estimé      MT4</v>
      </c>
      <c r="G115" s="132" t="str">
        <f t="shared" si="84"/>
        <v>Coût annuel estimé      MT5</v>
      </c>
      <c r="H115" s="132" t="str">
        <f t="shared" si="84"/>
        <v>Coût annuel estimé      MT6</v>
      </c>
      <c r="I115" s="132" t="str">
        <f t="shared" si="84"/>
        <v>Coût annuel estimé      MT7</v>
      </c>
      <c r="J115" s="132" t="str">
        <f t="shared" si="84"/>
        <v>Coût annuel estimé      MT8</v>
      </c>
      <c r="K115" s="132" t="str">
        <f t="shared" si="84"/>
        <v>Coût annuel estimé      MT9</v>
      </c>
      <c r="L115" s="132" t="str">
        <f t="shared" si="84"/>
        <v>Coût annuel estimé      MT10</v>
      </c>
    </row>
    <row r="116" spans="1:12" x14ac:dyDescent="0.3">
      <c r="A116" s="139" t="s">
        <v>7</v>
      </c>
      <c r="B116" s="7"/>
      <c r="C116" s="17" t="e">
        <f t="shared" ref="C116:L116" si="85">SUM(C117,C121:C122)</f>
        <v>#VALUE!</v>
      </c>
      <c r="D116" s="17" t="e">
        <f t="shared" si="85"/>
        <v>#VALUE!</v>
      </c>
      <c r="E116" s="17" t="e">
        <f t="shared" si="85"/>
        <v>#VALUE!</v>
      </c>
      <c r="F116" s="17" t="e">
        <f t="shared" si="85"/>
        <v>#VALUE!</v>
      </c>
      <c r="G116" s="17" t="e">
        <f t="shared" si="85"/>
        <v>#VALUE!</v>
      </c>
      <c r="H116" s="17" t="e">
        <f t="shared" si="85"/>
        <v>#VALUE!</v>
      </c>
      <c r="I116" s="17" t="e">
        <f t="shared" si="85"/>
        <v>#VALUE!</v>
      </c>
      <c r="J116" s="17" t="e">
        <f t="shared" si="85"/>
        <v>#VALUE!</v>
      </c>
      <c r="K116" s="17" t="e">
        <f t="shared" si="85"/>
        <v>#VALUE!</v>
      </c>
      <c r="L116" s="17" t="e">
        <f t="shared" si="85"/>
        <v>#VALUE!</v>
      </c>
    </row>
    <row r="117" spans="1:12" x14ac:dyDescent="0.3">
      <c r="A117" s="18" t="s">
        <v>8</v>
      </c>
      <c r="B117" s="7"/>
      <c r="C117" s="17" t="e">
        <f t="shared" ref="C117:L117" si="86">C118</f>
        <v>#VALUE!</v>
      </c>
      <c r="D117" s="17" t="e">
        <f t="shared" si="86"/>
        <v>#VALUE!</v>
      </c>
      <c r="E117" s="17" t="e">
        <f t="shared" si="86"/>
        <v>#VALUE!</v>
      </c>
      <c r="F117" s="17" t="e">
        <f t="shared" si="86"/>
        <v>#VALUE!</v>
      </c>
      <c r="G117" s="17" t="e">
        <f t="shared" si="86"/>
        <v>#VALUE!</v>
      </c>
      <c r="H117" s="17" t="e">
        <f t="shared" si="86"/>
        <v>#VALUE!</v>
      </c>
      <c r="I117" s="17" t="e">
        <f t="shared" si="86"/>
        <v>#VALUE!</v>
      </c>
      <c r="J117" s="17" t="e">
        <f t="shared" si="86"/>
        <v>#VALUE!</v>
      </c>
      <c r="K117" s="17" t="e">
        <f t="shared" si="86"/>
        <v>#VALUE!</v>
      </c>
      <c r="L117" s="17" t="e">
        <f t="shared" si="86"/>
        <v>#VALUE!</v>
      </c>
    </row>
    <row r="118" spans="1:12" x14ac:dyDescent="0.3">
      <c r="A118" s="19" t="s">
        <v>9</v>
      </c>
      <c r="B118" s="7"/>
      <c r="C118" s="17" t="e">
        <f t="shared" ref="C118" si="87">SUM(C119:C120)</f>
        <v>#VALUE!</v>
      </c>
      <c r="D118" s="17" t="e">
        <f t="shared" ref="D118:L118" si="88">SUM(D119:D120)</f>
        <v>#VALUE!</v>
      </c>
      <c r="E118" s="17" t="e">
        <f t="shared" si="88"/>
        <v>#VALUE!</v>
      </c>
      <c r="F118" s="17" t="e">
        <f t="shared" si="88"/>
        <v>#VALUE!</v>
      </c>
      <c r="G118" s="17" t="e">
        <f t="shared" si="88"/>
        <v>#VALUE!</v>
      </c>
      <c r="H118" s="17" t="e">
        <f t="shared" si="88"/>
        <v>#VALUE!</v>
      </c>
      <c r="I118" s="17" t="e">
        <f t="shared" si="88"/>
        <v>#VALUE!</v>
      </c>
      <c r="J118" s="17" t="e">
        <f t="shared" si="88"/>
        <v>#VALUE!</v>
      </c>
      <c r="K118" s="17" t="e">
        <f t="shared" si="88"/>
        <v>#VALUE!</v>
      </c>
      <c r="L118" s="17" t="e">
        <f t="shared" si="88"/>
        <v>#VALUE!</v>
      </c>
    </row>
    <row r="119" spans="1:12" x14ac:dyDescent="0.3">
      <c r="A119" s="20" t="s">
        <v>10</v>
      </c>
      <c r="B119" s="161" t="str">
        <f>+'Tarifs 2028'!$L$14</f>
        <v>V</v>
      </c>
      <c r="C119" s="17" t="e">
        <f t="shared" ref="C119:L120" si="89">$B119*C$12*12</f>
        <v>#VALUE!</v>
      </c>
      <c r="D119" s="17" t="e">
        <f t="shared" si="89"/>
        <v>#VALUE!</v>
      </c>
      <c r="E119" s="17" t="e">
        <f t="shared" si="89"/>
        <v>#VALUE!</v>
      </c>
      <c r="F119" s="17" t="e">
        <f t="shared" si="89"/>
        <v>#VALUE!</v>
      </c>
      <c r="G119" s="17" t="e">
        <f t="shared" si="89"/>
        <v>#VALUE!</v>
      </c>
      <c r="H119" s="17" t="e">
        <f t="shared" si="89"/>
        <v>#VALUE!</v>
      </c>
      <c r="I119" s="17" t="e">
        <f t="shared" si="89"/>
        <v>#VALUE!</v>
      </c>
      <c r="J119" s="17" t="e">
        <f t="shared" si="89"/>
        <v>#VALUE!</v>
      </c>
      <c r="K119" s="17" t="e">
        <f t="shared" si="89"/>
        <v>#VALUE!</v>
      </c>
      <c r="L119" s="17" t="e">
        <f t="shared" si="89"/>
        <v>#VALUE!</v>
      </c>
    </row>
    <row r="120" spans="1:12" x14ac:dyDescent="0.3">
      <c r="A120" s="20" t="s">
        <v>14</v>
      </c>
      <c r="B120" s="161" t="str">
        <f>+'Tarifs 2028'!$L$15</f>
        <v>V</v>
      </c>
      <c r="C120" s="17" t="e">
        <f t="shared" si="89"/>
        <v>#VALUE!</v>
      </c>
      <c r="D120" s="17" t="e">
        <f t="shared" si="89"/>
        <v>#VALUE!</v>
      </c>
      <c r="E120" s="17" t="e">
        <f t="shared" si="89"/>
        <v>#VALUE!</v>
      </c>
      <c r="F120" s="17" t="e">
        <f t="shared" si="89"/>
        <v>#VALUE!</v>
      </c>
      <c r="G120" s="17" t="e">
        <f t="shared" si="89"/>
        <v>#VALUE!</v>
      </c>
      <c r="H120" s="17" t="e">
        <f t="shared" si="89"/>
        <v>#VALUE!</v>
      </c>
      <c r="I120" s="17" t="e">
        <f t="shared" si="89"/>
        <v>#VALUE!</v>
      </c>
      <c r="J120" s="17" t="e">
        <f t="shared" si="89"/>
        <v>#VALUE!</v>
      </c>
      <c r="K120" s="17" t="e">
        <f t="shared" si="89"/>
        <v>#VALUE!</v>
      </c>
      <c r="L120" s="17" t="e">
        <f t="shared" si="89"/>
        <v>#VALUE!</v>
      </c>
    </row>
    <row r="121" spans="1:12" x14ac:dyDescent="0.3">
      <c r="A121" s="18" t="s">
        <v>17</v>
      </c>
      <c r="B121" s="17" t="str">
        <f>+'Tarifs 2028'!$L$21</f>
        <v>V</v>
      </c>
      <c r="C121" s="17" t="str">
        <f t="shared" ref="C121:L121" si="90">$B121</f>
        <v>V</v>
      </c>
      <c r="D121" s="17" t="str">
        <f t="shared" si="90"/>
        <v>V</v>
      </c>
      <c r="E121" s="17" t="str">
        <f t="shared" si="90"/>
        <v>V</v>
      </c>
      <c r="F121" s="17" t="str">
        <f t="shared" si="90"/>
        <v>V</v>
      </c>
      <c r="G121" s="17" t="str">
        <f t="shared" si="90"/>
        <v>V</v>
      </c>
      <c r="H121" s="17" t="str">
        <f t="shared" si="90"/>
        <v>V</v>
      </c>
      <c r="I121" s="17" t="str">
        <f t="shared" si="90"/>
        <v>V</v>
      </c>
      <c r="J121" s="17" t="str">
        <f t="shared" si="90"/>
        <v>V</v>
      </c>
      <c r="K121" s="17" t="str">
        <f t="shared" si="90"/>
        <v>V</v>
      </c>
      <c r="L121" s="17" t="str">
        <f t="shared" si="90"/>
        <v>V</v>
      </c>
    </row>
    <row r="122" spans="1:12" x14ac:dyDescent="0.3">
      <c r="A122" s="18" t="s">
        <v>58</v>
      </c>
      <c r="B122" s="7"/>
      <c r="C122" s="17" t="e">
        <f t="shared" ref="C122" si="91">SUM(C123:C124)</f>
        <v>#VALUE!</v>
      </c>
      <c r="D122" s="17" t="e">
        <f t="shared" ref="D122:L122" si="92">SUM(D123:D124)</f>
        <v>#VALUE!</v>
      </c>
      <c r="E122" s="17" t="e">
        <f t="shared" si="92"/>
        <v>#VALUE!</v>
      </c>
      <c r="F122" s="17" t="e">
        <f t="shared" si="92"/>
        <v>#VALUE!</v>
      </c>
      <c r="G122" s="17" t="e">
        <f t="shared" si="92"/>
        <v>#VALUE!</v>
      </c>
      <c r="H122" s="17" t="e">
        <f t="shared" si="92"/>
        <v>#VALUE!</v>
      </c>
      <c r="I122" s="17" t="e">
        <f t="shared" si="92"/>
        <v>#VALUE!</v>
      </c>
      <c r="J122" s="17" t="e">
        <f t="shared" si="92"/>
        <v>#VALUE!</v>
      </c>
      <c r="K122" s="17" t="e">
        <f t="shared" si="92"/>
        <v>#VALUE!</v>
      </c>
      <c r="L122" s="17" t="e">
        <f t="shared" si="92"/>
        <v>#VALUE!</v>
      </c>
    </row>
    <row r="123" spans="1:12" x14ac:dyDescent="0.3">
      <c r="A123" s="19" t="s">
        <v>22</v>
      </c>
      <c r="B123" s="161" t="str">
        <f>+'Tarifs 2028'!$L$29</f>
        <v>V</v>
      </c>
      <c r="C123" s="17" t="e">
        <f t="shared" ref="C123:L123" si="93">$B123*C$7</f>
        <v>#VALUE!</v>
      </c>
      <c r="D123" s="17" t="e">
        <f t="shared" si="93"/>
        <v>#VALUE!</v>
      </c>
      <c r="E123" s="17" t="e">
        <f t="shared" si="93"/>
        <v>#VALUE!</v>
      </c>
      <c r="F123" s="17" t="e">
        <f t="shared" si="93"/>
        <v>#VALUE!</v>
      </c>
      <c r="G123" s="17" t="e">
        <f t="shared" si="93"/>
        <v>#VALUE!</v>
      </c>
      <c r="H123" s="17" t="e">
        <f t="shared" si="93"/>
        <v>#VALUE!</v>
      </c>
      <c r="I123" s="17" t="e">
        <f t="shared" si="93"/>
        <v>#VALUE!</v>
      </c>
      <c r="J123" s="17" t="e">
        <f t="shared" si="93"/>
        <v>#VALUE!</v>
      </c>
      <c r="K123" s="17" t="e">
        <f t="shared" si="93"/>
        <v>#VALUE!</v>
      </c>
      <c r="L123" s="17" t="e">
        <f t="shared" si="93"/>
        <v>#VALUE!</v>
      </c>
    </row>
    <row r="124" spans="1:12" x14ac:dyDescent="0.3">
      <c r="A124" s="19" t="s">
        <v>23</v>
      </c>
      <c r="B124" s="161" t="str">
        <f>+'Tarifs 2028'!$L$30</f>
        <v>V</v>
      </c>
      <c r="C124" s="17" t="e">
        <f t="shared" ref="C124:L124" si="94">$B124*C$8</f>
        <v>#VALUE!</v>
      </c>
      <c r="D124" s="17" t="e">
        <f t="shared" si="94"/>
        <v>#VALUE!</v>
      </c>
      <c r="E124" s="17" t="e">
        <f t="shared" si="94"/>
        <v>#VALUE!</v>
      </c>
      <c r="F124" s="17" t="e">
        <f t="shared" si="94"/>
        <v>#VALUE!</v>
      </c>
      <c r="G124" s="17" t="e">
        <f t="shared" si="94"/>
        <v>#VALUE!</v>
      </c>
      <c r="H124" s="17" t="e">
        <f t="shared" si="94"/>
        <v>#VALUE!</v>
      </c>
      <c r="I124" s="17" t="e">
        <f t="shared" si="94"/>
        <v>#VALUE!</v>
      </c>
      <c r="J124" s="17" t="e">
        <f t="shared" si="94"/>
        <v>#VALUE!</v>
      </c>
      <c r="K124" s="17" t="e">
        <f t="shared" si="94"/>
        <v>#VALUE!</v>
      </c>
      <c r="L124" s="17" t="e">
        <f t="shared" si="94"/>
        <v>#VALUE!</v>
      </c>
    </row>
    <row r="125" spans="1:12" x14ac:dyDescent="0.3">
      <c r="A125" s="139" t="s">
        <v>176</v>
      </c>
      <c r="B125" s="161" t="str">
        <f>+'Tarifs 2028'!$L$36</f>
        <v>V</v>
      </c>
      <c r="C125" s="17" t="e">
        <f t="shared" ref="C125:L125" si="95">$B125*C$11</f>
        <v>#VALUE!</v>
      </c>
      <c r="D125" s="17" t="e">
        <f t="shared" si="95"/>
        <v>#VALUE!</v>
      </c>
      <c r="E125" s="17" t="e">
        <f t="shared" si="95"/>
        <v>#VALUE!</v>
      </c>
      <c r="F125" s="17" t="e">
        <f t="shared" si="95"/>
        <v>#VALUE!</v>
      </c>
      <c r="G125" s="17" t="e">
        <f t="shared" si="95"/>
        <v>#VALUE!</v>
      </c>
      <c r="H125" s="17" t="e">
        <f t="shared" si="95"/>
        <v>#VALUE!</v>
      </c>
      <c r="I125" s="17" t="e">
        <f t="shared" si="95"/>
        <v>#VALUE!</v>
      </c>
      <c r="J125" s="17" t="e">
        <f t="shared" si="95"/>
        <v>#VALUE!</v>
      </c>
      <c r="K125" s="17" t="e">
        <f t="shared" si="95"/>
        <v>#VALUE!</v>
      </c>
      <c r="L125" s="17" t="e">
        <f t="shared" si="95"/>
        <v>#VALUE!</v>
      </c>
    </row>
    <row r="126" spans="1:12" x14ac:dyDescent="0.3">
      <c r="A126" s="139" t="s">
        <v>59</v>
      </c>
      <c r="B126" s="161"/>
      <c r="C126" s="17" t="e">
        <f t="shared" ref="C126:L126" si="96">SUM(C127:C129)</f>
        <v>#VALUE!</v>
      </c>
      <c r="D126" s="17" t="e">
        <f t="shared" si="96"/>
        <v>#VALUE!</v>
      </c>
      <c r="E126" s="17" t="e">
        <f t="shared" si="96"/>
        <v>#VALUE!</v>
      </c>
      <c r="F126" s="17" t="e">
        <f t="shared" si="96"/>
        <v>#VALUE!</v>
      </c>
      <c r="G126" s="17" t="e">
        <f t="shared" si="96"/>
        <v>#VALUE!</v>
      </c>
      <c r="H126" s="17" t="e">
        <f t="shared" si="96"/>
        <v>#VALUE!</v>
      </c>
      <c r="I126" s="17" t="e">
        <f t="shared" si="96"/>
        <v>#VALUE!</v>
      </c>
      <c r="J126" s="17" t="e">
        <f t="shared" si="96"/>
        <v>#VALUE!</v>
      </c>
      <c r="K126" s="17" t="e">
        <f t="shared" si="96"/>
        <v>#VALUE!</v>
      </c>
      <c r="L126" s="17" t="e">
        <f t="shared" si="96"/>
        <v>#VALUE!</v>
      </c>
    </row>
    <row r="127" spans="1:12" x14ac:dyDescent="0.3">
      <c r="A127" s="18" t="s">
        <v>28</v>
      </c>
      <c r="B127" s="161" t="str">
        <f>+'Tarifs 2028'!$L$39</f>
        <v>V</v>
      </c>
      <c r="C127" s="17" t="e">
        <f t="shared" ref="C127:L130" si="97">$B127*C$11</f>
        <v>#VALUE!</v>
      </c>
      <c r="D127" s="17" t="e">
        <f t="shared" si="97"/>
        <v>#VALUE!</v>
      </c>
      <c r="E127" s="17" t="e">
        <f t="shared" si="97"/>
        <v>#VALUE!</v>
      </c>
      <c r="F127" s="17" t="e">
        <f t="shared" si="97"/>
        <v>#VALUE!</v>
      </c>
      <c r="G127" s="17" t="e">
        <f t="shared" si="97"/>
        <v>#VALUE!</v>
      </c>
      <c r="H127" s="17" t="e">
        <f t="shared" si="97"/>
        <v>#VALUE!</v>
      </c>
      <c r="I127" s="17" t="e">
        <f t="shared" si="97"/>
        <v>#VALUE!</v>
      </c>
      <c r="J127" s="17" t="e">
        <f t="shared" si="97"/>
        <v>#VALUE!</v>
      </c>
      <c r="K127" s="17" t="e">
        <f t="shared" si="97"/>
        <v>#VALUE!</v>
      </c>
      <c r="L127" s="17" t="e">
        <f t="shared" si="97"/>
        <v>#VALUE!</v>
      </c>
    </row>
    <row r="128" spans="1:12" x14ac:dyDescent="0.3">
      <c r="A128" s="18" t="s">
        <v>30</v>
      </c>
      <c r="B128" s="161" t="str">
        <f>+'Tarifs 2028'!$L$40</f>
        <v>V</v>
      </c>
      <c r="C128" s="17" t="e">
        <f t="shared" si="97"/>
        <v>#VALUE!</v>
      </c>
      <c r="D128" s="17" t="e">
        <f t="shared" si="97"/>
        <v>#VALUE!</v>
      </c>
      <c r="E128" s="17" t="e">
        <f t="shared" si="97"/>
        <v>#VALUE!</v>
      </c>
      <c r="F128" s="17" t="e">
        <f t="shared" si="97"/>
        <v>#VALUE!</v>
      </c>
      <c r="G128" s="17" t="e">
        <f t="shared" si="97"/>
        <v>#VALUE!</v>
      </c>
      <c r="H128" s="17" t="e">
        <f t="shared" si="97"/>
        <v>#VALUE!</v>
      </c>
      <c r="I128" s="17" t="e">
        <f t="shared" si="97"/>
        <v>#VALUE!</v>
      </c>
      <c r="J128" s="17" t="e">
        <f t="shared" si="97"/>
        <v>#VALUE!</v>
      </c>
      <c r="K128" s="17" t="e">
        <f t="shared" si="97"/>
        <v>#VALUE!</v>
      </c>
      <c r="L128" s="17" t="e">
        <f t="shared" si="97"/>
        <v>#VALUE!</v>
      </c>
    </row>
    <row r="129" spans="1:12" x14ac:dyDescent="0.3">
      <c r="A129" s="18" t="s">
        <v>32</v>
      </c>
      <c r="B129" s="161" t="str">
        <f>+'Tarifs 2028'!$L$41</f>
        <v>V</v>
      </c>
      <c r="C129" s="17" t="e">
        <f t="shared" si="97"/>
        <v>#VALUE!</v>
      </c>
      <c r="D129" s="17" t="e">
        <f t="shared" si="97"/>
        <v>#VALUE!</v>
      </c>
      <c r="E129" s="17" t="e">
        <f t="shared" si="97"/>
        <v>#VALUE!</v>
      </c>
      <c r="F129" s="17" t="e">
        <f t="shared" si="97"/>
        <v>#VALUE!</v>
      </c>
      <c r="G129" s="17" t="e">
        <f t="shared" si="97"/>
        <v>#VALUE!</v>
      </c>
      <c r="H129" s="17" t="e">
        <f t="shared" si="97"/>
        <v>#VALUE!</v>
      </c>
      <c r="I129" s="17" t="e">
        <f t="shared" si="97"/>
        <v>#VALUE!</v>
      </c>
      <c r="J129" s="17" t="e">
        <f t="shared" si="97"/>
        <v>#VALUE!</v>
      </c>
      <c r="K129" s="17" t="e">
        <f t="shared" si="97"/>
        <v>#VALUE!</v>
      </c>
      <c r="L129" s="17" t="e">
        <f t="shared" si="97"/>
        <v>#VALUE!</v>
      </c>
    </row>
    <row r="130" spans="1:12" x14ac:dyDescent="0.3">
      <c r="A130" s="139" t="s">
        <v>34</v>
      </c>
      <c r="B130" s="161" t="str">
        <f>+'Tarifs 2028'!$L$43</f>
        <v>V</v>
      </c>
      <c r="C130" s="17" t="e">
        <f t="shared" si="97"/>
        <v>#VALUE!</v>
      </c>
      <c r="D130" s="17" t="e">
        <f t="shared" si="97"/>
        <v>#VALUE!</v>
      </c>
      <c r="E130" s="17" t="e">
        <f t="shared" si="97"/>
        <v>#VALUE!</v>
      </c>
      <c r="F130" s="17" t="e">
        <f t="shared" si="97"/>
        <v>#VALUE!</v>
      </c>
      <c r="G130" s="17" t="e">
        <f t="shared" si="97"/>
        <v>#VALUE!</v>
      </c>
      <c r="H130" s="17" t="e">
        <f t="shared" si="97"/>
        <v>#VALUE!</v>
      </c>
      <c r="I130" s="17" t="e">
        <f t="shared" si="97"/>
        <v>#VALUE!</v>
      </c>
      <c r="J130" s="17" t="e">
        <f t="shared" si="97"/>
        <v>#VALUE!</v>
      </c>
      <c r="K130" s="17" t="e">
        <f t="shared" si="97"/>
        <v>#VALUE!</v>
      </c>
      <c r="L130" s="17" t="e">
        <f t="shared" si="97"/>
        <v>#VALUE!</v>
      </c>
    </row>
    <row r="131" spans="1:12" x14ac:dyDescent="0.3">
      <c r="A131" s="139" t="s">
        <v>35</v>
      </c>
      <c r="B131" s="161" t="str">
        <f>+'Tarifs 2028'!$L$45</f>
        <v>V</v>
      </c>
      <c r="C131" s="17" t="e">
        <f t="shared" ref="C131:L131" si="98">$B131*C$13</f>
        <v>#VALUE!</v>
      </c>
      <c r="D131" s="17" t="e">
        <f t="shared" si="98"/>
        <v>#VALUE!</v>
      </c>
      <c r="E131" s="17" t="e">
        <f t="shared" si="98"/>
        <v>#VALUE!</v>
      </c>
      <c r="F131" s="17" t="e">
        <f t="shared" si="98"/>
        <v>#VALUE!</v>
      </c>
      <c r="G131" s="17" t="e">
        <f t="shared" si="98"/>
        <v>#VALUE!</v>
      </c>
      <c r="H131" s="17" t="e">
        <f t="shared" si="98"/>
        <v>#VALUE!</v>
      </c>
      <c r="I131" s="17" t="e">
        <f t="shared" si="98"/>
        <v>#VALUE!</v>
      </c>
      <c r="J131" s="17" t="e">
        <f t="shared" si="98"/>
        <v>#VALUE!</v>
      </c>
      <c r="K131" s="17" t="e">
        <f t="shared" si="98"/>
        <v>#VALUE!</v>
      </c>
      <c r="L131" s="17" t="e">
        <f t="shared" si="98"/>
        <v>#VALUE!</v>
      </c>
    </row>
    <row r="132" spans="1:12" x14ac:dyDescent="0.3">
      <c r="A132" s="168" t="s">
        <v>177</v>
      </c>
      <c r="B132" s="169"/>
      <c r="C132" s="170" t="e">
        <f>SUM(C116,C125:C126,C130:C131)</f>
        <v>#VALUE!</v>
      </c>
      <c r="D132" s="170" t="e">
        <f t="shared" ref="D132:L132" si="99">SUM(D116,D125:D126,D130:D131)</f>
        <v>#VALUE!</v>
      </c>
      <c r="E132" s="170" t="e">
        <f t="shared" si="99"/>
        <v>#VALUE!</v>
      </c>
      <c r="F132" s="170" t="e">
        <f t="shared" si="99"/>
        <v>#VALUE!</v>
      </c>
      <c r="G132" s="170" t="e">
        <f t="shared" si="99"/>
        <v>#VALUE!</v>
      </c>
      <c r="H132" s="170" t="e">
        <f t="shared" si="99"/>
        <v>#VALUE!</v>
      </c>
      <c r="I132" s="170" t="e">
        <f t="shared" si="99"/>
        <v>#VALUE!</v>
      </c>
      <c r="J132" s="170" t="e">
        <f t="shared" si="99"/>
        <v>#VALUE!</v>
      </c>
      <c r="K132" s="170" t="e">
        <f t="shared" si="99"/>
        <v>#VALUE!</v>
      </c>
      <c r="L132" s="170" t="e">
        <f t="shared" si="99"/>
        <v>#VALUE!</v>
      </c>
    </row>
    <row r="133" spans="1:12" x14ac:dyDescent="0.3">
      <c r="A133" s="162" t="s">
        <v>61</v>
      </c>
      <c r="C133" s="163">
        <v>1</v>
      </c>
      <c r="D133" s="163">
        <v>1</v>
      </c>
      <c r="E133" s="163">
        <v>1</v>
      </c>
      <c r="F133" s="163">
        <v>1</v>
      </c>
      <c r="G133" s="163">
        <v>1</v>
      </c>
      <c r="H133" s="163">
        <v>1</v>
      </c>
      <c r="I133" s="163">
        <v>1</v>
      </c>
      <c r="J133" s="163">
        <v>1</v>
      </c>
      <c r="K133" s="163">
        <v>1</v>
      </c>
      <c r="L133" s="163">
        <v>1</v>
      </c>
    </row>
    <row r="134" spans="1:12" x14ac:dyDescent="0.3">
      <c r="A134" s="139" t="s">
        <v>178</v>
      </c>
      <c r="C134" s="164" t="e">
        <f t="shared" ref="C134:L134" si="100">SUM(C118*C133,C121:C122)</f>
        <v>#VALUE!</v>
      </c>
      <c r="D134" s="164" t="e">
        <f t="shared" si="100"/>
        <v>#VALUE!</v>
      </c>
      <c r="E134" s="164" t="e">
        <f t="shared" si="100"/>
        <v>#VALUE!</v>
      </c>
      <c r="F134" s="164" t="e">
        <f t="shared" si="100"/>
        <v>#VALUE!</v>
      </c>
      <c r="G134" s="164" t="e">
        <f t="shared" si="100"/>
        <v>#VALUE!</v>
      </c>
      <c r="H134" s="164" t="e">
        <f t="shared" si="100"/>
        <v>#VALUE!</v>
      </c>
      <c r="I134" s="164" t="e">
        <f t="shared" si="100"/>
        <v>#VALUE!</v>
      </c>
      <c r="J134" s="164" t="e">
        <f t="shared" si="100"/>
        <v>#VALUE!</v>
      </c>
      <c r="K134" s="164" t="e">
        <f t="shared" si="100"/>
        <v>#VALUE!</v>
      </c>
      <c r="L134" s="164" t="e">
        <f t="shared" si="100"/>
        <v>#VALUE!</v>
      </c>
    </row>
    <row r="135" spans="1:12" x14ac:dyDescent="0.3">
      <c r="A135" s="133" t="s">
        <v>62</v>
      </c>
      <c r="B135" s="169"/>
      <c r="C135" s="170" t="e">
        <f t="shared" ref="C135:L135" si="101">SUM(C125:C126,C130:C131,C121:C122)+C118*C133</f>
        <v>#VALUE!</v>
      </c>
      <c r="D135" s="170" t="e">
        <f t="shared" si="101"/>
        <v>#VALUE!</v>
      </c>
      <c r="E135" s="170" t="e">
        <f t="shared" si="101"/>
        <v>#VALUE!</v>
      </c>
      <c r="F135" s="170" t="e">
        <f t="shared" si="101"/>
        <v>#VALUE!</v>
      </c>
      <c r="G135" s="170" t="e">
        <f t="shared" si="101"/>
        <v>#VALUE!</v>
      </c>
      <c r="H135" s="170" t="e">
        <f t="shared" si="101"/>
        <v>#VALUE!</v>
      </c>
      <c r="I135" s="170" t="e">
        <f t="shared" si="101"/>
        <v>#VALUE!</v>
      </c>
      <c r="J135" s="170" t="e">
        <f t="shared" si="101"/>
        <v>#VALUE!</v>
      </c>
      <c r="K135" s="170" t="e">
        <f t="shared" si="101"/>
        <v>#VALUE!</v>
      </c>
      <c r="L135" s="170" t="e">
        <f t="shared" si="101"/>
        <v>#VALUE!</v>
      </c>
    </row>
    <row r="136" spans="1:12" x14ac:dyDescent="0.3">
      <c r="A136" s="22" t="s">
        <v>179</v>
      </c>
      <c r="B136" s="1"/>
      <c r="C136" s="122" t="e">
        <f t="shared" ref="C136:L136" si="102">C110</f>
        <v>#VALUE!</v>
      </c>
      <c r="D136" s="122" t="e">
        <f t="shared" si="102"/>
        <v>#VALUE!</v>
      </c>
      <c r="E136" s="122" t="e">
        <f t="shared" si="102"/>
        <v>#VALUE!</v>
      </c>
      <c r="F136" s="122" t="e">
        <f t="shared" si="102"/>
        <v>#VALUE!</v>
      </c>
      <c r="G136" s="122" t="e">
        <f t="shared" si="102"/>
        <v>#VALUE!</v>
      </c>
      <c r="H136" s="122" t="e">
        <f t="shared" si="102"/>
        <v>#VALUE!</v>
      </c>
      <c r="I136" s="122" t="e">
        <f t="shared" si="102"/>
        <v>#VALUE!</v>
      </c>
      <c r="J136" s="122" t="e">
        <f t="shared" si="102"/>
        <v>#VALUE!</v>
      </c>
      <c r="K136" s="122" t="e">
        <f t="shared" si="102"/>
        <v>#VALUE!</v>
      </c>
      <c r="L136" s="122" t="e">
        <f t="shared" si="102"/>
        <v>#VALUE!</v>
      </c>
    </row>
    <row r="137" spans="1:12" x14ac:dyDescent="0.3">
      <c r="A137" s="23" t="s">
        <v>161</v>
      </c>
      <c r="B137" s="123"/>
      <c r="C137" s="24" t="e">
        <f>C135-C136</f>
        <v>#VALUE!</v>
      </c>
      <c r="D137" s="24" t="e">
        <f t="shared" ref="D137:L137" si="103">D135-D136</f>
        <v>#VALUE!</v>
      </c>
      <c r="E137" s="24" t="e">
        <f t="shared" si="103"/>
        <v>#VALUE!</v>
      </c>
      <c r="F137" s="24" t="e">
        <f t="shared" si="103"/>
        <v>#VALUE!</v>
      </c>
      <c r="G137" s="24" t="e">
        <f t="shared" si="103"/>
        <v>#VALUE!</v>
      </c>
      <c r="H137" s="24" t="e">
        <f t="shared" si="103"/>
        <v>#VALUE!</v>
      </c>
      <c r="I137" s="24" t="e">
        <f t="shared" si="103"/>
        <v>#VALUE!</v>
      </c>
      <c r="J137" s="24" t="e">
        <f t="shared" si="103"/>
        <v>#VALUE!</v>
      </c>
      <c r="K137" s="24" t="e">
        <f t="shared" si="103"/>
        <v>#VALUE!</v>
      </c>
      <c r="L137" s="24" t="e">
        <f t="shared" si="103"/>
        <v>#VALUE!</v>
      </c>
    </row>
    <row r="138" spans="1:12" ht="15.75" thickBot="1" x14ac:dyDescent="0.35">
      <c r="A138" s="25" t="s">
        <v>162</v>
      </c>
      <c r="B138" s="125"/>
      <c r="C138" s="129" t="str">
        <f>IFERROR((C137/C136)," ")</f>
        <v xml:space="preserve"> </v>
      </c>
      <c r="D138" s="129" t="str">
        <f t="shared" ref="D138:L138" si="104">IFERROR((D137/D136)," ")</f>
        <v xml:space="preserve"> </v>
      </c>
      <c r="E138" s="129" t="str">
        <f t="shared" si="104"/>
        <v xml:space="preserve"> </v>
      </c>
      <c r="F138" s="129" t="str">
        <f t="shared" si="104"/>
        <v xml:space="preserve"> </v>
      </c>
      <c r="G138" s="129" t="str">
        <f t="shared" si="104"/>
        <v xml:space="preserve"> </v>
      </c>
      <c r="H138" s="129" t="str">
        <f t="shared" si="104"/>
        <v xml:space="preserve"> </v>
      </c>
      <c r="I138" s="129" t="str">
        <f t="shared" si="104"/>
        <v xml:space="preserve"> </v>
      </c>
      <c r="J138" s="129" t="str">
        <f t="shared" si="104"/>
        <v xml:space="preserve"> </v>
      </c>
      <c r="K138" s="129" t="str">
        <f t="shared" si="104"/>
        <v xml:space="preserve"> </v>
      </c>
      <c r="L138" s="129" t="str">
        <f t="shared" si="104"/>
        <v xml:space="preserve"> </v>
      </c>
    </row>
    <row r="139" spans="1:12" ht="15.75" thickTop="1" x14ac:dyDescent="0.3"/>
  </sheetData>
  <mergeCells count="7">
    <mergeCell ref="A64:L64"/>
    <mergeCell ref="A89:L89"/>
    <mergeCell ref="A114:L114"/>
    <mergeCell ref="A6:B6"/>
    <mergeCell ref="A5:B5"/>
    <mergeCell ref="A14:L14"/>
    <mergeCell ref="A39:L39"/>
  </mergeCells>
  <conditionalFormatting sqref="C36:L36">
    <cfRule type="containsText" dxfId="323" priority="77" operator="containsText" text="ntitulé">
      <formula>NOT(ISERROR(SEARCH("ntitulé",C36)))</formula>
    </cfRule>
    <cfRule type="containsBlanks" dxfId="322" priority="78">
      <formula>LEN(TRIM(C36))=0</formula>
    </cfRule>
  </conditionalFormatting>
  <conditionalFormatting sqref="C33:L34">
    <cfRule type="containsText" dxfId="321" priority="43" operator="containsText" text="ntitulé">
      <formula>NOT(ISERROR(SEARCH("ntitulé",C33)))</formula>
    </cfRule>
    <cfRule type="containsBlanks" dxfId="320" priority="44">
      <formula>LEN(TRIM(C33))=0</formula>
    </cfRule>
  </conditionalFormatting>
  <conditionalFormatting sqref="C33:L34">
    <cfRule type="containsText" dxfId="319" priority="41" operator="containsText" text="ntitulé">
      <formula>NOT(ISERROR(SEARCH("ntitulé",C33)))</formula>
    </cfRule>
    <cfRule type="containsBlanks" dxfId="318" priority="42">
      <formula>LEN(TRIM(C33))=0</formula>
    </cfRule>
  </conditionalFormatting>
  <conditionalFormatting sqref="C61:L61">
    <cfRule type="containsText" dxfId="317" priority="23" operator="containsText" text="ntitulé">
      <formula>NOT(ISERROR(SEARCH("ntitulé",C61)))</formula>
    </cfRule>
    <cfRule type="containsBlanks" dxfId="316" priority="24">
      <formula>LEN(TRIM(C61))=0</formula>
    </cfRule>
  </conditionalFormatting>
  <conditionalFormatting sqref="C58:L59">
    <cfRule type="containsText" dxfId="315" priority="21" operator="containsText" text="ntitulé">
      <formula>NOT(ISERROR(SEARCH("ntitulé",C58)))</formula>
    </cfRule>
    <cfRule type="containsBlanks" dxfId="314" priority="22">
      <formula>LEN(TRIM(C58))=0</formula>
    </cfRule>
  </conditionalFormatting>
  <conditionalFormatting sqref="C58:L59">
    <cfRule type="containsText" dxfId="313" priority="19" operator="containsText" text="ntitulé">
      <formula>NOT(ISERROR(SEARCH("ntitulé",C58)))</formula>
    </cfRule>
    <cfRule type="containsBlanks" dxfId="312" priority="20">
      <formula>LEN(TRIM(C58))=0</formula>
    </cfRule>
  </conditionalFormatting>
  <conditionalFormatting sqref="C86:L86">
    <cfRule type="containsText" dxfId="311" priority="17" operator="containsText" text="ntitulé">
      <formula>NOT(ISERROR(SEARCH("ntitulé",C86)))</formula>
    </cfRule>
    <cfRule type="containsBlanks" dxfId="310" priority="18">
      <formula>LEN(TRIM(C86))=0</formula>
    </cfRule>
  </conditionalFormatting>
  <conditionalFormatting sqref="C83:L84">
    <cfRule type="containsText" dxfId="309" priority="15" operator="containsText" text="ntitulé">
      <formula>NOT(ISERROR(SEARCH("ntitulé",C83)))</formula>
    </cfRule>
    <cfRule type="containsBlanks" dxfId="308" priority="16">
      <formula>LEN(TRIM(C83))=0</formula>
    </cfRule>
  </conditionalFormatting>
  <conditionalFormatting sqref="C83:L84">
    <cfRule type="containsText" dxfId="307" priority="13" operator="containsText" text="ntitulé">
      <formula>NOT(ISERROR(SEARCH("ntitulé",C83)))</formula>
    </cfRule>
    <cfRule type="containsBlanks" dxfId="306" priority="14">
      <formula>LEN(TRIM(C83))=0</formula>
    </cfRule>
  </conditionalFormatting>
  <conditionalFormatting sqref="C111:L111">
    <cfRule type="containsText" dxfId="305" priority="11" operator="containsText" text="ntitulé">
      <formula>NOT(ISERROR(SEARCH("ntitulé",C111)))</formula>
    </cfRule>
    <cfRule type="containsBlanks" dxfId="304" priority="12">
      <formula>LEN(TRIM(C111))=0</formula>
    </cfRule>
  </conditionalFormatting>
  <conditionalFormatting sqref="C108:L109">
    <cfRule type="containsText" dxfId="303" priority="9" operator="containsText" text="ntitulé">
      <formula>NOT(ISERROR(SEARCH("ntitulé",C108)))</formula>
    </cfRule>
    <cfRule type="containsBlanks" dxfId="302" priority="10">
      <formula>LEN(TRIM(C108))=0</formula>
    </cfRule>
  </conditionalFormatting>
  <conditionalFormatting sqref="C108:L109">
    <cfRule type="containsText" dxfId="301" priority="7" operator="containsText" text="ntitulé">
      <formula>NOT(ISERROR(SEARCH("ntitulé",C108)))</formula>
    </cfRule>
    <cfRule type="containsBlanks" dxfId="300" priority="8">
      <formula>LEN(TRIM(C108))=0</formula>
    </cfRule>
  </conditionalFormatting>
  <conditionalFormatting sqref="C136:L136">
    <cfRule type="containsText" dxfId="299" priority="5" operator="containsText" text="ntitulé">
      <formula>NOT(ISERROR(SEARCH("ntitulé",C136)))</formula>
    </cfRule>
    <cfRule type="containsBlanks" dxfId="298" priority="6">
      <formula>LEN(TRIM(C136))=0</formula>
    </cfRule>
  </conditionalFormatting>
  <conditionalFormatting sqref="C133:L134">
    <cfRule type="containsText" dxfId="297" priority="3" operator="containsText" text="ntitulé">
      <formula>NOT(ISERROR(SEARCH("ntitulé",C133)))</formula>
    </cfRule>
    <cfRule type="containsBlanks" dxfId="296" priority="4">
      <formula>LEN(TRIM(C133))=0</formula>
    </cfRule>
  </conditionalFormatting>
  <conditionalFormatting sqref="C133:L134">
    <cfRule type="containsText" dxfId="295" priority="1" operator="containsText" text="ntitulé">
      <formula>NOT(ISERROR(SEARCH("ntitulé",C133)))</formula>
    </cfRule>
    <cfRule type="containsBlanks" dxfId="294" priority="2">
      <formula>LEN(TRIM(C133))=0</formula>
    </cfRule>
  </conditionalFormatting>
  <pageMargins left="0.7" right="0.7" top="0.75" bottom="0.75" header="0.3" footer="0.3"/>
  <pageSetup paperSize="9" scale="94" orientation="landscape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9039-023C-4062-9CB8-693441EC6DE6}">
  <dimension ref="A3:P139"/>
  <sheetViews>
    <sheetView showGridLines="0" zoomScale="80" zoomScaleNormal="80" workbookViewId="0">
      <pane ySplit="1" topLeftCell="A2" activePane="bottomLeft" state="frozen"/>
      <selection activeCell="A143" sqref="A143:XFD143"/>
      <selection pane="bottomLeft" activeCell="A3" sqref="A3"/>
    </sheetView>
  </sheetViews>
  <sheetFormatPr baseColWidth="10" defaultColWidth="8.85546875" defaultRowHeight="15" x14ac:dyDescent="0.3"/>
  <cols>
    <col min="1" max="1" width="52.28515625" style="5" customWidth="1"/>
    <col min="2" max="2" width="10.28515625" style="5" bestFit="1" customWidth="1"/>
    <col min="3" max="8" width="16.5703125" style="5" customWidth="1"/>
    <col min="9" max="12" width="15.7109375" style="5" customWidth="1"/>
    <col min="13" max="16384" width="8.85546875" style="5"/>
  </cols>
  <sheetData>
    <row r="3" spans="1:16" ht="29.45" customHeight="1" x14ac:dyDescent="0.3">
      <c r="A3" s="165" t="s">
        <v>217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5" spans="1:16" x14ac:dyDescent="0.3">
      <c r="A5" s="296" t="s">
        <v>188</v>
      </c>
      <c r="B5" s="297"/>
      <c r="C5" s="167" t="s">
        <v>65</v>
      </c>
      <c r="D5" s="167" t="s">
        <v>66</v>
      </c>
      <c r="E5" s="167" t="s">
        <v>67</v>
      </c>
      <c r="F5" s="167" t="s">
        <v>68</v>
      </c>
      <c r="G5" s="167" t="s">
        <v>47</v>
      </c>
      <c r="H5" s="167" t="s">
        <v>69</v>
      </c>
    </row>
    <row r="6" spans="1:16" s="1" customFormat="1" x14ac:dyDescent="0.3">
      <c r="A6" s="296" t="s">
        <v>173</v>
      </c>
      <c r="B6" s="297"/>
      <c r="C6" s="167" t="s">
        <v>189</v>
      </c>
      <c r="D6" s="167" t="s">
        <v>190</v>
      </c>
      <c r="E6" s="167" t="s">
        <v>191</v>
      </c>
      <c r="F6" s="167" t="s">
        <v>192</v>
      </c>
      <c r="G6" s="167" t="s">
        <v>193</v>
      </c>
      <c r="H6" s="167" t="s">
        <v>194</v>
      </c>
      <c r="I6" s="174" t="s">
        <v>184</v>
      </c>
      <c r="J6" s="174" t="s">
        <v>185</v>
      </c>
      <c r="K6" s="175" t="s">
        <v>186</v>
      </c>
      <c r="L6" s="174" t="s">
        <v>187</v>
      </c>
      <c r="M6" s="5"/>
      <c r="N6" s="5"/>
      <c r="O6" s="5"/>
      <c r="P6" s="5"/>
    </row>
    <row r="7" spans="1:16" s="1" customFormat="1" ht="13.5" x14ac:dyDescent="0.3">
      <c r="A7" s="6" t="s">
        <v>50</v>
      </c>
      <c r="B7" s="6"/>
      <c r="C7" s="7">
        <v>30000</v>
      </c>
      <c r="D7" s="7">
        <v>50000</v>
      </c>
      <c r="E7" s="7">
        <v>160000</v>
      </c>
      <c r="F7" s="7">
        <v>1250000</v>
      </c>
      <c r="G7" s="7">
        <v>2000000</v>
      </c>
      <c r="H7" s="7">
        <v>10000000</v>
      </c>
      <c r="I7" s="7">
        <f>I11</f>
        <v>6000000</v>
      </c>
      <c r="J7" s="7">
        <f t="shared" ref="J7:L7" si="0">J11</f>
        <v>1600000</v>
      </c>
      <c r="K7" s="7">
        <f t="shared" si="0"/>
        <v>475000</v>
      </c>
      <c r="L7" s="7">
        <f t="shared" si="0"/>
        <v>94000</v>
      </c>
    </row>
    <row r="8" spans="1:16" s="1" customFormat="1" ht="13.5" x14ac:dyDescent="0.3">
      <c r="A8" s="6" t="s">
        <v>51</v>
      </c>
      <c r="B8" s="6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</row>
    <row r="9" spans="1:16" s="1" customFormat="1" ht="13.5" x14ac:dyDescent="0.3">
      <c r="A9" s="6" t="s">
        <v>52</v>
      </c>
      <c r="B9" s="6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6" s="118" customFormat="1" ht="13.5" x14ac:dyDescent="0.3">
      <c r="A10" s="159" t="s">
        <v>53</v>
      </c>
      <c r="B10" s="159"/>
      <c r="C10" s="160">
        <v>0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</row>
    <row r="11" spans="1:16" s="1" customFormat="1" ht="13.5" x14ac:dyDescent="0.3">
      <c r="A11" s="176" t="s">
        <v>54</v>
      </c>
      <c r="B11" s="176"/>
      <c r="C11" s="177">
        <v>30000</v>
      </c>
      <c r="D11" s="177">
        <v>50000</v>
      </c>
      <c r="E11" s="177">
        <v>160000</v>
      </c>
      <c r="F11" s="177">
        <v>1250000</v>
      </c>
      <c r="G11" s="177">
        <v>2000000</v>
      </c>
      <c r="H11" s="177">
        <v>10000000</v>
      </c>
      <c r="I11" s="177">
        <v>6000000</v>
      </c>
      <c r="J11" s="177">
        <v>1600000</v>
      </c>
      <c r="K11" s="177">
        <v>475000</v>
      </c>
      <c r="L11" s="177">
        <v>94000</v>
      </c>
      <c r="M11" s="7"/>
      <c r="N11" s="7"/>
      <c r="O11" s="7"/>
      <c r="P11" s="7"/>
    </row>
    <row r="12" spans="1:16" s="1" customFormat="1" ht="13.5" x14ac:dyDescent="0.3">
      <c r="A12" s="12" t="s">
        <v>55</v>
      </c>
      <c r="B12" s="12"/>
      <c r="C12" s="181">
        <v>5.9</v>
      </c>
      <c r="D12" s="181">
        <v>9.8000000000000007</v>
      </c>
      <c r="E12" s="181">
        <v>31.4</v>
      </c>
      <c r="F12" s="181">
        <v>245</v>
      </c>
      <c r="G12" s="181">
        <v>392</v>
      </c>
      <c r="H12" s="181">
        <v>1959.9</v>
      </c>
      <c r="I12" s="14">
        <v>1700</v>
      </c>
      <c r="J12" s="14">
        <v>500</v>
      </c>
      <c r="K12" s="14">
        <v>160</v>
      </c>
      <c r="L12" s="14">
        <v>44</v>
      </c>
      <c r="M12" s="180"/>
      <c r="N12" s="28"/>
      <c r="O12" s="28"/>
      <c r="P12" s="28"/>
    </row>
    <row r="13" spans="1:16" s="1" customFormat="1" ht="13.5" x14ac:dyDescent="0.3">
      <c r="A13" s="12" t="s">
        <v>56</v>
      </c>
      <c r="B13" s="12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f>ROUND(I11/1000000,0)*1000000</f>
        <v>6000000</v>
      </c>
      <c r="J13" s="14">
        <f t="shared" ref="J13:L13" si="1">ROUND(J11/1000000,0)*1000000</f>
        <v>2000000</v>
      </c>
      <c r="K13" s="14">
        <f t="shared" si="1"/>
        <v>0</v>
      </c>
      <c r="L13" s="14">
        <f t="shared" si="1"/>
        <v>0</v>
      </c>
    </row>
    <row r="14" spans="1:16" s="6" customFormat="1" x14ac:dyDescent="0.3">
      <c r="A14" s="298" t="s">
        <v>172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300"/>
    </row>
    <row r="15" spans="1:16" s="16" customFormat="1" ht="27" x14ac:dyDescent="0.3">
      <c r="B15" s="132" t="s">
        <v>57</v>
      </c>
      <c r="C15" s="132" t="str">
        <f t="shared" ref="C15:L15" si="2">"Coût annuel estimé      "&amp;C$6</f>
        <v>Coût annuel estimé      MT1</v>
      </c>
      <c r="D15" s="132" t="str">
        <f t="shared" si="2"/>
        <v>Coût annuel estimé      MT2</v>
      </c>
      <c r="E15" s="132" t="str">
        <f t="shared" si="2"/>
        <v>Coût annuel estimé      MT3</v>
      </c>
      <c r="F15" s="132" t="str">
        <f t="shared" si="2"/>
        <v>Coût annuel estimé      MT4</v>
      </c>
      <c r="G15" s="132" t="str">
        <f t="shared" si="2"/>
        <v>Coût annuel estimé      MT5</v>
      </c>
      <c r="H15" s="132" t="str">
        <f t="shared" si="2"/>
        <v>Coût annuel estimé      MT6</v>
      </c>
      <c r="I15" s="132" t="str">
        <f t="shared" si="2"/>
        <v>Coût annuel estimé      MT7</v>
      </c>
      <c r="J15" s="132" t="str">
        <f t="shared" si="2"/>
        <v>Coût annuel estimé      MT8</v>
      </c>
      <c r="K15" s="132" t="str">
        <f t="shared" si="2"/>
        <v>Coût annuel estimé      MT9</v>
      </c>
      <c r="L15" s="132" t="str">
        <f t="shared" si="2"/>
        <v>Coût annuel estimé      MT10</v>
      </c>
    </row>
    <row r="16" spans="1:16" x14ac:dyDescent="0.3">
      <c r="A16" s="139" t="s">
        <v>7</v>
      </c>
      <c r="B16" s="7"/>
      <c r="C16" s="17" t="e">
        <f>SUM(C17,C21:C22)</f>
        <v>#VALUE!</v>
      </c>
      <c r="D16" s="17" t="e">
        <f t="shared" ref="D16:L16" si="3">SUM(D17,D21:D22)</f>
        <v>#VALUE!</v>
      </c>
      <c r="E16" s="17" t="e">
        <f t="shared" si="3"/>
        <v>#VALUE!</v>
      </c>
      <c r="F16" s="17" t="e">
        <f t="shared" si="3"/>
        <v>#VALUE!</v>
      </c>
      <c r="G16" s="17" t="e">
        <f t="shared" si="3"/>
        <v>#VALUE!</v>
      </c>
      <c r="H16" s="17" t="e">
        <f t="shared" si="3"/>
        <v>#VALUE!</v>
      </c>
      <c r="I16" s="17" t="e">
        <f t="shared" si="3"/>
        <v>#VALUE!</v>
      </c>
      <c r="J16" s="17" t="e">
        <f t="shared" si="3"/>
        <v>#VALUE!</v>
      </c>
      <c r="K16" s="17" t="e">
        <f t="shared" si="3"/>
        <v>#VALUE!</v>
      </c>
      <c r="L16" s="17" t="e">
        <f t="shared" si="3"/>
        <v>#VALUE!</v>
      </c>
    </row>
    <row r="17" spans="1:12" x14ac:dyDescent="0.3">
      <c r="A17" s="18" t="s">
        <v>8</v>
      </c>
      <c r="B17" s="7"/>
      <c r="C17" s="17" t="e">
        <f>C18</f>
        <v>#VALUE!</v>
      </c>
      <c r="D17" s="17" t="e">
        <f t="shared" ref="D17:L17" si="4">D18</f>
        <v>#VALUE!</v>
      </c>
      <c r="E17" s="17" t="e">
        <f t="shared" si="4"/>
        <v>#VALUE!</v>
      </c>
      <c r="F17" s="17" t="e">
        <f t="shared" si="4"/>
        <v>#VALUE!</v>
      </c>
      <c r="G17" s="17" t="e">
        <f t="shared" si="4"/>
        <v>#VALUE!</v>
      </c>
      <c r="H17" s="17" t="e">
        <f t="shared" si="4"/>
        <v>#VALUE!</v>
      </c>
      <c r="I17" s="17" t="e">
        <f t="shared" si="4"/>
        <v>#VALUE!</v>
      </c>
      <c r="J17" s="17" t="e">
        <f t="shared" si="4"/>
        <v>#VALUE!</v>
      </c>
      <c r="K17" s="17" t="e">
        <f t="shared" si="4"/>
        <v>#VALUE!</v>
      </c>
      <c r="L17" s="17" t="e">
        <f t="shared" si="4"/>
        <v>#VALUE!</v>
      </c>
    </row>
    <row r="18" spans="1:12" x14ac:dyDescent="0.3">
      <c r="A18" s="19" t="s">
        <v>9</v>
      </c>
      <c r="B18" s="7"/>
      <c r="C18" s="17" t="e">
        <f>SUM(C19:C20)</f>
        <v>#VALUE!</v>
      </c>
      <c r="D18" s="17" t="e">
        <f t="shared" ref="D18:L18" si="5">SUM(D19:D20)</f>
        <v>#VALUE!</v>
      </c>
      <c r="E18" s="17" t="e">
        <f t="shared" si="5"/>
        <v>#VALUE!</v>
      </c>
      <c r="F18" s="17" t="e">
        <f t="shared" si="5"/>
        <v>#VALUE!</v>
      </c>
      <c r="G18" s="17" t="e">
        <f t="shared" si="5"/>
        <v>#VALUE!</v>
      </c>
      <c r="H18" s="17" t="e">
        <f t="shared" si="5"/>
        <v>#VALUE!</v>
      </c>
      <c r="I18" s="17" t="e">
        <f t="shared" si="5"/>
        <v>#VALUE!</v>
      </c>
      <c r="J18" s="17" t="e">
        <f t="shared" si="5"/>
        <v>#VALUE!</v>
      </c>
      <c r="K18" s="17" t="e">
        <f t="shared" si="5"/>
        <v>#VALUE!</v>
      </c>
      <c r="L18" s="17" t="e">
        <f t="shared" si="5"/>
        <v>#VALUE!</v>
      </c>
    </row>
    <row r="19" spans="1:12" x14ac:dyDescent="0.3">
      <c r="A19" s="20" t="s">
        <v>10</v>
      </c>
      <c r="B19" s="161" t="str">
        <f>+'Tarifs 2024'!$L$61</f>
        <v>V</v>
      </c>
      <c r="C19" s="17" t="e">
        <f>$B19*C$12*12</f>
        <v>#VALUE!</v>
      </c>
      <c r="D19" s="17" t="e">
        <f t="shared" ref="D19:L20" si="6">$B19*D$12*12</f>
        <v>#VALUE!</v>
      </c>
      <c r="E19" s="17" t="e">
        <f t="shared" si="6"/>
        <v>#VALUE!</v>
      </c>
      <c r="F19" s="17" t="e">
        <f t="shared" si="6"/>
        <v>#VALUE!</v>
      </c>
      <c r="G19" s="17" t="e">
        <f t="shared" si="6"/>
        <v>#VALUE!</v>
      </c>
      <c r="H19" s="17" t="e">
        <f t="shared" si="6"/>
        <v>#VALUE!</v>
      </c>
      <c r="I19" s="17" t="e">
        <f t="shared" si="6"/>
        <v>#VALUE!</v>
      </c>
      <c r="J19" s="17" t="e">
        <f t="shared" si="6"/>
        <v>#VALUE!</v>
      </c>
      <c r="K19" s="17" t="e">
        <f t="shared" si="6"/>
        <v>#VALUE!</v>
      </c>
      <c r="L19" s="17" t="e">
        <f t="shared" si="6"/>
        <v>#VALUE!</v>
      </c>
    </row>
    <row r="20" spans="1:12" x14ac:dyDescent="0.3">
      <c r="A20" s="20" t="s">
        <v>14</v>
      </c>
      <c r="B20" s="161" t="str">
        <f>+'Tarifs 2024'!$L$62</f>
        <v>V</v>
      </c>
      <c r="C20" s="17" t="e">
        <f>$B20*C$12*12</f>
        <v>#VALUE!</v>
      </c>
      <c r="D20" s="17" t="e">
        <f t="shared" si="6"/>
        <v>#VALUE!</v>
      </c>
      <c r="E20" s="17" t="e">
        <f t="shared" si="6"/>
        <v>#VALUE!</v>
      </c>
      <c r="F20" s="17" t="e">
        <f t="shared" si="6"/>
        <v>#VALUE!</v>
      </c>
      <c r="G20" s="17" t="e">
        <f t="shared" si="6"/>
        <v>#VALUE!</v>
      </c>
      <c r="H20" s="17" t="e">
        <f t="shared" si="6"/>
        <v>#VALUE!</v>
      </c>
      <c r="I20" s="17" t="e">
        <f t="shared" si="6"/>
        <v>#VALUE!</v>
      </c>
      <c r="J20" s="17" t="e">
        <f t="shared" si="6"/>
        <v>#VALUE!</v>
      </c>
      <c r="K20" s="17" t="e">
        <f t="shared" si="6"/>
        <v>#VALUE!</v>
      </c>
      <c r="L20" s="17" t="e">
        <f t="shared" si="6"/>
        <v>#VALUE!</v>
      </c>
    </row>
    <row r="21" spans="1:12" x14ac:dyDescent="0.3">
      <c r="A21" s="18" t="s">
        <v>17</v>
      </c>
      <c r="B21" s="17" t="str">
        <f>+'Tarifs 2024'!$L$68</f>
        <v>V</v>
      </c>
      <c r="C21" s="17" t="str">
        <f>$B21</f>
        <v>V</v>
      </c>
      <c r="D21" s="17" t="str">
        <f t="shared" ref="D21:L21" si="7">$B21</f>
        <v>V</v>
      </c>
      <c r="E21" s="17" t="str">
        <f t="shared" si="7"/>
        <v>V</v>
      </c>
      <c r="F21" s="17" t="str">
        <f t="shared" si="7"/>
        <v>V</v>
      </c>
      <c r="G21" s="17" t="str">
        <f t="shared" si="7"/>
        <v>V</v>
      </c>
      <c r="H21" s="17" t="str">
        <f t="shared" si="7"/>
        <v>V</v>
      </c>
      <c r="I21" s="17" t="str">
        <f t="shared" si="7"/>
        <v>V</v>
      </c>
      <c r="J21" s="17" t="str">
        <f t="shared" si="7"/>
        <v>V</v>
      </c>
      <c r="K21" s="17" t="str">
        <f t="shared" si="7"/>
        <v>V</v>
      </c>
      <c r="L21" s="17" t="str">
        <f t="shared" si="7"/>
        <v>V</v>
      </c>
    </row>
    <row r="22" spans="1:12" x14ac:dyDescent="0.3">
      <c r="A22" s="18" t="s">
        <v>58</v>
      </c>
      <c r="B22" s="7"/>
      <c r="C22" s="17" t="e">
        <f>SUM(C23:C24)</f>
        <v>#VALUE!</v>
      </c>
      <c r="D22" s="17" t="e">
        <f t="shared" ref="D22:L22" si="8">SUM(D23:D24)</f>
        <v>#VALUE!</v>
      </c>
      <c r="E22" s="17" t="e">
        <f t="shared" si="8"/>
        <v>#VALUE!</v>
      </c>
      <c r="F22" s="17" t="e">
        <f t="shared" si="8"/>
        <v>#VALUE!</v>
      </c>
      <c r="G22" s="17" t="e">
        <f t="shared" si="8"/>
        <v>#VALUE!</v>
      </c>
      <c r="H22" s="17" t="e">
        <f t="shared" si="8"/>
        <v>#VALUE!</v>
      </c>
      <c r="I22" s="17" t="e">
        <f t="shared" si="8"/>
        <v>#VALUE!</v>
      </c>
      <c r="J22" s="17" t="e">
        <f t="shared" si="8"/>
        <v>#VALUE!</v>
      </c>
      <c r="K22" s="17" t="e">
        <f t="shared" si="8"/>
        <v>#VALUE!</v>
      </c>
      <c r="L22" s="17" t="e">
        <f t="shared" si="8"/>
        <v>#VALUE!</v>
      </c>
    </row>
    <row r="23" spans="1:12" x14ac:dyDescent="0.3">
      <c r="A23" s="19" t="s">
        <v>22</v>
      </c>
      <c r="B23" s="161" t="str">
        <f>+'Tarifs 2024'!$L$76</f>
        <v>V</v>
      </c>
      <c r="C23" s="17" t="e">
        <f>$B23*C$7</f>
        <v>#VALUE!</v>
      </c>
      <c r="D23" s="17" t="e">
        <f t="shared" ref="D23:L23" si="9">$B23*D$7</f>
        <v>#VALUE!</v>
      </c>
      <c r="E23" s="17" t="e">
        <f t="shared" si="9"/>
        <v>#VALUE!</v>
      </c>
      <c r="F23" s="17" t="e">
        <f t="shared" si="9"/>
        <v>#VALUE!</v>
      </c>
      <c r="G23" s="17" t="e">
        <f t="shared" si="9"/>
        <v>#VALUE!</v>
      </c>
      <c r="H23" s="17" t="e">
        <f t="shared" si="9"/>
        <v>#VALUE!</v>
      </c>
      <c r="I23" s="17" t="e">
        <f t="shared" si="9"/>
        <v>#VALUE!</v>
      </c>
      <c r="J23" s="17" t="e">
        <f t="shared" si="9"/>
        <v>#VALUE!</v>
      </c>
      <c r="K23" s="17" t="e">
        <f t="shared" si="9"/>
        <v>#VALUE!</v>
      </c>
      <c r="L23" s="17" t="e">
        <f t="shared" si="9"/>
        <v>#VALUE!</v>
      </c>
    </row>
    <row r="24" spans="1:12" x14ac:dyDescent="0.3">
      <c r="A24" s="19" t="s">
        <v>23</v>
      </c>
      <c r="B24" s="161" t="str">
        <f>+'Tarifs 2024'!$L$77</f>
        <v>V</v>
      </c>
      <c r="C24" s="17" t="e">
        <f>$B24*C$8</f>
        <v>#VALUE!</v>
      </c>
      <c r="D24" s="17" t="e">
        <f t="shared" ref="D24:L24" si="10">$B24*D$8</f>
        <v>#VALUE!</v>
      </c>
      <c r="E24" s="17" t="e">
        <f t="shared" si="10"/>
        <v>#VALUE!</v>
      </c>
      <c r="F24" s="17" t="e">
        <f t="shared" si="10"/>
        <v>#VALUE!</v>
      </c>
      <c r="G24" s="17" t="e">
        <f t="shared" si="10"/>
        <v>#VALUE!</v>
      </c>
      <c r="H24" s="17" t="e">
        <f t="shared" si="10"/>
        <v>#VALUE!</v>
      </c>
      <c r="I24" s="17" t="e">
        <f t="shared" si="10"/>
        <v>#VALUE!</v>
      </c>
      <c r="J24" s="17" t="e">
        <f t="shared" si="10"/>
        <v>#VALUE!</v>
      </c>
      <c r="K24" s="17" t="e">
        <f t="shared" si="10"/>
        <v>#VALUE!</v>
      </c>
      <c r="L24" s="17" t="e">
        <f t="shared" si="10"/>
        <v>#VALUE!</v>
      </c>
    </row>
    <row r="25" spans="1:12" x14ac:dyDescent="0.3">
      <c r="A25" s="139" t="s">
        <v>176</v>
      </c>
      <c r="B25" s="161" t="str">
        <f>+'Tarifs 2024'!$L$83</f>
        <v>V</v>
      </c>
      <c r="C25" s="17" t="e">
        <f>$B25*C$11</f>
        <v>#VALUE!</v>
      </c>
      <c r="D25" s="17" t="e">
        <f t="shared" ref="D25:L25" si="11">$B25*D$11</f>
        <v>#VALUE!</v>
      </c>
      <c r="E25" s="17" t="e">
        <f t="shared" si="11"/>
        <v>#VALUE!</v>
      </c>
      <c r="F25" s="17" t="e">
        <f t="shared" si="11"/>
        <v>#VALUE!</v>
      </c>
      <c r="G25" s="17" t="e">
        <f t="shared" si="11"/>
        <v>#VALUE!</v>
      </c>
      <c r="H25" s="17" t="e">
        <f t="shared" si="11"/>
        <v>#VALUE!</v>
      </c>
      <c r="I25" s="17" t="e">
        <f t="shared" si="11"/>
        <v>#VALUE!</v>
      </c>
      <c r="J25" s="17" t="e">
        <f t="shared" si="11"/>
        <v>#VALUE!</v>
      </c>
      <c r="K25" s="17" t="e">
        <f t="shared" si="11"/>
        <v>#VALUE!</v>
      </c>
      <c r="L25" s="17" t="e">
        <f t="shared" si="11"/>
        <v>#VALUE!</v>
      </c>
    </row>
    <row r="26" spans="1:12" x14ac:dyDescent="0.3">
      <c r="A26" s="139" t="s">
        <v>59</v>
      </c>
      <c r="B26" s="161"/>
      <c r="C26" s="17" t="e">
        <f>SUM(C27:C29)</f>
        <v>#VALUE!</v>
      </c>
      <c r="D26" s="17" t="e">
        <f t="shared" ref="D26:L26" si="12">SUM(D27:D29)</f>
        <v>#VALUE!</v>
      </c>
      <c r="E26" s="17" t="e">
        <f t="shared" si="12"/>
        <v>#VALUE!</v>
      </c>
      <c r="F26" s="17" t="e">
        <f t="shared" si="12"/>
        <v>#VALUE!</v>
      </c>
      <c r="G26" s="17" t="e">
        <f t="shared" si="12"/>
        <v>#VALUE!</v>
      </c>
      <c r="H26" s="17" t="e">
        <f t="shared" si="12"/>
        <v>#VALUE!</v>
      </c>
      <c r="I26" s="17" t="e">
        <f t="shared" si="12"/>
        <v>#VALUE!</v>
      </c>
      <c r="J26" s="17" t="e">
        <f t="shared" si="12"/>
        <v>#VALUE!</v>
      </c>
      <c r="K26" s="17" t="e">
        <f t="shared" si="12"/>
        <v>#VALUE!</v>
      </c>
      <c r="L26" s="17" t="e">
        <f t="shared" si="12"/>
        <v>#VALUE!</v>
      </c>
    </row>
    <row r="27" spans="1:12" x14ac:dyDescent="0.3">
      <c r="A27" s="18" t="s">
        <v>28</v>
      </c>
      <c r="B27" s="161" t="str">
        <f>+'Tarifs 2024'!$L$86</f>
        <v>V</v>
      </c>
      <c r="C27" s="17" t="e">
        <f>$B27*C$11</f>
        <v>#VALUE!</v>
      </c>
      <c r="D27" s="17" t="e">
        <f t="shared" ref="D27:L30" si="13">$B27*D$11</f>
        <v>#VALUE!</v>
      </c>
      <c r="E27" s="17" t="e">
        <f t="shared" si="13"/>
        <v>#VALUE!</v>
      </c>
      <c r="F27" s="17" t="e">
        <f t="shared" si="13"/>
        <v>#VALUE!</v>
      </c>
      <c r="G27" s="17" t="e">
        <f t="shared" si="13"/>
        <v>#VALUE!</v>
      </c>
      <c r="H27" s="17" t="e">
        <f t="shared" si="13"/>
        <v>#VALUE!</v>
      </c>
      <c r="I27" s="17" t="e">
        <f t="shared" si="13"/>
        <v>#VALUE!</v>
      </c>
      <c r="J27" s="17" t="e">
        <f t="shared" si="13"/>
        <v>#VALUE!</v>
      </c>
      <c r="K27" s="17" t="e">
        <f t="shared" si="13"/>
        <v>#VALUE!</v>
      </c>
      <c r="L27" s="17" t="e">
        <f t="shared" si="13"/>
        <v>#VALUE!</v>
      </c>
    </row>
    <row r="28" spans="1:12" x14ac:dyDescent="0.3">
      <c r="A28" s="18" t="s">
        <v>30</v>
      </c>
      <c r="B28" s="161" t="str">
        <f>+'Tarifs 2024'!$L$87</f>
        <v>V</v>
      </c>
      <c r="C28" s="17" t="e">
        <f>$B28*C$11</f>
        <v>#VALUE!</v>
      </c>
      <c r="D28" s="17" t="e">
        <f t="shared" si="13"/>
        <v>#VALUE!</v>
      </c>
      <c r="E28" s="17" t="e">
        <f t="shared" si="13"/>
        <v>#VALUE!</v>
      </c>
      <c r="F28" s="17" t="e">
        <f t="shared" si="13"/>
        <v>#VALUE!</v>
      </c>
      <c r="G28" s="17" t="e">
        <f t="shared" si="13"/>
        <v>#VALUE!</v>
      </c>
      <c r="H28" s="17" t="e">
        <f t="shared" si="13"/>
        <v>#VALUE!</v>
      </c>
      <c r="I28" s="17" t="e">
        <f t="shared" si="13"/>
        <v>#VALUE!</v>
      </c>
      <c r="J28" s="17" t="e">
        <f t="shared" si="13"/>
        <v>#VALUE!</v>
      </c>
      <c r="K28" s="17" t="e">
        <f t="shared" si="13"/>
        <v>#VALUE!</v>
      </c>
      <c r="L28" s="17" t="e">
        <f t="shared" si="13"/>
        <v>#VALUE!</v>
      </c>
    </row>
    <row r="29" spans="1:12" x14ac:dyDescent="0.3">
      <c r="A29" s="18" t="s">
        <v>32</v>
      </c>
      <c r="B29" s="161" t="str">
        <f>+'Tarifs 2024'!$L$88</f>
        <v>V</v>
      </c>
      <c r="C29" s="17" t="e">
        <f>$B29*C$11</f>
        <v>#VALUE!</v>
      </c>
      <c r="D29" s="17" t="e">
        <f t="shared" si="13"/>
        <v>#VALUE!</v>
      </c>
      <c r="E29" s="17" t="e">
        <f t="shared" si="13"/>
        <v>#VALUE!</v>
      </c>
      <c r="F29" s="17" t="e">
        <f t="shared" si="13"/>
        <v>#VALUE!</v>
      </c>
      <c r="G29" s="17" t="e">
        <f t="shared" si="13"/>
        <v>#VALUE!</v>
      </c>
      <c r="H29" s="17" t="e">
        <f t="shared" si="13"/>
        <v>#VALUE!</v>
      </c>
      <c r="I29" s="17" t="e">
        <f t="shared" si="13"/>
        <v>#VALUE!</v>
      </c>
      <c r="J29" s="17" t="e">
        <f t="shared" si="13"/>
        <v>#VALUE!</v>
      </c>
      <c r="K29" s="17" t="e">
        <f t="shared" si="13"/>
        <v>#VALUE!</v>
      </c>
      <c r="L29" s="17" t="e">
        <f t="shared" si="13"/>
        <v>#VALUE!</v>
      </c>
    </row>
    <row r="30" spans="1:12" x14ac:dyDescent="0.3">
      <c r="A30" s="139" t="s">
        <v>34</v>
      </c>
      <c r="B30" s="161" t="str">
        <f>+'Tarifs 2024'!$L$90</f>
        <v>V</v>
      </c>
      <c r="C30" s="17" t="e">
        <f>$B30*C$11</f>
        <v>#VALUE!</v>
      </c>
      <c r="D30" s="17" t="e">
        <f t="shared" si="13"/>
        <v>#VALUE!</v>
      </c>
      <c r="E30" s="17" t="e">
        <f t="shared" si="13"/>
        <v>#VALUE!</v>
      </c>
      <c r="F30" s="17" t="e">
        <f t="shared" si="13"/>
        <v>#VALUE!</v>
      </c>
      <c r="G30" s="17" t="e">
        <f t="shared" si="13"/>
        <v>#VALUE!</v>
      </c>
      <c r="H30" s="17" t="e">
        <f t="shared" si="13"/>
        <v>#VALUE!</v>
      </c>
      <c r="I30" s="17" t="e">
        <f t="shared" si="13"/>
        <v>#VALUE!</v>
      </c>
      <c r="J30" s="17" t="e">
        <f t="shared" si="13"/>
        <v>#VALUE!</v>
      </c>
      <c r="K30" s="17" t="e">
        <f t="shared" si="13"/>
        <v>#VALUE!</v>
      </c>
      <c r="L30" s="17" t="e">
        <f t="shared" si="13"/>
        <v>#VALUE!</v>
      </c>
    </row>
    <row r="31" spans="1:12" x14ac:dyDescent="0.3">
      <c r="A31" s="139" t="s">
        <v>35</v>
      </c>
      <c r="B31" s="161" t="str">
        <f>+'Tarifs 2024'!$L$92</f>
        <v>V</v>
      </c>
      <c r="C31" s="17" t="e">
        <f>$B31*C$13</f>
        <v>#VALUE!</v>
      </c>
      <c r="D31" s="17" t="e">
        <f t="shared" ref="D31:L31" si="14">$B31*D$13</f>
        <v>#VALUE!</v>
      </c>
      <c r="E31" s="17" t="e">
        <f t="shared" si="14"/>
        <v>#VALUE!</v>
      </c>
      <c r="F31" s="17" t="e">
        <f t="shared" si="14"/>
        <v>#VALUE!</v>
      </c>
      <c r="G31" s="17" t="e">
        <f t="shared" si="14"/>
        <v>#VALUE!</v>
      </c>
      <c r="H31" s="17" t="e">
        <f t="shared" si="14"/>
        <v>#VALUE!</v>
      </c>
      <c r="I31" s="17" t="e">
        <f t="shared" si="14"/>
        <v>#VALUE!</v>
      </c>
      <c r="J31" s="17" t="e">
        <f t="shared" si="14"/>
        <v>#VALUE!</v>
      </c>
      <c r="K31" s="17" t="e">
        <f t="shared" si="14"/>
        <v>#VALUE!</v>
      </c>
      <c r="L31" s="17" t="e">
        <f t="shared" si="14"/>
        <v>#VALUE!</v>
      </c>
    </row>
    <row r="32" spans="1:12" x14ac:dyDescent="0.3">
      <c r="A32" s="168" t="s">
        <v>177</v>
      </c>
      <c r="B32" s="169"/>
      <c r="C32" s="170" t="e">
        <f>SUM(C16,C25:C26,C30:C31)</f>
        <v>#VALUE!</v>
      </c>
      <c r="D32" s="170" t="e">
        <f t="shared" ref="D32:L32" si="15">SUM(D16,D25:D26,D30:D31)</f>
        <v>#VALUE!</v>
      </c>
      <c r="E32" s="170" t="e">
        <f t="shared" si="15"/>
        <v>#VALUE!</v>
      </c>
      <c r="F32" s="170" t="e">
        <f t="shared" si="15"/>
        <v>#VALUE!</v>
      </c>
      <c r="G32" s="170" t="e">
        <f t="shared" si="15"/>
        <v>#VALUE!</v>
      </c>
      <c r="H32" s="170" t="e">
        <f t="shared" si="15"/>
        <v>#VALUE!</v>
      </c>
      <c r="I32" s="170" t="e">
        <f t="shared" si="15"/>
        <v>#VALUE!</v>
      </c>
      <c r="J32" s="170" t="e">
        <f t="shared" si="15"/>
        <v>#VALUE!</v>
      </c>
      <c r="K32" s="170" t="e">
        <f t="shared" si="15"/>
        <v>#VALUE!</v>
      </c>
      <c r="L32" s="170" t="e">
        <f t="shared" si="15"/>
        <v>#VALUE!</v>
      </c>
    </row>
    <row r="33" spans="1:12" x14ac:dyDescent="0.3">
      <c r="A33" s="162" t="s">
        <v>61</v>
      </c>
      <c r="C33" s="163">
        <v>1</v>
      </c>
      <c r="D33" s="163">
        <v>1</v>
      </c>
      <c r="E33" s="163">
        <v>1</v>
      </c>
      <c r="F33" s="163">
        <v>1</v>
      </c>
      <c r="G33" s="163">
        <v>1</v>
      </c>
      <c r="H33" s="163">
        <v>1</v>
      </c>
      <c r="I33" s="163">
        <v>1</v>
      </c>
      <c r="J33" s="163">
        <v>1</v>
      </c>
      <c r="K33" s="163">
        <v>1</v>
      </c>
      <c r="L33" s="163">
        <v>1</v>
      </c>
    </row>
    <row r="34" spans="1:12" x14ac:dyDescent="0.3">
      <c r="A34" s="139" t="s">
        <v>178</v>
      </c>
      <c r="C34" s="164" t="e">
        <f t="shared" ref="C34:L34" si="16">SUM(C18*C33,C21:C22)</f>
        <v>#VALUE!</v>
      </c>
      <c r="D34" s="164" t="e">
        <f t="shared" si="16"/>
        <v>#VALUE!</v>
      </c>
      <c r="E34" s="164" t="e">
        <f t="shared" si="16"/>
        <v>#VALUE!</v>
      </c>
      <c r="F34" s="164" t="e">
        <f t="shared" si="16"/>
        <v>#VALUE!</v>
      </c>
      <c r="G34" s="164" t="e">
        <f t="shared" si="16"/>
        <v>#VALUE!</v>
      </c>
      <c r="H34" s="164" t="e">
        <f t="shared" si="16"/>
        <v>#VALUE!</v>
      </c>
      <c r="I34" s="164" t="e">
        <f t="shared" si="16"/>
        <v>#VALUE!</v>
      </c>
      <c r="J34" s="164" t="e">
        <f t="shared" si="16"/>
        <v>#VALUE!</v>
      </c>
      <c r="K34" s="164" t="e">
        <f t="shared" si="16"/>
        <v>#VALUE!</v>
      </c>
      <c r="L34" s="164" t="e">
        <f t="shared" si="16"/>
        <v>#VALUE!</v>
      </c>
    </row>
    <row r="35" spans="1:12" x14ac:dyDescent="0.3">
      <c r="A35" s="133" t="s">
        <v>62</v>
      </c>
      <c r="B35" s="169"/>
      <c r="C35" s="170" t="e">
        <f>SUM(C30:C31,C25:C26,C34)</f>
        <v>#VALUE!</v>
      </c>
      <c r="D35" s="170" t="e">
        <f t="shared" ref="D35:F35" si="17">SUM(D30:D31,D25:D26,D34)</f>
        <v>#VALUE!</v>
      </c>
      <c r="E35" s="170" t="e">
        <f t="shared" si="17"/>
        <v>#VALUE!</v>
      </c>
      <c r="F35" s="170" t="e">
        <f t="shared" si="17"/>
        <v>#VALUE!</v>
      </c>
      <c r="G35" s="170" t="e">
        <f>SUM(G30:G31,G25:G26,G34)</f>
        <v>#VALUE!</v>
      </c>
      <c r="H35" s="170" t="e">
        <f t="shared" ref="H35:L35" si="18">SUM(H30:H31,H25:H26,H34)</f>
        <v>#VALUE!</v>
      </c>
      <c r="I35" s="170" t="e">
        <f t="shared" si="18"/>
        <v>#VALUE!</v>
      </c>
      <c r="J35" s="170" t="e">
        <f t="shared" si="18"/>
        <v>#VALUE!</v>
      </c>
      <c r="K35" s="170" t="e">
        <f t="shared" si="18"/>
        <v>#VALUE!</v>
      </c>
      <c r="L35" s="170" t="e">
        <f t="shared" si="18"/>
        <v>#VALUE!</v>
      </c>
    </row>
    <row r="36" spans="1:12" x14ac:dyDescent="0.3">
      <c r="A36" s="22" t="s">
        <v>179</v>
      </c>
      <c r="B36" s="1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23" t="s">
        <v>145</v>
      </c>
      <c r="B37" s="123"/>
      <c r="C37" s="24" t="e">
        <f>C35-C36</f>
        <v>#VALUE!</v>
      </c>
      <c r="D37" s="24" t="e">
        <f t="shared" ref="D37:L37" si="19">D35-D36</f>
        <v>#VALUE!</v>
      </c>
      <c r="E37" s="24" t="e">
        <f t="shared" si="19"/>
        <v>#VALUE!</v>
      </c>
      <c r="F37" s="24" t="e">
        <f t="shared" si="19"/>
        <v>#VALUE!</v>
      </c>
      <c r="G37" s="24" t="e">
        <f t="shared" si="19"/>
        <v>#VALUE!</v>
      </c>
      <c r="H37" s="24" t="e">
        <f t="shared" si="19"/>
        <v>#VALUE!</v>
      </c>
      <c r="I37" s="24" t="e">
        <f t="shared" si="19"/>
        <v>#VALUE!</v>
      </c>
      <c r="J37" s="24" t="e">
        <f t="shared" si="19"/>
        <v>#VALUE!</v>
      </c>
      <c r="K37" s="24" t="e">
        <f t="shared" si="19"/>
        <v>#VALUE!</v>
      </c>
      <c r="L37" s="24" t="e">
        <f t="shared" si="19"/>
        <v>#VALUE!</v>
      </c>
    </row>
    <row r="38" spans="1:12" ht="15.75" thickBot="1" x14ac:dyDescent="0.35">
      <c r="A38" s="25" t="s">
        <v>146</v>
      </c>
      <c r="B38" s="125"/>
      <c r="C38" s="129" t="str">
        <f>IFERROR((C37/C36)," ")</f>
        <v xml:space="preserve"> </v>
      </c>
      <c r="D38" s="129" t="str">
        <f t="shared" ref="D38:L38" si="20">IFERROR((D37/D36)," ")</f>
        <v xml:space="preserve"> </v>
      </c>
      <c r="E38" s="129" t="str">
        <f t="shared" si="20"/>
        <v xml:space="preserve"> </v>
      </c>
      <c r="F38" s="129" t="str">
        <f t="shared" si="20"/>
        <v xml:space="preserve"> </v>
      </c>
      <c r="G38" s="129" t="str">
        <f t="shared" si="20"/>
        <v xml:space="preserve"> </v>
      </c>
      <c r="H38" s="129" t="str">
        <f t="shared" si="20"/>
        <v xml:space="preserve"> </v>
      </c>
      <c r="I38" s="129" t="str">
        <f t="shared" si="20"/>
        <v xml:space="preserve"> </v>
      </c>
      <c r="J38" s="129" t="str">
        <f t="shared" si="20"/>
        <v xml:space="preserve"> </v>
      </c>
      <c r="K38" s="129" t="str">
        <f t="shared" si="20"/>
        <v xml:space="preserve"> </v>
      </c>
      <c r="L38" s="129" t="str">
        <f t="shared" si="20"/>
        <v xml:space="preserve"> </v>
      </c>
    </row>
    <row r="39" spans="1:12" ht="15.75" thickTop="1" x14ac:dyDescent="0.3">
      <c r="A39" s="293" t="s">
        <v>147</v>
      </c>
      <c r="B39" s="294" t="s">
        <v>147</v>
      </c>
      <c r="C39" s="294" t="s">
        <v>147</v>
      </c>
      <c r="D39" s="294" t="s">
        <v>147</v>
      </c>
      <c r="E39" s="294" t="s">
        <v>147</v>
      </c>
      <c r="F39" s="294" t="s">
        <v>147</v>
      </c>
      <c r="G39" s="294" t="s">
        <v>147</v>
      </c>
      <c r="H39" s="294" t="s">
        <v>147</v>
      </c>
      <c r="I39" s="294" t="s">
        <v>147</v>
      </c>
      <c r="J39" s="294" t="s">
        <v>147</v>
      </c>
      <c r="K39" s="294" t="s">
        <v>147</v>
      </c>
      <c r="L39" s="295" t="s">
        <v>147</v>
      </c>
    </row>
    <row r="40" spans="1:12" ht="27" x14ac:dyDescent="0.3">
      <c r="A40" s="16"/>
      <c r="B40" s="132" t="s">
        <v>57</v>
      </c>
      <c r="C40" s="132" t="str">
        <f t="shared" ref="C40:L40" si="21">"Coût annuel estimé      "&amp;C$6</f>
        <v>Coût annuel estimé      MT1</v>
      </c>
      <c r="D40" s="132" t="str">
        <f t="shared" si="21"/>
        <v>Coût annuel estimé      MT2</v>
      </c>
      <c r="E40" s="132" t="str">
        <f t="shared" si="21"/>
        <v>Coût annuel estimé      MT3</v>
      </c>
      <c r="F40" s="132" t="str">
        <f t="shared" si="21"/>
        <v>Coût annuel estimé      MT4</v>
      </c>
      <c r="G40" s="132" t="str">
        <f t="shared" si="21"/>
        <v>Coût annuel estimé      MT5</v>
      </c>
      <c r="H40" s="132" t="str">
        <f t="shared" si="21"/>
        <v>Coût annuel estimé      MT6</v>
      </c>
      <c r="I40" s="132" t="str">
        <f t="shared" si="21"/>
        <v>Coût annuel estimé      MT7</v>
      </c>
      <c r="J40" s="132" t="str">
        <f t="shared" si="21"/>
        <v>Coût annuel estimé      MT8</v>
      </c>
      <c r="K40" s="132" t="str">
        <f t="shared" si="21"/>
        <v>Coût annuel estimé      MT9</v>
      </c>
      <c r="L40" s="132" t="str">
        <f t="shared" si="21"/>
        <v>Coût annuel estimé      MT10</v>
      </c>
    </row>
    <row r="41" spans="1:12" x14ac:dyDescent="0.3">
      <c r="A41" s="139" t="s">
        <v>7</v>
      </c>
      <c r="B41" s="7"/>
      <c r="C41" s="17" t="e">
        <f t="shared" ref="C41:L41" si="22">SUM(C42,C46:C47)</f>
        <v>#VALUE!</v>
      </c>
      <c r="D41" s="17" t="e">
        <f t="shared" si="22"/>
        <v>#VALUE!</v>
      </c>
      <c r="E41" s="17" t="e">
        <f t="shared" si="22"/>
        <v>#VALUE!</v>
      </c>
      <c r="F41" s="17" t="e">
        <f t="shared" si="22"/>
        <v>#VALUE!</v>
      </c>
      <c r="G41" s="17" t="e">
        <f t="shared" si="22"/>
        <v>#VALUE!</v>
      </c>
      <c r="H41" s="17" t="e">
        <f t="shared" si="22"/>
        <v>#VALUE!</v>
      </c>
      <c r="I41" s="17" t="e">
        <f t="shared" si="22"/>
        <v>#VALUE!</v>
      </c>
      <c r="J41" s="17" t="e">
        <f t="shared" si="22"/>
        <v>#VALUE!</v>
      </c>
      <c r="K41" s="17" t="e">
        <f t="shared" si="22"/>
        <v>#VALUE!</v>
      </c>
      <c r="L41" s="17" t="e">
        <f t="shared" si="22"/>
        <v>#VALUE!</v>
      </c>
    </row>
    <row r="42" spans="1:12" x14ac:dyDescent="0.3">
      <c r="A42" s="18" t="s">
        <v>8</v>
      </c>
      <c r="B42" s="7"/>
      <c r="C42" s="17" t="e">
        <f t="shared" ref="C42:L42" si="23">C43</f>
        <v>#VALUE!</v>
      </c>
      <c r="D42" s="17" t="e">
        <f t="shared" si="23"/>
        <v>#VALUE!</v>
      </c>
      <c r="E42" s="17" t="e">
        <f t="shared" si="23"/>
        <v>#VALUE!</v>
      </c>
      <c r="F42" s="17" t="e">
        <f t="shared" si="23"/>
        <v>#VALUE!</v>
      </c>
      <c r="G42" s="17" t="e">
        <f t="shared" si="23"/>
        <v>#VALUE!</v>
      </c>
      <c r="H42" s="17" t="e">
        <f t="shared" si="23"/>
        <v>#VALUE!</v>
      </c>
      <c r="I42" s="17" t="e">
        <f t="shared" si="23"/>
        <v>#VALUE!</v>
      </c>
      <c r="J42" s="17" t="e">
        <f t="shared" si="23"/>
        <v>#VALUE!</v>
      </c>
      <c r="K42" s="17" t="e">
        <f t="shared" si="23"/>
        <v>#VALUE!</v>
      </c>
      <c r="L42" s="17" t="e">
        <f t="shared" si="23"/>
        <v>#VALUE!</v>
      </c>
    </row>
    <row r="43" spans="1:12" x14ac:dyDescent="0.3">
      <c r="A43" s="19" t="s">
        <v>9</v>
      </c>
      <c r="B43" s="7"/>
      <c r="C43" s="17" t="e">
        <f t="shared" ref="C43:H43" si="24">SUM(C44:C45)</f>
        <v>#VALUE!</v>
      </c>
      <c r="D43" s="17" t="e">
        <f t="shared" si="24"/>
        <v>#VALUE!</v>
      </c>
      <c r="E43" s="17" t="e">
        <f t="shared" si="24"/>
        <v>#VALUE!</v>
      </c>
      <c r="F43" s="17" t="e">
        <f t="shared" si="24"/>
        <v>#VALUE!</v>
      </c>
      <c r="G43" s="17" t="e">
        <f t="shared" si="24"/>
        <v>#VALUE!</v>
      </c>
      <c r="H43" s="17" t="e">
        <f t="shared" si="24"/>
        <v>#VALUE!</v>
      </c>
      <c r="I43" s="17" t="e">
        <f t="shared" ref="I43:L43" si="25">SUM(I44:I45)</f>
        <v>#VALUE!</v>
      </c>
      <c r="J43" s="17" t="e">
        <f t="shared" si="25"/>
        <v>#VALUE!</v>
      </c>
      <c r="K43" s="17" t="e">
        <f t="shared" si="25"/>
        <v>#VALUE!</v>
      </c>
      <c r="L43" s="17" t="e">
        <f t="shared" si="25"/>
        <v>#VALUE!</v>
      </c>
    </row>
    <row r="44" spans="1:12" x14ac:dyDescent="0.3">
      <c r="A44" s="20" t="s">
        <v>10</v>
      </c>
      <c r="B44" s="161" t="str">
        <f>+'Tarifs 2025'!$L$61</f>
        <v>V</v>
      </c>
      <c r="C44" s="17" t="e">
        <f t="shared" ref="C44:L45" si="26">$B44*C$12*12</f>
        <v>#VALUE!</v>
      </c>
      <c r="D44" s="17" t="e">
        <f t="shared" si="26"/>
        <v>#VALUE!</v>
      </c>
      <c r="E44" s="17" t="e">
        <f t="shared" si="26"/>
        <v>#VALUE!</v>
      </c>
      <c r="F44" s="17" t="e">
        <f t="shared" si="26"/>
        <v>#VALUE!</v>
      </c>
      <c r="G44" s="17" t="e">
        <f t="shared" si="26"/>
        <v>#VALUE!</v>
      </c>
      <c r="H44" s="17" t="e">
        <f t="shared" si="26"/>
        <v>#VALUE!</v>
      </c>
      <c r="I44" s="17" t="e">
        <f t="shared" si="26"/>
        <v>#VALUE!</v>
      </c>
      <c r="J44" s="17" t="e">
        <f t="shared" si="26"/>
        <v>#VALUE!</v>
      </c>
      <c r="K44" s="17" t="e">
        <f t="shared" si="26"/>
        <v>#VALUE!</v>
      </c>
      <c r="L44" s="17" t="e">
        <f t="shared" si="26"/>
        <v>#VALUE!</v>
      </c>
    </row>
    <row r="45" spans="1:12" x14ac:dyDescent="0.3">
      <c r="A45" s="20" t="s">
        <v>14</v>
      </c>
      <c r="B45" s="161" t="str">
        <f>+'Tarifs 2025'!$L$62</f>
        <v>V</v>
      </c>
      <c r="C45" s="17" t="e">
        <f t="shared" si="26"/>
        <v>#VALUE!</v>
      </c>
      <c r="D45" s="17" t="e">
        <f t="shared" si="26"/>
        <v>#VALUE!</v>
      </c>
      <c r="E45" s="17" t="e">
        <f t="shared" si="26"/>
        <v>#VALUE!</v>
      </c>
      <c r="F45" s="17" t="e">
        <f t="shared" si="26"/>
        <v>#VALUE!</v>
      </c>
      <c r="G45" s="17" t="e">
        <f t="shared" si="26"/>
        <v>#VALUE!</v>
      </c>
      <c r="H45" s="17" t="e">
        <f t="shared" si="26"/>
        <v>#VALUE!</v>
      </c>
      <c r="I45" s="17" t="e">
        <f t="shared" si="26"/>
        <v>#VALUE!</v>
      </c>
      <c r="J45" s="17" t="e">
        <f t="shared" si="26"/>
        <v>#VALUE!</v>
      </c>
      <c r="K45" s="17" t="e">
        <f t="shared" si="26"/>
        <v>#VALUE!</v>
      </c>
      <c r="L45" s="17" t="e">
        <f t="shared" si="26"/>
        <v>#VALUE!</v>
      </c>
    </row>
    <row r="46" spans="1:12" x14ac:dyDescent="0.3">
      <c r="A46" s="18" t="s">
        <v>17</v>
      </c>
      <c r="B46" s="17" t="str">
        <f>+'Tarifs 2025'!$L$68</f>
        <v>V</v>
      </c>
      <c r="C46" s="17" t="str">
        <f t="shared" ref="C46:L46" si="27">$B46</f>
        <v>V</v>
      </c>
      <c r="D46" s="17" t="str">
        <f t="shared" si="27"/>
        <v>V</v>
      </c>
      <c r="E46" s="17" t="str">
        <f t="shared" si="27"/>
        <v>V</v>
      </c>
      <c r="F46" s="17" t="str">
        <f t="shared" si="27"/>
        <v>V</v>
      </c>
      <c r="G46" s="17" t="str">
        <f t="shared" si="27"/>
        <v>V</v>
      </c>
      <c r="H46" s="17" t="str">
        <f t="shared" si="27"/>
        <v>V</v>
      </c>
      <c r="I46" s="17" t="str">
        <f t="shared" si="27"/>
        <v>V</v>
      </c>
      <c r="J46" s="17" t="str">
        <f t="shared" si="27"/>
        <v>V</v>
      </c>
      <c r="K46" s="17" t="str">
        <f t="shared" si="27"/>
        <v>V</v>
      </c>
      <c r="L46" s="17" t="str">
        <f t="shared" si="27"/>
        <v>V</v>
      </c>
    </row>
    <row r="47" spans="1:12" x14ac:dyDescent="0.3">
      <c r="A47" s="18" t="s">
        <v>58</v>
      </c>
      <c r="B47" s="7"/>
      <c r="C47" s="17" t="e">
        <f t="shared" ref="C47:H47" si="28">SUM(C48:C49)</f>
        <v>#VALUE!</v>
      </c>
      <c r="D47" s="17" t="e">
        <f t="shared" si="28"/>
        <v>#VALUE!</v>
      </c>
      <c r="E47" s="17" t="e">
        <f t="shared" si="28"/>
        <v>#VALUE!</v>
      </c>
      <c r="F47" s="17" t="e">
        <f t="shared" si="28"/>
        <v>#VALUE!</v>
      </c>
      <c r="G47" s="17" t="e">
        <f t="shared" si="28"/>
        <v>#VALUE!</v>
      </c>
      <c r="H47" s="17" t="e">
        <f t="shared" si="28"/>
        <v>#VALUE!</v>
      </c>
      <c r="I47" s="17" t="e">
        <f t="shared" ref="I47:L47" si="29">SUM(I48:I49)</f>
        <v>#VALUE!</v>
      </c>
      <c r="J47" s="17" t="e">
        <f t="shared" si="29"/>
        <v>#VALUE!</v>
      </c>
      <c r="K47" s="17" t="e">
        <f t="shared" si="29"/>
        <v>#VALUE!</v>
      </c>
      <c r="L47" s="17" t="e">
        <f t="shared" si="29"/>
        <v>#VALUE!</v>
      </c>
    </row>
    <row r="48" spans="1:12" x14ac:dyDescent="0.3">
      <c r="A48" s="19" t="s">
        <v>22</v>
      </c>
      <c r="B48" s="161" t="str">
        <f>+'Tarifs 2025'!$L$76</f>
        <v>V</v>
      </c>
      <c r="C48" s="17" t="e">
        <f t="shared" ref="C48:L48" si="30">$B48*C$7</f>
        <v>#VALUE!</v>
      </c>
      <c r="D48" s="17" t="e">
        <f t="shared" si="30"/>
        <v>#VALUE!</v>
      </c>
      <c r="E48" s="17" t="e">
        <f t="shared" si="30"/>
        <v>#VALUE!</v>
      </c>
      <c r="F48" s="17" t="e">
        <f t="shared" si="30"/>
        <v>#VALUE!</v>
      </c>
      <c r="G48" s="17" t="e">
        <f t="shared" si="30"/>
        <v>#VALUE!</v>
      </c>
      <c r="H48" s="17" t="e">
        <f t="shared" si="30"/>
        <v>#VALUE!</v>
      </c>
      <c r="I48" s="17" t="e">
        <f t="shared" si="30"/>
        <v>#VALUE!</v>
      </c>
      <c r="J48" s="17" t="e">
        <f t="shared" si="30"/>
        <v>#VALUE!</v>
      </c>
      <c r="K48" s="17" t="e">
        <f t="shared" si="30"/>
        <v>#VALUE!</v>
      </c>
      <c r="L48" s="17" t="e">
        <f t="shared" si="30"/>
        <v>#VALUE!</v>
      </c>
    </row>
    <row r="49" spans="1:12" x14ac:dyDescent="0.3">
      <c r="A49" s="19" t="s">
        <v>23</v>
      </c>
      <c r="B49" s="161" t="str">
        <f>+'Tarifs 2025'!$L$77</f>
        <v>V</v>
      </c>
      <c r="C49" s="17" t="e">
        <f t="shared" ref="C49:L49" si="31">$B49*C$8</f>
        <v>#VALUE!</v>
      </c>
      <c r="D49" s="17" t="e">
        <f t="shared" si="31"/>
        <v>#VALUE!</v>
      </c>
      <c r="E49" s="17" t="e">
        <f t="shared" si="31"/>
        <v>#VALUE!</v>
      </c>
      <c r="F49" s="17" t="e">
        <f t="shared" si="31"/>
        <v>#VALUE!</v>
      </c>
      <c r="G49" s="17" t="e">
        <f t="shared" si="31"/>
        <v>#VALUE!</v>
      </c>
      <c r="H49" s="17" t="e">
        <f t="shared" si="31"/>
        <v>#VALUE!</v>
      </c>
      <c r="I49" s="17" t="e">
        <f t="shared" si="31"/>
        <v>#VALUE!</v>
      </c>
      <c r="J49" s="17" t="e">
        <f t="shared" si="31"/>
        <v>#VALUE!</v>
      </c>
      <c r="K49" s="17" t="e">
        <f t="shared" si="31"/>
        <v>#VALUE!</v>
      </c>
      <c r="L49" s="17" t="e">
        <f t="shared" si="31"/>
        <v>#VALUE!</v>
      </c>
    </row>
    <row r="50" spans="1:12" x14ac:dyDescent="0.3">
      <c r="A50" s="139" t="s">
        <v>176</v>
      </c>
      <c r="B50" s="161" t="str">
        <f>+'Tarifs 2025'!$L$83</f>
        <v>V</v>
      </c>
      <c r="C50" s="17" t="e">
        <f t="shared" ref="C50:L50" si="32">$B50*C$11</f>
        <v>#VALUE!</v>
      </c>
      <c r="D50" s="17" t="e">
        <f t="shared" si="32"/>
        <v>#VALUE!</v>
      </c>
      <c r="E50" s="17" t="e">
        <f t="shared" si="32"/>
        <v>#VALUE!</v>
      </c>
      <c r="F50" s="17" t="e">
        <f t="shared" si="32"/>
        <v>#VALUE!</v>
      </c>
      <c r="G50" s="17" t="e">
        <f t="shared" si="32"/>
        <v>#VALUE!</v>
      </c>
      <c r="H50" s="17" t="e">
        <f t="shared" si="32"/>
        <v>#VALUE!</v>
      </c>
      <c r="I50" s="17" t="e">
        <f t="shared" si="32"/>
        <v>#VALUE!</v>
      </c>
      <c r="J50" s="17" t="e">
        <f t="shared" si="32"/>
        <v>#VALUE!</v>
      </c>
      <c r="K50" s="17" t="e">
        <f t="shared" si="32"/>
        <v>#VALUE!</v>
      </c>
      <c r="L50" s="17" t="e">
        <f t="shared" si="32"/>
        <v>#VALUE!</v>
      </c>
    </row>
    <row r="51" spans="1:12" x14ac:dyDescent="0.3">
      <c r="A51" s="139" t="s">
        <v>59</v>
      </c>
      <c r="B51" s="161"/>
      <c r="C51" s="17" t="e">
        <f t="shared" ref="C51:L51" si="33">SUM(C52:C54)</f>
        <v>#VALUE!</v>
      </c>
      <c r="D51" s="17" t="e">
        <f t="shared" si="33"/>
        <v>#VALUE!</v>
      </c>
      <c r="E51" s="17" t="e">
        <f t="shared" si="33"/>
        <v>#VALUE!</v>
      </c>
      <c r="F51" s="17" t="e">
        <f t="shared" si="33"/>
        <v>#VALUE!</v>
      </c>
      <c r="G51" s="17" t="e">
        <f t="shared" si="33"/>
        <v>#VALUE!</v>
      </c>
      <c r="H51" s="17" t="e">
        <f t="shared" si="33"/>
        <v>#VALUE!</v>
      </c>
      <c r="I51" s="17" t="e">
        <f t="shared" si="33"/>
        <v>#VALUE!</v>
      </c>
      <c r="J51" s="17" t="e">
        <f t="shared" si="33"/>
        <v>#VALUE!</v>
      </c>
      <c r="K51" s="17" t="e">
        <f t="shared" si="33"/>
        <v>#VALUE!</v>
      </c>
      <c r="L51" s="17" t="e">
        <f t="shared" si="33"/>
        <v>#VALUE!</v>
      </c>
    </row>
    <row r="52" spans="1:12" x14ac:dyDescent="0.3">
      <c r="A52" s="18" t="s">
        <v>28</v>
      </c>
      <c r="B52" s="161" t="str">
        <f>+'Tarifs 2025'!$L$86</f>
        <v>V</v>
      </c>
      <c r="C52" s="17" t="e">
        <f t="shared" ref="C52:L55" si="34">$B52*C$11</f>
        <v>#VALUE!</v>
      </c>
      <c r="D52" s="17" t="e">
        <f t="shared" si="34"/>
        <v>#VALUE!</v>
      </c>
      <c r="E52" s="17" t="e">
        <f t="shared" si="34"/>
        <v>#VALUE!</v>
      </c>
      <c r="F52" s="17" t="e">
        <f t="shared" si="34"/>
        <v>#VALUE!</v>
      </c>
      <c r="G52" s="17" t="e">
        <f t="shared" si="34"/>
        <v>#VALUE!</v>
      </c>
      <c r="H52" s="17" t="e">
        <f t="shared" si="34"/>
        <v>#VALUE!</v>
      </c>
      <c r="I52" s="17" t="e">
        <f t="shared" si="34"/>
        <v>#VALUE!</v>
      </c>
      <c r="J52" s="17" t="e">
        <f t="shared" si="34"/>
        <v>#VALUE!</v>
      </c>
      <c r="K52" s="17" t="e">
        <f t="shared" si="34"/>
        <v>#VALUE!</v>
      </c>
      <c r="L52" s="17" t="e">
        <f t="shared" si="34"/>
        <v>#VALUE!</v>
      </c>
    </row>
    <row r="53" spans="1:12" x14ac:dyDescent="0.3">
      <c r="A53" s="18" t="s">
        <v>30</v>
      </c>
      <c r="B53" s="161" t="str">
        <f>+'Tarifs 2025'!$L$87</f>
        <v>V</v>
      </c>
      <c r="C53" s="17" t="e">
        <f t="shared" si="34"/>
        <v>#VALUE!</v>
      </c>
      <c r="D53" s="17" t="e">
        <f t="shared" si="34"/>
        <v>#VALUE!</v>
      </c>
      <c r="E53" s="17" t="e">
        <f t="shared" si="34"/>
        <v>#VALUE!</v>
      </c>
      <c r="F53" s="17" t="e">
        <f t="shared" si="34"/>
        <v>#VALUE!</v>
      </c>
      <c r="G53" s="17" t="e">
        <f t="shared" si="34"/>
        <v>#VALUE!</v>
      </c>
      <c r="H53" s="17" t="e">
        <f t="shared" si="34"/>
        <v>#VALUE!</v>
      </c>
      <c r="I53" s="17" t="e">
        <f t="shared" si="34"/>
        <v>#VALUE!</v>
      </c>
      <c r="J53" s="17" t="e">
        <f t="shared" si="34"/>
        <v>#VALUE!</v>
      </c>
      <c r="K53" s="17" t="e">
        <f t="shared" si="34"/>
        <v>#VALUE!</v>
      </c>
      <c r="L53" s="17" t="e">
        <f t="shared" si="34"/>
        <v>#VALUE!</v>
      </c>
    </row>
    <row r="54" spans="1:12" x14ac:dyDescent="0.3">
      <c r="A54" s="18" t="s">
        <v>32</v>
      </c>
      <c r="B54" s="161" t="str">
        <f>+'Tarifs 2025'!$L$88</f>
        <v>V</v>
      </c>
      <c r="C54" s="17" t="e">
        <f t="shared" si="34"/>
        <v>#VALUE!</v>
      </c>
      <c r="D54" s="17" t="e">
        <f t="shared" si="34"/>
        <v>#VALUE!</v>
      </c>
      <c r="E54" s="17" t="e">
        <f t="shared" si="34"/>
        <v>#VALUE!</v>
      </c>
      <c r="F54" s="17" t="e">
        <f t="shared" si="34"/>
        <v>#VALUE!</v>
      </c>
      <c r="G54" s="17" t="e">
        <f t="shared" si="34"/>
        <v>#VALUE!</v>
      </c>
      <c r="H54" s="17" t="e">
        <f t="shared" si="34"/>
        <v>#VALUE!</v>
      </c>
      <c r="I54" s="17" t="e">
        <f t="shared" si="34"/>
        <v>#VALUE!</v>
      </c>
      <c r="J54" s="17" t="e">
        <f t="shared" si="34"/>
        <v>#VALUE!</v>
      </c>
      <c r="K54" s="17" t="e">
        <f t="shared" si="34"/>
        <v>#VALUE!</v>
      </c>
      <c r="L54" s="17" t="e">
        <f t="shared" si="34"/>
        <v>#VALUE!</v>
      </c>
    </row>
    <row r="55" spans="1:12" x14ac:dyDescent="0.3">
      <c r="A55" s="139" t="s">
        <v>34</v>
      </c>
      <c r="B55" s="161" t="str">
        <f>+'Tarifs 2025'!$L$90</f>
        <v>V</v>
      </c>
      <c r="C55" s="17" t="e">
        <f t="shared" si="34"/>
        <v>#VALUE!</v>
      </c>
      <c r="D55" s="17" t="e">
        <f t="shared" si="34"/>
        <v>#VALUE!</v>
      </c>
      <c r="E55" s="17" t="e">
        <f t="shared" si="34"/>
        <v>#VALUE!</v>
      </c>
      <c r="F55" s="17" t="e">
        <f t="shared" si="34"/>
        <v>#VALUE!</v>
      </c>
      <c r="G55" s="17" t="e">
        <f t="shared" si="34"/>
        <v>#VALUE!</v>
      </c>
      <c r="H55" s="17" t="e">
        <f t="shared" si="34"/>
        <v>#VALUE!</v>
      </c>
      <c r="I55" s="17" t="e">
        <f t="shared" si="34"/>
        <v>#VALUE!</v>
      </c>
      <c r="J55" s="17" t="e">
        <f t="shared" si="34"/>
        <v>#VALUE!</v>
      </c>
      <c r="K55" s="17" t="e">
        <f t="shared" si="34"/>
        <v>#VALUE!</v>
      </c>
      <c r="L55" s="17" t="e">
        <f t="shared" si="34"/>
        <v>#VALUE!</v>
      </c>
    </row>
    <row r="56" spans="1:12" x14ac:dyDescent="0.3">
      <c r="A56" s="139" t="s">
        <v>35</v>
      </c>
      <c r="B56" s="161" t="str">
        <f>+'Tarifs 2025'!$L$92</f>
        <v>V</v>
      </c>
      <c r="C56" s="17" t="e">
        <f t="shared" ref="C56:L56" si="35">$B56*C$13</f>
        <v>#VALUE!</v>
      </c>
      <c r="D56" s="17" t="e">
        <f t="shared" si="35"/>
        <v>#VALUE!</v>
      </c>
      <c r="E56" s="17" t="e">
        <f t="shared" si="35"/>
        <v>#VALUE!</v>
      </c>
      <c r="F56" s="17" t="e">
        <f t="shared" si="35"/>
        <v>#VALUE!</v>
      </c>
      <c r="G56" s="17" t="e">
        <f t="shared" si="35"/>
        <v>#VALUE!</v>
      </c>
      <c r="H56" s="17" t="e">
        <f t="shared" si="35"/>
        <v>#VALUE!</v>
      </c>
      <c r="I56" s="17" t="e">
        <f t="shared" si="35"/>
        <v>#VALUE!</v>
      </c>
      <c r="J56" s="17" t="e">
        <f t="shared" si="35"/>
        <v>#VALUE!</v>
      </c>
      <c r="K56" s="17" t="e">
        <f t="shared" si="35"/>
        <v>#VALUE!</v>
      </c>
      <c r="L56" s="17" t="e">
        <f t="shared" si="35"/>
        <v>#VALUE!</v>
      </c>
    </row>
    <row r="57" spans="1:12" x14ac:dyDescent="0.3">
      <c r="A57" s="168" t="s">
        <v>177</v>
      </c>
      <c r="B57" s="169"/>
      <c r="C57" s="170" t="e">
        <f>SUM(C41,C50:C51,C55:C56)</f>
        <v>#VALUE!</v>
      </c>
      <c r="D57" s="170" t="e">
        <f t="shared" ref="D57:L57" si="36">SUM(D41,D50:D51,D55:D56)</f>
        <v>#VALUE!</v>
      </c>
      <c r="E57" s="170" t="e">
        <f t="shared" si="36"/>
        <v>#VALUE!</v>
      </c>
      <c r="F57" s="170" t="e">
        <f t="shared" si="36"/>
        <v>#VALUE!</v>
      </c>
      <c r="G57" s="170" t="e">
        <f t="shared" si="36"/>
        <v>#VALUE!</v>
      </c>
      <c r="H57" s="170" t="e">
        <f t="shared" si="36"/>
        <v>#VALUE!</v>
      </c>
      <c r="I57" s="170" t="e">
        <f t="shared" si="36"/>
        <v>#VALUE!</v>
      </c>
      <c r="J57" s="170" t="e">
        <f t="shared" si="36"/>
        <v>#VALUE!</v>
      </c>
      <c r="K57" s="170" t="e">
        <f t="shared" si="36"/>
        <v>#VALUE!</v>
      </c>
      <c r="L57" s="170" t="e">
        <f t="shared" si="36"/>
        <v>#VALUE!</v>
      </c>
    </row>
    <row r="58" spans="1:12" x14ac:dyDescent="0.3">
      <c r="A58" s="162" t="s">
        <v>61</v>
      </c>
      <c r="C58" s="163">
        <v>1</v>
      </c>
      <c r="D58" s="163">
        <v>1</v>
      </c>
      <c r="E58" s="163">
        <v>1</v>
      </c>
      <c r="F58" s="163">
        <v>1</v>
      </c>
      <c r="G58" s="163">
        <v>1</v>
      </c>
      <c r="H58" s="163">
        <v>1</v>
      </c>
      <c r="I58" s="163">
        <v>1</v>
      </c>
      <c r="J58" s="163">
        <v>1</v>
      </c>
      <c r="K58" s="163">
        <v>1</v>
      </c>
      <c r="L58" s="163">
        <v>1</v>
      </c>
    </row>
    <row r="59" spans="1:12" x14ac:dyDescent="0.3">
      <c r="A59" s="139" t="s">
        <v>178</v>
      </c>
      <c r="C59" s="164" t="e">
        <f t="shared" ref="C59:L59" si="37">SUM(C43*C58,C46:C47)</f>
        <v>#VALUE!</v>
      </c>
      <c r="D59" s="164" t="e">
        <f t="shared" si="37"/>
        <v>#VALUE!</v>
      </c>
      <c r="E59" s="164" t="e">
        <f t="shared" si="37"/>
        <v>#VALUE!</v>
      </c>
      <c r="F59" s="164" t="e">
        <f t="shared" si="37"/>
        <v>#VALUE!</v>
      </c>
      <c r="G59" s="164" t="e">
        <f t="shared" si="37"/>
        <v>#VALUE!</v>
      </c>
      <c r="H59" s="164" t="e">
        <f t="shared" si="37"/>
        <v>#VALUE!</v>
      </c>
      <c r="I59" s="164" t="e">
        <f t="shared" si="37"/>
        <v>#VALUE!</v>
      </c>
      <c r="J59" s="164" t="e">
        <f t="shared" si="37"/>
        <v>#VALUE!</v>
      </c>
      <c r="K59" s="164" t="e">
        <f t="shared" si="37"/>
        <v>#VALUE!</v>
      </c>
      <c r="L59" s="164" t="e">
        <f t="shared" si="37"/>
        <v>#VALUE!</v>
      </c>
    </row>
    <row r="60" spans="1:12" x14ac:dyDescent="0.3">
      <c r="A60" s="133" t="s">
        <v>62</v>
      </c>
      <c r="B60" s="169"/>
      <c r="C60" s="170" t="e">
        <f t="shared" ref="C60:L60" si="38">SUM(C50:C51,C55:C56,C46:C47)+C43*C58</f>
        <v>#VALUE!</v>
      </c>
      <c r="D60" s="170" t="e">
        <f t="shared" si="38"/>
        <v>#VALUE!</v>
      </c>
      <c r="E60" s="170" t="e">
        <f t="shared" si="38"/>
        <v>#VALUE!</v>
      </c>
      <c r="F60" s="170" t="e">
        <f t="shared" si="38"/>
        <v>#VALUE!</v>
      </c>
      <c r="G60" s="170" t="e">
        <f t="shared" si="38"/>
        <v>#VALUE!</v>
      </c>
      <c r="H60" s="170" t="e">
        <f t="shared" si="38"/>
        <v>#VALUE!</v>
      </c>
      <c r="I60" s="170" t="e">
        <f t="shared" si="38"/>
        <v>#VALUE!</v>
      </c>
      <c r="J60" s="170" t="e">
        <f t="shared" si="38"/>
        <v>#VALUE!</v>
      </c>
      <c r="K60" s="170" t="e">
        <f t="shared" si="38"/>
        <v>#VALUE!</v>
      </c>
      <c r="L60" s="170" t="e">
        <f t="shared" si="38"/>
        <v>#VALUE!</v>
      </c>
    </row>
    <row r="61" spans="1:12" x14ac:dyDescent="0.3">
      <c r="A61" s="22" t="s">
        <v>179</v>
      </c>
      <c r="B61" s="1"/>
      <c r="C61" s="122" t="e">
        <f t="shared" ref="C61:L61" si="39">C35</f>
        <v>#VALUE!</v>
      </c>
      <c r="D61" s="122" t="e">
        <f t="shared" si="39"/>
        <v>#VALUE!</v>
      </c>
      <c r="E61" s="122" t="e">
        <f t="shared" si="39"/>
        <v>#VALUE!</v>
      </c>
      <c r="F61" s="122" t="e">
        <f t="shared" si="39"/>
        <v>#VALUE!</v>
      </c>
      <c r="G61" s="122" t="e">
        <f t="shared" si="39"/>
        <v>#VALUE!</v>
      </c>
      <c r="H61" s="122" t="e">
        <f t="shared" si="39"/>
        <v>#VALUE!</v>
      </c>
      <c r="I61" s="122" t="e">
        <f t="shared" si="39"/>
        <v>#VALUE!</v>
      </c>
      <c r="J61" s="122" t="e">
        <f t="shared" si="39"/>
        <v>#VALUE!</v>
      </c>
      <c r="K61" s="122" t="e">
        <f t="shared" si="39"/>
        <v>#VALUE!</v>
      </c>
      <c r="L61" s="122" t="e">
        <f t="shared" si="39"/>
        <v>#VALUE!</v>
      </c>
    </row>
    <row r="62" spans="1:12" x14ac:dyDescent="0.3">
      <c r="A62" s="23" t="s">
        <v>149</v>
      </c>
      <c r="B62" s="123"/>
      <c r="C62" s="24" t="e">
        <f>C60-C61</f>
        <v>#VALUE!</v>
      </c>
      <c r="D62" s="24" t="e">
        <f t="shared" ref="D62:L62" si="40">D60-D61</f>
        <v>#VALUE!</v>
      </c>
      <c r="E62" s="24" t="e">
        <f t="shared" si="40"/>
        <v>#VALUE!</v>
      </c>
      <c r="F62" s="24" t="e">
        <f t="shared" si="40"/>
        <v>#VALUE!</v>
      </c>
      <c r="G62" s="24" t="e">
        <f t="shared" si="40"/>
        <v>#VALUE!</v>
      </c>
      <c r="H62" s="24" t="e">
        <f t="shared" si="40"/>
        <v>#VALUE!</v>
      </c>
      <c r="I62" s="24" t="e">
        <f t="shared" si="40"/>
        <v>#VALUE!</v>
      </c>
      <c r="J62" s="24" t="e">
        <f t="shared" si="40"/>
        <v>#VALUE!</v>
      </c>
      <c r="K62" s="24" t="e">
        <f t="shared" si="40"/>
        <v>#VALUE!</v>
      </c>
      <c r="L62" s="24" t="e">
        <f t="shared" si="40"/>
        <v>#VALUE!</v>
      </c>
    </row>
    <row r="63" spans="1:12" ht="15.75" thickBot="1" x14ac:dyDescent="0.35">
      <c r="A63" s="25" t="s">
        <v>150</v>
      </c>
      <c r="B63" s="125"/>
      <c r="C63" s="129" t="str">
        <f>IFERROR((C62/C61)," ")</f>
        <v xml:space="preserve"> </v>
      </c>
      <c r="D63" s="129" t="str">
        <f t="shared" ref="D63:L63" si="41">IFERROR((D62/D61)," ")</f>
        <v xml:space="preserve"> </v>
      </c>
      <c r="E63" s="129" t="str">
        <f t="shared" si="41"/>
        <v xml:space="preserve"> </v>
      </c>
      <c r="F63" s="129" t="str">
        <f t="shared" si="41"/>
        <v xml:space="preserve"> </v>
      </c>
      <c r="G63" s="129" t="str">
        <f t="shared" si="41"/>
        <v xml:space="preserve"> </v>
      </c>
      <c r="H63" s="129" t="str">
        <f t="shared" si="41"/>
        <v xml:space="preserve"> </v>
      </c>
      <c r="I63" s="129" t="str">
        <f t="shared" si="41"/>
        <v xml:space="preserve"> </v>
      </c>
      <c r="J63" s="129" t="str">
        <f t="shared" si="41"/>
        <v xml:space="preserve"> </v>
      </c>
      <c r="K63" s="129" t="str">
        <f t="shared" si="41"/>
        <v xml:space="preserve"> </v>
      </c>
      <c r="L63" s="129" t="str">
        <f t="shared" si="41"/>
        <v xml:space="preserve"> </v>
      </c>
    </row>
    <row r="64" spans="1:12" ht="15.75" thickTop="1" x14ac:dyDescent="0.3">
      <c r="A64" s="293" t="s">
        <v>151</v>
      </c>
      <c r="B64" s="294" t="s">
        <v>151</v>
      </c>
      <c r="C64" s="294" t="s">
        <v>151</v>
      </c>
      <c r="D64" s="294" t="s">
        <v>151</v>
      </c>
      <c r="E64" s="294" t="s">
        <v>151</v>
      </c>
      <c r="F64" s="294" t="s">
        <v>151</v>
      </c>
      <c r="G64" s="294" t="s">
        <v>151</v>
      </c>
      <c r="H64" s="294" t="s">
        <v>151</v>
      </c>
      <c r="I64" s="294" t="s">
        <v>151</v>
      </c>
      <c r="J64" s="294" t="s">
        <v>151</v>
      </c>
      <c r="K64" s="294" t="s">
        <v>151</v>
      </c>
      <c r="L64" s="295" t="s">
        <v>151</v>
      </c>
    </row>
    <row r="65" spans="1:12" ht="27" x14ac:dyDescent="0.3">
      <c r="A65" s="16"/>
      <c r="B65" s="132" t="s">
        <v>57</v>
      </c>
      <c r="C65" s="132" t="str">
        <f t="shared" ref="C65:L65" si="42">"Coût annuel estimé      "&amp;C$6</f>
        <v>Coût annuel estimé      MT1</v>
      </c>
      <c r="D65" s="132" t="str">
        <f t="shared" si="42"/>
        <v>Coût annuel estimé      MT2</v>
      </c>
      <c r="E65" s="132" t="str">
        <f t="shared" si="42"/>
        <v>Coût annuel estimé      MT3</v>
      </c>
      <c r="F65" s="132" t="str">
        <f t="shared" si="42"/>
        <v>Coût annuel estimé      MT4</v>
      </c>
      <c r="G65" s="132" t="str">
        <f t="shared" si="42"/>
        <v>Coût annuel estimé      MT5</v>
      </c>
      <c r="H65" s="132" t="str">
        <f t="shared" si="42"/>
        <v>Coût annuel estimé      MT6</v>
      </c>
      <c r="I65" s="132" t="str">
        <f t="shared" si="42"/>
        <v>Coût annuel estimé      MT7</v>
      </c>
      <c r="J65" s="132" t="str">
        <f t="shared" si="42"/>
        <v>Coût annuel estimé      MT8</v>
      </c>
      <c r="K65" s="132" t="str">
        <f t="shared" si="42"/>
        <v>Coût annuel estimé      MT9</v>
      </c>
      <c r="L65" s="132" t="str">
        <f t="shared" si="42"/>
        <v>Coût annuel estimé      MT10</v>
      </c>
    </row>
    <row r="66" spans="1:12" x14ac:dyDescent="0.3">
      <c r="A66" s="139" t="s">
        <v>7</v>
      </c>
      <c r="B66" s="7"/>
      <c r="C66" s="17" t="e">
        <f t="shared" ref="C66:L66" si="43">SUM(C67,C71:C72)</f>
        <v>#VALUE!</v>
      </c>
      <c r="D66" s="17" t="e">
        <f t="shared" si="43"/>
        <v>#VALUE!</v>
      </c>
      <c r="E66" s="17" t="e">
        <f t="shared" si="43"/>
        <v>#VALUE!</v>
      </c>
      <c r="F66" s="17" t="e">
        <f t="shared" si="43"/>
        <v>#VALUE!</v>
      </c>
      <c r="G66" s="17" t="e">
        <f t="shared" si="43"/>
        <v>#VALUE!</v>
      </c>
      <c r="H66" s="17" t="e">
        <f t="shared" si="43"/>
        <v>#VALUE!</v>
      </c>
      <c r="I66" s="17" t="e">
        <f t="shared" si="43"/>
        <v>#VALUE!</v>
      </c>
      <c r="J66" s="17" t="e">
        <f t="shared" si="43"/>
        <v>#VALUE!</v>
      </c>
      <c r="K66" s="17" t="e">
        <f t="shared" si="43"/>
        <v>#VALUE!</v>
      </c>
      <c r="L66" s="17" t="e">
        <f t="shared" si="43"/>
        <v>#VALUE!</v>
      </c>
    </row>
    <row r="67" spans="1:12" x14ac:dyDescent="0.3">
      <c r="A67" s="18" t="s">
        <v>8</v>
      </c>
      <c r="B67" s="7"/>
      <c r="C67" s="17" t="e">
        <f t="shared" ref="C67:L67" si="44">C68</f>
        <v>#VALUE!</v>
      </c>
      <c r="D67" s="17" t="e">
        <f t="shared" si="44"/>
        <v>#VALUE!</v>
      </c>
      <c r="E67" s="17" t="e">
        <f t="shared" si="44"/>
        <v>#VALUE!</v>
      </c>
      <c r="F67" s="17" t="e">
        <f t="shared" si="44"/>
        <v>#VALUE!</v>
      </c>
      <c r="G67" s="17" t="e">
        <f t="shared" si="44"/>
        <v>#VALUE!</v>
      </c>
      <c r="H67" s="17" t="e">
        <f t="shared" si="44"/>
        <v>#VALUE!</v>
      </c>
      <c r="I67" s="17" t="e">
        <f t="shared" si="44"/>
        <v>#VALUE!</v>
      </c>
      <c r="J67" s="17" t="e">
        <f t="shared" si="44"/>
        <v>#VALUE!</v>
      </c>
      <c r="K67" s="17" t="e">
        <f t="shared" si="44"/>
        <v>#VALUE!</v>
      </c>
      <c r="L67" s="17" t="e">
        <f t="shared" si="44"/>
        <v>#VALUE!</v>
      </c>
    </row>
    <row r="68" spans="1:12" x14ac:dyDescent="0.3">
      <c r="A68" s="19" t="s">
        <v>9</v>
      </c>
      <c r="B68" s="7"/>
      <c r="C68" s="17" t="e">
        <f t="shared" ref="C68:H68" si="45">SUM(C69:C70)</f>
        <v>#VALUE!</v>
      </c>
      <c r="D68" s="17" t="e">
        <f t="shared" si="45"/>
        <v>#VALUE!</v>
      </c>
      <c r="E68" s="17" t="e">
        <f t="shared" si="45"/>
        <v>#VALUE!</v>
      </c>
      <c r="F68" s="17" t="e">
        <f t="shared" si="45"/>
        <v>#VALUE!</v>
      </c>
      <c r="G68" s="17" t="e">
        <f t="shared" si="45"/>
        <v>#VALUE!</v>
      </c>
      <c r="H68" s="17" t="e">
        <f t="shared" si="45"/>
        <v>#VALUE!</v>
      </c>
      <c r="I68" s="17" t="e">
        <f t="shared" ref="I68:L68" si="46">SUM(I69:I70)</f>
        <v>#VALUE!</v>
      </c>
      <c r="J68" s="17" t="e">
        <f t="shared" si="46"/>
        <v>#VALUE!</v>
      </c>
      <c r="K68" s="17" t="e">
        <f t="shared" si="46"/>
        <v>#VALUE!</v>
      </c>
      <c r="L68" s="17" t="e">
        <f t="shared" si="46"/>
        <v>#VALUE!</v>
      </c>
    </row>
    <row r="69" spans="1:12" x14ac:dyDescent="0.3">
      <c r="A69" s="20" t="s">
        <v>10</v>
      </c>
      <c r="B69" s="161" t="str">
        <f>+'Tarifs 2026'!$L$61</f>
        <v>V</v>
      </c>
      <c r="C69" s="17" t="e">
        <f t="shared" ref="C69:L70" si="47">$B69*C$12*12</f>
        <v>#VALUE!</v>
      </c>
      <c r="D69" s="17" t="e">
        <f t="shared" si="47"/>
        <v>#VALUE!</v>
      </c>
      <c r="E69" s="17" t="e">
        <f t="shared" si="47"/>
        <v>#VALUE!</v>
      </c>
      <c r="F69" s="17" t="e">
        <f t="shared" si="47"/>
        <v>#VALUE!</v>
      </c>
      <c r="G69" s="17" t="e">
        <f t="shared" si="47"/>
        <v>#VALUE!</v>
      </c>
      <c r="H69" s="17" t="e">
        <f t="shared" si="47"/>
        <v>#VALUE!</v>
      </c>
      <c r="I69" s="17" t="e">
        <f t="shared" si="47"/>
        <v>#VALUE!</v>
      </c>
      <c r="J69" s="17" t="e">
        <f t="shared" si="47"/>
        <v>#VALUE!</v>
      </c>
      <c r="K69" s="17" t="e">
        <f t="shared" si="47"/>
        <v>#VALUE!</v>
      </c>
      <c r="L69" s="17" t="e">
        <f t="shared" si="47"/>
        <v>#VALUE!</v>
      </c>
    </row>
    <row r="70" spans="1:12" x14ac:dyDescent="0.3">
      <c r="A70" s="20" t="s">
        <v>14</v>
      </c>
      <c r="B70" s="161" t="str">
        <f>+'Tarifs 2026'!$L$62</f>
        <v>V</v>
      </c>
      <c r="C70" s="17" t="e">
        <f t="shared" si="47"/>
        <v>#VALUE!</v>
      </c>
      <c r="D70" s="17" t="e">
        <f t="shared" si="47"/>
        <v>#VALUE!</v>
      </c>
      <c r="E70" s="17" t="e">
        <f t="shared" si="47"/>
        <v>#VALUE!</v>
      </c>
      <c r="F70" s="17" t="e">
        <f t="shared" si="47"/>
        <v>#VALUE!</v>
      </c>
      <c r="G70" s="17" t="e">
        <f t="shared" si="47"/>
        <v>#VALUE!</v>
      </c>
      <c r="H70" s="17" t="e">
        <f t="shared" si="47"/>
        <v>#VALUE!</v>
      </c>
      <c r="I70" s="17" t="e">
        <f t="shared" si="47"/>
        <v>#VALUE!</v>
      </c>
      <c r="J70" s="17" t="e">
        <f t="shared" si="47"/>
        <v>#VALUE!</v>
      </c>
      <c r="K70" s="17" t="e">
        <f t="shared" si="47"/>
        <v>#VALUE!</v>
      </c>
      <c r="L70" s="17" t="e">
        <f t="shared" si="47"/>
        <v>#VALUE!</v>
      </c>
    </row>
    <row r="71" spans="1:12" x14ac:dyDescent="0.3">
      <c r="A71" s="18" t="s">
        <v>17</v>
      </c>
      <c r="B71" s="17" t="str">
        <f>+'Tarifs 2026'!$L$68</f>
        <v>V</v>
      </c>
      <c r="C71" s="17" t="str">
        <f t="shared" ref="C71:L71" si="48">$B71</f>
        <v>V</v>
      </c>
      <c r="D71" s="17" t="str">
        <f t="shared" si="48"/>
        <v>V</v>
      </c>
      <c r="E71" s="17" t="str">
        <f t="shared" si="48"/>
        <v>V</v>
      </c>
      <c r="F71" s="17" t="str">
        <f t="shared" si="48"/>
        <v>V</v>
      </c>
      <c r="G71" s="17" t="str">
        <f t="shared" si="48"/>
        <v>V</v>
      </c>
      <c r="H71" s="17" t="str">
        <f t="shared" si="48"/>
        <v>V</v>
      </c>
      <c r="I71" s="17" t="str">
        <f t="shared" si="48"/>
        <v>V</v>
      </c>
      <c r="J71" s="17" t="str">
        <f t="shared" si="48"/>
        <v>V</v>
      </c>
      <c r="K71" s="17" t="str">
        <f t="shared" si="48"/>
        <v>V</v>
      </c>
      <c r="L71" s="17" t="str">
        <f t="shared" si="48"/>
        <v>V</v>
      </c>
    </row>
    <row r="72" spans="1:12" x14ac:dyDescent="0.3">
      <c r="A72" s="18" t="s">
        <v>58</v>
      </c>
      <c r="B72" s="7"/>
      <c r="C72" s="17" t="e">
        <f t="shared" ref="C72:H72" si="49">SUM(C73:C74)</f>
        <v>#VALUE!</v>
      </c>
      <c r="D72" s="17" t="e">
        <f t="shared" si="49"/>
        <v>#VALUE!</v>
      </c>
      <c r="E72" s="17" t="e">
        <f t="shared" si="49"/>
        <v>#VALUE!</v>
      </c>
      <c r="F72" s="17" t="e">
        <f t="shared" si="49"/>
        <v>#VALUE!</v>
      </c>
      <c r="G72" s="17" t="e">
        <f t="shared" si="49"/>
        <v>#VALUE!</v>
      </c>
      <c r="H72" s="17" t="e">
        <f t="shared" si="49"/>
        <v>#VALUE!</v>
      </c>
      <c r="I72" s="17" t="e">
        <f t="shared" ref="I72:L72" si="50">SUM(I73:I74)</f>
        <v>#VALUE!</v>
      </c>
      <c r="J72" s="17" t="e">
        <f t="shared" si="50"/>
        <v>#VALUE!</v>
      </c>
      <c r="K72" s="17" t="e">
        <f t="shared" si="50"/>
        <v>#VALUE!</v>
      </c>
      <c r="L72" s="17" t="e">
        <f t="shared" si="50"/>
        <v>#VALUE!</v>
      </c>
    </row>
    <row r="73" spans="1:12" x14ac:dyDescent="0.3">
      <c r="A73" s="19" t="s">
        <v>22</v>
      </c>
      <c r="B73" s="161" t="str">
        <f>+'Tarifs 2026'!$L$76</f>
        <v>V</v>
      </c>
      <c r="C73" s="17" t="e">
        <f t="shared" ref="C73:L73" si="51">$B73*C$7</f>
        <v>#VALUE!</v>
      </c>
      <c r="D73" s="17" t="e">
        <f t="shared" si="51"/>
        <v>#VALUE!</v>
      </c>
      <c r="E73" s="17" t="e">
        <f t="shared" si="51"/>
        <v>#VALUE!</v>
      </c>
      <c r="F73" s="17" t="e">
        <f t="shared" si="51"/>
        <v>#VALUE!</v>
      </c>
      <c r="G73" s="17" t="e">
        <f t="shared" si="51"/>
        <v>#VALUE!</v>
      </c>
      <c r="H73" s="17" t="e">
        <f t="shared" si="51"/>
        <v>#VALUE!</v>
      </c>
      <c r="I73" s="17" t="e">
        <f t="shared" si="51"/>
        <v>#VALUE!</v>
      </c>
      <c r="J73" s="17" t="e">
        <f t="shared" si="51"/>
        <v>#VALUE!</v>
      </c>
      <c r="K73" s="17" t="e">
        <f t="shared" si="51"/>
        <v>#VALUE!</v>
      </c>
      <c r="L73" s="17" t="e">
        <f t="shared" si="51"/>
        <v>#VALUE!</v>
      </c>
    </row>
    <row r="74" spans="1:12" x14ac:dyDescent="0.3">
      <c r="A74" s="19" t="s">
        <v>23</v>
      </c>
      <c r="B74" s="161" t="str">
        <f>+'Tarifs 2026'!$L$77</f>
        <v>V</v>
      </c>
      <c r="C74" s="17" t="e">
        <f t="shared" ref="C74:L74" si="52">$B74*C$8</f>
        <v>#VALUE!</v>
      </c>
      <c r="D74" s="17" t="e">
        <f t="shared" si="52"/>
        <v>#VALUE!</v>
      </c>
      <c r="E74" s="17" t="e">
        <f t="shared" si="52"/>
        <v>#VALUE!</v>
      </c>
      <c r="F74" s="17" t="e">
        <f t="shared" si="52"/>
        <v>#VALUE!</v>
      </c>
      <c r="G74" s="17" t="e">
        <f t="shared" si="52"/>
        <v>#VALUE!</v>
      </c>
      <c r="H74" s="17" t="e">
        <f t="shared" si="52"/>
        <v>#VALUE!</v>
      </c>
      <c r="I74" s="17" t="e">
        <f t="shared" si="52"/>
        <v>#VALUE!</v>
      </c>
      <c r="J74" s="17" t="e">
        <f t="shared" si="52"/>
        <v>#VALUE!</v>
      </c>
      <c r="K74" s="17" t="e">
        <f t="shared" si="52"/>
        <v>#VALUE!</v>
      </c>
      <c r="L74" s="17" t="e">
        <f t="shared" si="52"/>
        <v>#VALUE!</v>
      </c>
    </row>
    <row r="75" spans="1:12" x14ac:dyDescent="0.3">
      <c r="A75" s="139" t="s">
        <v>176</v>
      </c>
      <c r="B75" s="161" t="str">
        <f>+'Tarifs 2026'!$L$83</f>
        <v>V</v>
      </c>
      <c r="C75" s="17" t="e">
        <f t="shared" ref="C75:L75" si="53">$B75*C$11</f>
        <v>#VALUE!</v>
      </c>
      <c r="D75" s="17" t="e">
        <f t="shared" si="53"/>
        <v>#VALUE!</v>
      </c>
      <c r="E75" s="17" t="e">
        <f t="shared" si="53"/>
        <v>#VALUE!</v>
      </c>
      <c r="F75" s="17" t="e">
        <f t="shared" si="53"/>
        <v>#VALUE!</v>
      </c>
      <c r="G75" s="17" t="e">
        <f t="shared" si="53"/>
        <v>#VALUE!</v>
      </c>
      <c r="H75" s="17" t="e">
        <f t="shared" si="53"/>
        <v>#VALUE!</v>
      </c>
      <c r="I75" s="17" t="e">
        <f t="shared" si="53"/>
        <v>#VALUE!</v>
      </c>
      <c r="J75" s="17" t="e">
        <f t="shared" si="53"/>
        <v>#VALUE!</v>
      </c>
      <c r="K75" s="17" t="e">
        <f t="shared" si="53"/>
        <v>#VALUE!</v>
      </c>
      <c r="L75" s="17" t="e">
        <f t="shared" si="53"/>
        <v>#VALUE!</v>
      </c>
    </row>
    <row r="76" spans="1:12" x14ac:dyDescent="0.3">
      <c r="A76" s="139" t="s">
        <v>59</v>
      </c>
      <c r="B76" s="161"/>
      <c r="C76" s="17" t="e">
        <f t="shared" ref="C76:L76" si="54">SUM(C77:C79)</f>
        <v>#VALUE!</v>
      </c>
      <c r="D76" s="17" t="e">
        <f t="shared" si="54"/>
        <v>#VALUE!</v>
      </c>
      <c r="E76" s="17" t="e">
        <f t="shared" si="54"/>
        <v>#VALUE!</v>
      </c>
      <c r="F76" s="17" t="e">
        <f t="shared" si="54"/>
        <v>#VALUE!</v>
      </c>
      <c r="G76" s="17" t="e">
        <f t="shared" si="54"/>
        <v>#VALUE!</v>
      </c>
      <c r="H76" s="17" t="e">
        <f t="shared" si="54"/>
        <v>#VALUE!</v>
      </c>
      <c r="I76" s="17" t="e">
        <f t="shared" si="54"/>
        <v>#VALUE!</v>
      </c>
      <c r="J76" s="17" t="e">
        <f t="shared" si="54"/>
        <v>#VALUE!</v>
      </c>
      <c r="K76" s="17" t="e">
        <f t="shared" si="54"/>
        <v>#VALUE!</v>
      </c>
      <c r="L76" s="17" t="e">
        <f t="shared" si="54"/>
        <v>#VALUE!</v>
      </c>
    </row>
    <row r="77" spans="1:12" x14ac:dyDescent="0.3">
      <c r="A77" s="18" t="s">
        <v>28</v>
      </c>
      <c r="B77" s="161" t="str">
        <f>+'Tarifs 2026'!$L$86</f>
        <v>V</v>
      </c>
      <c r="C77" s="17" t="e">
        <f t="shared" ref="C77:L80" si="55">$B77*C$11</f>
        <v>#VALUE!</v>
      </c>
      <c r="D77" s="17" t="e">
        <f t="shared" si="55"/>
        <v>#VALUE!</v>
      </c>
      <c r="E77" s="17" t="e">
        <f t="shared" si="55"/>
        <v>#VALUE!</v>
      </c>
      <c r="F77" s="17" t="e">
        <f t="shared" si="55"/>
        <v>#VALUE!</v>
      </c>
      <c r="G77" s="17" t="e">
        <f t="shared" si="55"/>
        <v>#VALUE!</v>
      </c>
      <c r="H77" s="17" t="e">
        <f t="shared" si="55"/>
        <v>#VALUE!</v>
      </c>
      <c r="I77" s="17" t="e">
        <f t="shared" si="55"/>
        <v>#VALUE!</v>
      </c>
      <c r="J77" s="17" t="e">
        <f t="shared" si="55"/>
        <v>#VALUE!</v>
      </c>
      <c r="K77" s="17" t="e">
        <f t="shared" si="55"/>
        <v>#VALUE!</v>
      </c>
      <c r="L77" s="17" t="e">
        <f t="shared" si="55"/>
        <v>#VALUE!</v>
      </c>
    </row>
    <row r="78" spans="1:12" x14ac:dyDescent="0.3">
      <c r="A78" s="18" t="s">
        <v>30</v>
      </c>
      <c r="B78" s="161" t="str">
        <f>+'Tarifs 2026'!$L$87</f>
        <v>V</v>
      </c>
      <c r="C78" s="17" t="e">
        <f t="shared" si="55"/>
        <v>#VALUE!</v>
      </c>
      <c r="D78" s="17" t="e">
        <f t="shared" si="55"/>
        <v>#VALUE!</v>
      </c>
      <c r="E78" s="17" t="e">
        <f t="shared" si="55"/>
        <v>#VALUE!</v>
      </c>
      <c r="F78" s="17" t="e">
        <f t="shared" si="55"/>
        <v>#VALUE!</v>
      </c>
      <c r="G78" s="17" t="e">
        <f t="shared" si="55"/>
        <v>#VALUE!</v>
      </c>
      <c r="H78" s="17" t="e">
        <f t="shared" si="55"/>
        <v>#VALUE!</v>
      </c>
      <c r="I78" s="17" t="e">
        <f t="shared" si="55"/>
        <v>#VALUE!</v>
      </c>
      <c r="J78" s="17" t="e">
        <f t="shared" si="55"/>
        <v>#VALUE!</v>
      </c>
      <c r="K78" s="17" t="e">
        <f t="shared" si="55"/>
        <v>#VALUE!</v>
      </c>
      <c r="L78" s="17" t="e">
        <f t="shared" si="55"/>
        <v>#VALUE!</v>
      </c>
    </row>
    <row r="79" spans="1:12" x14ac:dyDescent="0.3">
      <c r="A79" s="18" t="s">
        <v>32</v>
      </c>
      <c r="B79" s="161" t="str">
        <f>+'Tarifs 2026'!$L$88</f>
        <v>V</v>
      </c>
      <c r="C79" s="17" t="e">
        <f t="shared" si="55"/>
        <v>#VALUE!</v>
      </c>
      <c r="D79" s="17" t="e">
        <f t="shared" si="55"/>
        <v>#VALUE!</v>
      </c>
      <c r="E79" s="17" t="e">
        <f t="shared" si="55"/>
        <v>#VALUE!</v>
      </c>
      <c r="F79" s="17" t="e">
        <f t="shared" si="55"/>
        <v>#VALUE!</v>
      </c>
      <c r="G79" s="17" t="e">
        <f t="shared" si="55"/>
        <v>#VALUE!</v>
      </c>
      <c r="H79" s="17" t="e">
        <f t="shared" si="55"/>
        <v>#VALUE!</v>
      </c>
      <c r="I79" s="17" t="e">
        <f t="shared" si="55"/>
        <v>#VALUE!</v>
      </c>
      <c r="J79" s="17" t="e">
        <f t="shared" si="55"/>
        <v>#VALUE!</v>
      </c>
      <c r="K79" s="17" t="e">
        <f t="shared" si="55"/>
        <v>#VALUE!</v>
      </c>
      <c r="L79" s="17" t="e">
        <f t="shared" si="55"/>
        <v>#VALUE!</v>
      </c>
    </row>
    <row r="80" spans="1:12" x14ac:dyDescent="0.3">
      <c r="A80" s="139" t="s">
        <v>34</v>
      </c>
      <c r="B80" s="161" t="str">
        <f>+'Tarifs 2026'!$L$90</f>
        <v>V</v>
      </c>
      <c r="C80" s="17" t="e">
        <f t="shared" si="55"/>
        <v>#VALUE!</v>
      </c>
      <c r="D80" s="17" t="e">
        <f t="shared" si="55"/>
        <v>#VALUE!</v>
      </c>
      <c r="E80" s="17" t="e">
        <f t="shared" si="55"/>
        <v>#VALUE!</v>
      </c>
      <c r="F80" s="17" t="e">
        <f t="shared" si="55"/>
        <v>#VALUE!</v>
      </c>
      <c r="G80" s="17" t="e">
        <f t="shared" si="55"/>
        <v>#VALUE!</v>
      </c>
      <c r="H80" s="17" t="e">
        <f t="shared" si="55"/>
        <v>#VALUE!</v>
      </c>
      <c r="I80" s="17" t="e">
        <f t="shared" si="55"/>
        <v>#VALUE!</v>
      </c>
      <c r="J80" s="17" t="e">
        <f t="shared" si="55"/>
        <v>#VALUE!</v>
      </c>
      <c r="K80" s="17" t="e">
        <f t="shared" si="55"/>
        <v>#VALUE!</v>
      </c>
      <c r="L80" s="17" t="e">
        <f t="shared" si="55"/>
        <v>#VALUE!</v>
      </c>
    </row>
    <row r="81" spans="1:12" x14ac:dyDescent="0.3">
      <c r="A81" s="139" t="s">
        <v>35</v>
      </c>
      <c r="B81" s="161" t="str">
        <f>+'Tarifs 2026'!$L$92</f>
        <v>V</v>
      </c>
      <c r="C81" s="17" t="e">
        <f t="shared" ref="C81:L81" si="56">$B81*C$13</f>
        <v>#VALUE!</v>
      </c>
      <c r="D81" s="17" t="e">
        <f t="shared" si="56"/>
        <v>#VALUE!</v>
      </c>
      <c r="E81" s="17" t="e">
        <f t="shared" si="56"/>
        <v>#VALUE!</v>
      </c>
      <c r="F81" s="17" t="e">
        <f t="shared" si="56"/>
        <v>#VALUE!</v>
      </c>
      <c r="G81" s="17" t="e">
        <f t="shared" si="56"/>
        <v>#VALUE!</v>
      </c>
      <c r="H81" s="17" t="e">
        <f t="shared" si="56"/>
        <v>#VALUE!</v>
      </c>
      <c r="I81" s="17" t="e">
        <f t="shared" si="56"/>
        <v>#VALUE!</v>
      </c>
      <c r="J81" s="17" t="e">
        <f t="shared" si="56"/>
        <v>#VALUE!</v>
      </c>
      <c r="K81" s="17" t="e">
        <f t="shared" si="56"/>
        <v>#VALUE!</v>
      </c>
      <c r="L81" s="17" t="e">
        <f t="shared" si="56"/>
        <v>#VALUE!</v>
      </c>
    </row>
    <row r="82" spans="1:12" x14ac:dyDescent="0.3">
      <c r="A82" s="168" t="s">
        <v>177</v>
      </c>
      <c r="B82" s="169"/>
      <c r="C82" s="170" t="e">
        <f>SUM(C66,C75:C76,C80:C81)</f>
        <v>#VALUE!</v>
      </c>
      <c r="D82" s="170" t="e">
        <f t="shared" ref="D82:L82" si="57">SUM(D66,D75:D76,D80:D81)</f>
        <v>#VALUE!</v>
      </c>
      <c r="E82" s="170" t="e">
        <f t="shared" si="57"/>
        <v>#VALUE!</v>
      </c>
      <c r="F82" s="170" t="e">
        <f t="shared" si="57"/>
        <v>#VALUE!</v>
      </c>
      <c r="G82" s="170" t="e">
        <f t="shared" si="57"/>
        <v>#VALUE!</v>
      </c>
      <c r="H82" s="170" t="e">
        <f t="shared" si="57"/>
        <v>#VALUE!</v>
      </c>
      <c r="I82" s="170" t="e">
        <f t="shared" si="57"/>
        <v>#VALUE!</v>
      </c>
      <c r="J82" s="170" t="e">
        <f t="shared" si="57"/>
        <v>#VALUE!</v>
      </c>
      <c r="K82" s="170" t="e">
        <f t="shared" si="57"/>
        <v>#VALUE!</v>
      </c>
      <c r="L82" s="170" t="e">
        <f t="shared" si="57"/>
        <v>#VALUE!</v>
      </c>
    </row>
    <row r="83" spans="1:12" x14ac:dyDescent="0.3">
      <c r="A83" s="162" t="s">
        <v>61</v>
      </c>
      <c r="C83" s="163">
        <v>1</v>
      </c>
      <c r="D83" s="163">
        <v>1</v>
      </c>
      <c r="E83" s="163">
        <v>1</v>
      </c>
      <c r="F83" s="163">
        <v>1</v>
      </c>
      <c r="G83" s="163">
        <v>1</v>
      </c>
      <c r="H83" s="163">
        <v>1</v>
      </c>
      <c r="I83" s="163">
        <v>1</v>
      </c>
      <c r="J83" s="163">
        <v>1</v>
      </c>
      <c r="K83" s="163">
        <v>1</v>
      </c>
      <c r="L83" s="163">
        <v>1</v>
      </c>
    </row>
    <row r="84" spans="1:12" s="1" customFormat="1" x14ac:dyDescent="0.3">
      <c r="A84" s="139" t="s">
        <v>178</v>
      </c>
      <c r="B84" s="5"/>
      <c r="C84" s="164" t="e">
        <f t="shared" ref="C84:L84" si="58">SUM(C68*C83,C71:C72)</f>
        <v>#VALUE!</v>
      </c>
      <c r="D84" s="164" t="e">
        <f t="shared" si="58"/>
        <v>#VALUE!</v>
      </c>
      <c r="E84" s="164" t="e">
        <f t="shared" si="58"/>
        <v>#VALUE!</v>
      </c>
      <c r="F84" s="164" t="e">
        <f t="shared" si="58"/>
        <v>#VALUE!</v>
      </c>
      <c r="G84" s="164" t="e">
        <f t="shared" si="58"/>
        <v>#VALUE!</v>
      </c>
      <c r="H84" s="164" t="e">
        <f t="shared" si="58"/>
        <v>#VALUE!</v>
      </c>
      <c r="I84" s="164" t="e">
        <f t="shared" si="58"/>
        <v>#VALUE!</v>
      </c>
      <c r="J84" s="164" t="e">
        <f t="shared" si="58"/>
        <v>#VALUE!</v>
      </c>
      <c r="K84" s="164" t="e">
        <f t="shared" si="58"/>
        <v>#VALUE!</v>
      </c>
      <c r="L84" s="164" t="e">
        <f t="shared" si="58"/>
        <v>#VALUE!</v>
      </c>
    </row>
    <row r="85" spans="1:12" s="6" customFormat="1" x14ac:dyDescent="0.3">
      <c r="A85" s="133" t="s">
        <v>62</v>
      </c>
      <c r="B85" s="169"/>
      <c r="C85" s="170" t="e">
        <f t="shared" ref="C85:L85" si="59">SUM(C75:C76,C80:C81,C71:C72)+C68*C83</f>
        <v>#VALUE!</v>
      </c>
      <c r="D85" s="170" t="e">
        <f t="shared" si="59"/>
        <v>#VALUE!</v>
      </c>
      <c r="E85" s="170" t="e">
        <f t="shared" si="59"/>
        <v>#VALUE!</v>
      </c>
      <c r="F85" s="170" t="e">
        <f t="shared" si="59"/>
        <v>#VALUE!</v>
      </c>
      <c r="G85" s="170" t="e">
        <f t="shared" si="59"/>
        <v>#VALUE!</v>
      </c>
      <c r="H85" s="170" t="e">
        <f t="shared" si="59"/>
        <v>#VALUE!</v>
      </c>
      <c r="I85" s="170" t="e">
        <f t="shared" si="59"/>
        <v>#VALUE!</v>
      </c>
      <c r="J85" s="170" t="e">
        <f t="shared" si="59"/>
        <v>#VALUE!</v>
      </c>
      <c r="K85" s="170" t="e">
        <f t="shared" si="59"/>
        <v>#VALUE!</v>
      </c>
      <c r="L85" s="170" t="e">
        <f t="shared" si="59"/>
        <v>#VALUE!</v>
      </c>
    </row>
    <row r="86" spans="1:12" s="6" customFormat="1" ht="13.5" x14ac:dyDescent="0.3">
      <c r="A86" s="22" t="s">
        <v>179</v>
      </c>
      <c r="B86" s="1"/>
      <c r="C86" s="122" t="e">
        <f t="shared" ref="C86:L86" si="60">C60</f>
        <v>#VALUE!</v>
      </c>
      <c r="D86" s="122" t="e">
        <f t="shared" si="60"/>
        <v>#VALUE!</v>
      </c>
      <c r="E86" s="122" t="e">
        <f t="shared" si="60"/>
        <v>#VALUE!</v>
      </c>
      <c r="F86" s="122" t="e">
        <f t="shared" si="60"/>
        <v>#VALUE!</v>
      </c>
      <c r="G86" s="122" t="e">
        <f t="shared" si="60"/>
        <v>#VALUE!</v>
      </c>
      <c r="H86" s="122" t="e">
        <f t="shared" si="60"/>
        <v>#VALUE!</v>
      </c>
      <c r="I86" s="122" t="e">
        <f t="shared" si="60"/>
        <v>#VALUE!</v>
      </c>
      <c r="J86" s="122" t="e">
        <f t="shared" si="60"/>
        <v>#VALUE!</v>
      </c>
      <c r="K86" s="122" t="e">
        <f t="shared" si="60"/>
        <v>#VALUE!</v>
      </c>
      <c r="L86" s="122" t="e">
        <f t="shared" si="60"/>
        <v>#VALUE!</v>
      </c>
    </row>
    <row r="87" spans="1:12" x14ac:dyDescent="0.3">
      <c r="A87" s="23" t="s">
        <v>153</v>
      </c>
      <c r="B87" s="123"/>
      <c r="C87" s="24" t="e">
        <f>C85-C86</f>
        <v>#VALUE!</v>
      </c>
      <c r="D87" s="24" t="e">
        <f t="shared" ref="D87:L87" si="61">D85-D86</f>
        <v>#VALUE!</v>
      </c>
      <c r="E87" s="24" t="e">
        <f t="shared" si="61"/>
        <v>#VALUE!</v>
      </c>
      <c r="F87" s="24" t="e">
        <f t="shared" si="61"/>
        <v>#VALUE!</v>
      </c>
      <c r="G87" s="24" t="e">
        <f t="shared" si="61"/>
        <v>#VALUE!</v>
      </c>
      <c r="H87" s="24" t="e">
        <f t="shared" si="61"/>
        <v>#VALUE!</v>
      </c>
      <c r="I87" s="24" t="e">
        <f t="shared" si="61"/>
        <v>#VALUE!</v>
      </c>
      <c r="J87" s="24" t="e">
        <f t="shared" si="61"/>
        <v>#VALUE!</v>
      </c>
      <c r="K87" s="24" t="e">
        <f t="shared" si="61"/>
        <v>#VALUE!</v>
      </c>
      <c r="L87" s="24" t="e">
        <f t="shared" si="61"/>
        <v>#VALUE!</v>
      </c>
    </row>
    <row r="88" spans="1:12" ht="15.75" thickBot="1" x14ac:dyDescent="0.35">
      <c r="A88" s="25" t="s">
        <v>154</v>
      </c>
      <c r="B88" s="125"/>
      <c r="C88" s="129" t="str">
        <f>IFERROR((C87/C86)," ")</f>
        <v xml:space="preserve"> </v>
      </c>
      <c r="D88" s="129" t="str">
        <f t="shared" ref="D88:L88" si="62">IFERROR((D87/D86)," ")</f>
        <v xml:space="preserve"> </v>
      </c>
      <c r="E88" s="129" t="str">
        <f t="shared" si="62"/>
        <v xml:space="preserve"> </v>
      </c>
      <c r="F88" s="129" t="str">
        <f t="shared" si="62"/>
        <v xml:space="preserve"> </v>
      </c>
      <c r="G88" s="129" t="str">
        <f t="shared" si="62"/>
        <v xml:space="preserve"> </v>
      </c>
      <c r="H88" s="129" t="str">
        <f t="shared" si="62"/>
        <v xml:space="preserve"> </v>
      </c>
      <c r="I88" s="129" t="str">
        <f t="shared" si="62"/>
        <v xml:space="preserve"> </v>
      </c>
      <c r="J88" s="129" t="str">
        <f t="shared" si="62"/>
        <v xml:space="preserve"> </v>
      </c>
      <c r="K88" s="129" t="str">
        <f t="shared" si="62"/>
        <v xml:space="preserve"> </v>
      </c>
      <c r="L88" s="129" t="str">
        <f t="shared" si="62"/>
        <v xml:space="preserve"> </v>
      </c>
    </row>
    <row r="89" spans="1:12" ht="15.75" thickTop="1" x14ac:dyDescent="0.3">
      <c r="A89" s="293" t="s">
        <v>155</v>
      </c>
      <c r="B89" s="294" t="s">
        <v>155</v>
      </c>
      <c r="C89" s="294" t="s">
        <v>155</v>
      </c>
      <c r="D89" s="294" t="s">
        <v>155</v>
      </c>
      <c r="E89" s="294" t="s">
        <v>155</v>
      </c>
      <c r="F89" s="294" t="s">
        <v>155</v>
      </c>
      <c r="G89" s="294" t="s">
        <v>155</v>
      </c>
      <c r="H89" s="294" t="s">
        <v>155</v>
      </c>
      <c r="I89" s="294" t="s">
        <v>155</v>
      </c>
      <c r="J89" s="294" t="s">
        <v>155</v>
      </c>
      <c r="K89" s="294" t="s">
        <v>155</v>
      </c>
      <c r="L89" s="295" t="s">
        <v>155</v>
      </c>
    </row>
    <row r="90" spans="1:12" ht="27" x14ac:dyDescent="0.3">
      <c r="A90" s="16"/>
      <c r="B90" s="132" t="s">
        <v>57</v>
      </c>
      <c r="C90" s="132" t="str">
        <f t="shared" ref="C90:L90" si="63">"Coût annuel estimé      "&amp;C$6</f>
        <v>Coût annuel estimé      MT1</v>
      </c>
      <c r="D90" s="132" t="str">
        <f t="shared" si="63"/>
        <v>Coût annuel estimé      MT2</v>
      </c>
      <c r="E90" s="132" t="str">
        <f t="shared" si="63"/>
        <v>Coût annuel estimé      MT3</v>
      </c>
      <c r="F90" s="132" t="str">
        <f t="shared" si="63"/>
        <v>Coût annuel estimé      MT4</v>
      </c>
      <c r="G90" s="132" t="str">
        <f t="shared" si="63"/>
        <v>Coût annuel estimé      MT5</v>
      </c>
      <c r="H90" s="132" t="str">
        <f t="shared" si="63"/>
        <v>Coût annuel estimé      MT6</v>
      </c>
      <c r="I90" s="132" t="str">
        <f t="shared" si="63"/>
        <v>Coût annuel estimé      MT7</v>
      </c>
      <c r="J90" s="132" t="str">
        <f t="shared" si="63"/>
        <v>Coût annuel estimé      MT8</v>
      </c>
      <c r="K90" s="132" t="str">
        <f t="shared" si="63"/>
        <v>Coût annuel estimé      MT9</v>
      </c>
      <c r="L90" s="132" t="str">
        <f t="shared" si="63"/>
        <v>Coût annuel estimé      MT10</v>
      </c>
    </row>
    <row r="91" spans="1:12" x14ac:dyDescent="0.3">
      <c r="A91" s="139" t="s">
        <v>7</v>
      </c>
      <c r="B91" s="7"/>
      <c r="C91" s="17" t="e">
        <f t="shared" ref="C91:L91" si="64">SUM(C92,C96:C97)</f>
        <v>#VALUE!</v>
      </c>
      <c r="D91" s="17" t="e">
        <f t="shared" si="64"/>
        <v>#VALUE!</v>
      </c>
      <c r="E91" s="17" t="e">
        <f t="shared" si="64"/>
        <v>#VALUE!</v>
      </c>
      <c r="F91" s="17" t="e">
        <f t="shared" si="64"/>
        <v>#VALUE!</v>
      </c>
      <c r="G91" s="17" t="e">
        <f t="shared" si="64"/>
        <v>#VALUE!</v>
      </c>
      <c r="H91" s="17" t="e">
        <f t="shared" si="64"/>
        <v>#VALUE!</v>
      </c>
      <c r="I91" s="17" t="e">
        <f t="shared" si="64"/>
        <v>#VALUE!</v>
      </c>
      <c r="J91" s="17" t="e">
        <f t="shared" si="64"/>
        <v>#VALUE!</v>
      </c>
      <c r="K91" s="17" t="e">
        <f t="shared" si="64"/>
        <v>#VALUE!</v>
      </c>
      <c r="L91" s="17" t="e">
        <f t="shared" si="64"/>
        <v>#VALUE!</v>
      </c>
    </row>
    <row r="92" spans="1:12" x14ac:dyDescent="0.3">
      <c r="A92" s="18" t="s">
        <v>8</v>
      </c>
      <c r="B92" s="7"/>
      <c r="C92" s="17" t="e">
        <f t="shared" ref="C92:L92" si="65">C93</f>
        <v>#VALUE!</v>
      </c>
      <c r="D92" s="17" t="e">
        <f t="shared" si="65"/>
        <v>#VALUE!</v>
      </c>
      <c r="E92" s="17" t="e">
        <f t="shared" si="65"/>
        <v>#VALUE!</v>
      </c>
      <c r="F92" s="17" t="e">
        <f t="shared" si="65"/>
        <v>#VALUE!</v>
      </c>
      <c r="G92" s="17" t="e">
        <f t="shared" si="65"/>
        <v>#VALUE!</v>
      </c>
      <c r="H92" s="17" t="e">
        <f t="shared" si="65"/>
        <v>#VALUE!</v>
      </c>
      <c r="I92" s="17" t="e">
        <f t="shared" si="65"/>
        <v>#VALUE!</v>
      </c>
      <c r="J92" s="17" t="e">
        <f t="shared" si="65"/>
        <v>#VALUE!</v>
      </c>
      <c r="K92" s="17" t="e">
        <f t="shared" si="65"/>
        <v>#VALUE!</v>
      </c>
      <c r="L92" s="17" t="e">
        <f t="shared" si="65"/>
        <v>#VALUE!</v>
      </c>
    </row>
    <row r="93" spans="1:12" x14ac:dyDescent="0.3">
      <c r="A93" s="19" t="s">
        <v>9</v>
      </c>
      <c r="B93" s="7"/>
      <c r="C93" s="17" t="e">
        <f t="shared" ref="C93" si="66">SUM(C94:C95)</f>
        <v>#VALUE!</v>
      </c>
      <c r="D93" s="17" t="e">
        <f t="shared" ref="D93:L93" si="67">SUM(D94:D95)</f>
        <v>#VALUE!</v>
      </c>
      <c r="E93" s="17" t="e">
        <f t="shared" si="67"/>
        <v>#VALUE!</v>
      </c>
      <c r="F93" s="17" t="e">
        <f t="shared" si="67"/>
        <v>#VALUE!</v>
      </c>
      <c r="G93" s="17" t="e">
        <f t="shared" si="67"/>
        <v>#VALUE!</v>
      </c>
      <c r="H93" s="17" t="e">
        <f t="shared" si="67"/>
        <v>#VALUE!</v>
      </c>
      <c r="I93" s="17" t="e">
        <f t="shared" si="67"/>
        <v>#VALUE!</v>
      </c>
      <c r="J93" s="17" t="e">
        <f t="shared" si="67"/>
        <v>#VALUE!</v>
      </c>
      <c r="K93" s="17" t="e">
        <f t="shared" si="67"/>
        <v>#VALUE!</v>
      </c>
      <c r="L93" s="17" t="e">
        <f t="shared" si="67"/>
        <v>#VALUE!</v>
      </c>
    </row>
    <row r="94" spans="1:12" x14ac:dyDescent="0.3">
      <c r="A94" s="20" t="s">
        <v>10</v>
      </c>
      <c r="B94" s="161" t="str">
        <f>+'Tarifs 2027'!$L$61</f>
        <v>V</v>
      </c>
      <c r="C94" s="17" t="e">
        <f t="shared" ref="C94:L95" si="68">$B94*C$12*12</f>
        <v>#VALUE!</v>
      </c>
      <c r="D94" s="17" t="e">
        <f t="shared" si="68"/>
        <v>#VALUE!</v>
      </c>
      <c r="E94" s="17" t="e">
        <f t="shared" si="68"/>
        <v>#VALUE!</v>
      </c>
      <c r="F94" s="17" t="e">
        <f t="shared" si="68"/>
        <v>#VALUE!</v>
      </c>
      <c r="G94" s="17" t="e">
        <f t="shared" si="68"/>
        <v>#VALUE!</v>
      </c>
      <c r="H94" s="17" t="e">
        <f t="shared" si="68"/>
        <v>#VALUE!</v>
      </c>
      <c r="I94" s="17" t="e">
        <f t="shared" si="68"/>
        <v>#VALUE!</v>
      </c>
      <c r="J94" s="17" t="e">
        <f t="shared" si="68"/>
        <v>#VALUE!</v>
      </c>
      <c r="K94" s="17" t="e">
        <f t="shared" si="68"/>
        <v>#VALUE!</v>
      </c>
      <c r="L94" s="17" t="e">
        <f t="shared" si="68"/>
        <v>#VALUE!</v>
      </c>
    </row>
    <row r="95" spans="1:12" x14ac:dyDescent="0.3">
      <c r="A95" s="20" t="s">
        <v>14</v>
      </c>
      <c r="B95" s="161" t="str">
        <f>+'Tarifs 2027'!$L$62</f>
        <v>V</v>
      </c>
      <c r="C95" s="17" t="e">
        <f t="shared" si="68"/>
        <v>#VALUE!</v>
      </c>
      <c r="D95" s="17" t="e">
        <f t="shared" si="68"/>
        <v>#VALUE!</v>
      </c>
      <c r="E95" s="17" t="e">
        <f t="shared" si="68"/>
        <v>#VALUE!</v>
      </c>
      <c r="F95" s="17" t="e">
        <f t="shared" si="68"/>
        <v>#VALUE!</v>
      </c>
      <c r="G95" s="17" t="e">
        <f t="shared" si="68"/>
        <v>#VALUE!</v>
      </c>
      <c r="H95" s="17" t="e">
        <f t="shared" si="68"/>
        <v>#VALUE!</v>
      </c>
      <c r="I95" s="17" t="e">
        <f t="shared" si="68"/>
        <v>#VALUE!</v>
      </c>
      <c r="J95" s="17" t="e">
        <f t="shared" si="68"/>
        <v>#VALUE!</v>
      </c>
      <c r="K95" s="17" t="e">
        <f t="shared" si="68"/>
        <v>#VALUE!</v>
      </c>
      <c r="L95" s="17" t="e">
        <f t="shared" si="68"/>
        <v>#VALUE!</v>
      </c>
    </row>
    <row r="96" spans="1:12" x14ac:dyDescent="0.3">
      <c r="A96" s="18" t="s">
        <v>17</v>
      </c>
      <c r="B96" s="17" t="str">
        <f>+'Tarifs 2027'!$L$68</f>
        <v>V</v>
      </c>
      <c r="C96" s="17" t="str">
        <f t="shared" ref="C96:L96" si="69">$B96</f>
        <v>V</v>
      </c>
      <c r="D96" s="17" t="str">
        <f t="shared" si="69"/>
        <v>V</v>
      </c>
      <c r="E96" s="17" t="str">
        <f t="shared" si="69"/>
        <v>V</v>
      </c>
      <c r="F96" s="17" t="str">
        <f t="shared" si="69"/>
        <v>V</v>
      </c>
      <c r="G96" s="17" t="str">
        <f t="shared" si="69"/>
        <v>V</v>
      </c>
      <c r="H96" s="17" t="str">
        <f t="shared" si="69"/>
        <v>V</v>
      </c>
      <c r="I96" s="17" t="str">
        <f t="shared" si="69"/>
        <v>V</v>
      </c>
      <c r="J96" s="17" t="str">
        <f t="shared" si="69"/>
        <v>V</v>
      </c>
      <c r="K96" s="17" t="str">
        <f t="shared" si="69"/>
        <v>V</v>
      </c>
      <c r="L96" s="17" t="str">
        <f t="shared" si="69"/>
        <v>V</v>
      </c>
    </row>
    <row r="97" spans="1:12" x14ac:dyDescent="0.3">
      <c r="A97" s="18" t="s">
        <v>58</v>
      </c>
      <c r="B97" s="7"/>
      <c r="C97" s="17" t="e">
        <f t="shared" ref="C97" si="70">SUM(C98:C99)</f>
        <v>#VALUE!</v>
      </c>
      <c r="D97" s="17" t="e">
        <f t="shared" ref="D97:L97" si="71">SUM(D98:D99)</f>
        <v>#VALUE!</v>
      </c>
      <c r="E97" s="17" t="e">
        <f t="shared" si="71"/>
        <v>#VALUE!</v>
      </c>
      <c r="F97" s="17" t="e">
        <f t="shared" si="71"/>
        <v>#VALUE!</v>
      </c>
      <c r="G97" s="17" t="e">
        <f t="shared" si="71"/>
        <v>#VALUE!</v>
      </c>
      <c r="H97" s="17" t="e">
        <f t="shared" si="71"/>
        <v>#VALUE!</v>
      </c>
      <c r="I97" s="17" t="e">
        <f t="shared" si="71"/>
        <v>#VALUE!</v>
      </c>
      <c r="J97" s="17" t="e">
        <f t="shared" si="71"/>
        <v>#VALUE!</v>
      </c>
      <c r="K97" s="17" t="e">
        <f t="shared" si="71"/>
        <v>#VALUE!</v>
      </c>
      <c r="L97" s="17" t="e">
        <f t="shared" si="71"/>
        <v>#VALUE!</v>
      </c>
    </row>
    <row r="98" spans="1:12" x14ac:dyDescent="0.3">
      <c r="A98" s="19" t="s">
        <v>22</v>
      </c>
      <c r="B98" s="161" t="str">
        <f>+'Tarifs 2027'!$L$76</f>
        <v>V</v>
      </c>
      <c r="C98" s="17" t="e">
        <f t="shared" ref="C98:L98" si="72">$B98*C$7</f>
        <v>#VALUE!</v>
      </c>
      <c r="D98" s="17" t="e">
        <f t="shared" si="72"/>
        <v>#VALUE!</v>
      </c>
      <c r="E98" s="17" t="e">
        <f t="shared" si="72"/>
        <v>#VALUE!</v>
      </c>
      <c r="F98" s="17" t="e">
        <f t="shared" si="72"/>
        <v>#VALUE!</v>
      </c>
      <c r="G98" s="17" t="e">
        <f t="shared" si="72"/>
        <v>#VALUE!</v>
      </c>
      <c r="H98" s="17" t="e">
        <f t="shared" si="72"/>
        <v>#VALUE!</v>
      </c>
      <c r="I98" s="17" t="e">
        <f t="shared" si="72"/>
        <v>#VALUE!</v>
      </c>
      <c r="J98" s="17" t="e">
        <f t="shared" si="72"/>
        <v>#VALUE!</v>
      </c>
      <c r="K98" s="17" t="e">
        <f t="shared" si="72"/>
        <v>#VALUE!</v>
      </c>
      <c r="L98" s="17" t="e">
        <f t="shared" si="72"/>
        <v>#VALUE!</v>
      </c>
    </row>
    <row r="99" spans="1:12" x14ac:dyDescent="0.3">
      <c r="A99" s="19" t="s">
        <v>23</v>
      </c>
      <c r="B99" s="161" t="str">
        <f>+'Tarifs 2027'!$L$77</f>
        <v>V</v>
      </c>
      <c r="C99" s="17" t="e">
        <f t="shared" ref="C99:L99" si="73">$B99*C$8</f>
        <v>#VALUE!</v>
      </c>
      <c r="D99" s="17" t="e">
        <f t="shared" si="73"/>
        <v>#VALUE!</v>
      </c>
      <c r="E99" s="17" t="e">
        <f t="shared" si="73"/>
        <v>#VALUE!</v>
      </c>
      <c r="F99" s="17" t="e">
        <f t="shared" si="73"/>
        <v>#VALUE!</v>
      </c>
      <c r="G99" s="17" t="e">
        <f t="shared" si="73"/>
        <v>#VALUE!</v>
      </c>
      <c r="H99" s="17" t="e">
        <f t="shared" si="73"/>
        <v>#VALUE!</v>
      </c>
      <c r="I99" s="17" t="e">
        <f t="shared" si="73"/>
        <v>#VALUE!</v>
      </c>
      <c r="J99" s="17" t="e">
        <f t="shared" si="73"/>
        <v>#VALUE!</v>
      </c>
      <c r="K99" s="17" t="e">
        <f t="shared" si="73"/>
        <v>#VALUE!</v>
      </c>
      <c r="L99" s="17" t="e">
        <f t="shared" si="73"/>
        <v>#VALUE!</v>
      </c>
    </row>
    <row r="100" spans="1:12" x14ac:dyDescent="0.3">
      <c r="A100" s="139" t="s">
        <v>176</v>
      </c>
      <c r="B100" s="161" t="str">
        <f>+'Tarifs 2027'!$L$83</f>
        <v>V</v>
      </c>
      <c r="C100" s="17" t="e">
        <f t="shared" ref="C100:L100" si="74">$B100*C$11</f>
        <v>#VALUE!</v>
      </c>
      <c r="D100" s="17" t="e">
        <f t="shared" si="74"/>
        <v>#VALUE!</v>
      </c>
      <c r="E100" s="17" t="e">
        <f t="shared" si="74"/>
        <v>#VALUE!</v>
      </c>
      <c r="F100" s="17" t="e">
        <f t="shared" si="74"/>
        <v>#VALUE!</v>
      </c>
      <c r="G100" s="17" t="e">
        <f t="shared" si="74"/>
        <v>#VALUE!</v>
      </c>
      <c r="H100" s="17" t="e">
        <f t="shared" si="74"/>
        <v>#VALUE!</v>
      </c>
      <c r="I100" s="17" t="e">
        <f t="shared" si="74"/>
        <v>#VALUE!</v>
      </c>
      <c r="J100" s="17" t="e">
        <f t="shared" si="74"/>
        <v>#VALUE!</v>
      </c>
      <c r="K100" s="17" t="e">
        <f t="shared" si="74"/>
        <v>#VALUE!</v>
      </c>
      <c r="L100" s="17" t="e">
        <f t="shared" si="74"/>
        <v>#VALUE!</v>
      </c>
    </row>
    <row r="101" spans="1:12" x14ac:dyDescent="0.3">
      <c r="A101" s="139" t="s">
        <v>59</v>
      </c>
      <c r="B101" s="161"/>
      <c r="C101" s="17" t="e">
        <f t="shared" ref="C101:L101" si="75">SUM(C102:C104)</f>
        <v>#VALUE!</v>
      </c>
      <c r="D101" s="17" t="e">
        <f t="shared" si="75"/>
        <v>#VALUE!</v>
      </c>
      <c r="E101" s="17" t="e">
        <f t="shared" si="75"/>
        <v>#VALUE!</v>
      </c>
      <c r="F101" s="17" t="e">
        <f t="shared" si="75"/>
        <v>#VALUE!</v>
      </c>
      <c r="G101" s="17" t="e">
        <f t="shared" si="75"/>
        <v>#VALUE!</v>
      </c>
      <c r="H101" s="17" t="e">
        <f t="shared" si="75"/>
        <v>#VALUE!</v>
      </c>
      <c r="I101" s="17" t="e">
        <f t="shared" si="75"/>
        <v>#VALUE!</v>
      </c>
      <c r="J101" s="17" t="e">
        <f t="shared" si="75"/>
        <v>#VALUE!</v>
      </c>
      <c r="K101" s="17" t="e">
        <f t="shared" si="75"/>
        <v>#VALUE!</v>
      </c>
      <c r="L101" s="17" t="e">
        <f t="shared" si="75"/>
        <v>#VALUE!</v>
      </c>
    </row>
    <row r="102" spans="1:12" x14ac:dyDescent="0.3">
      <c r="A102" s="18" t="s">
        <v>28</v>
      </c>
      <c r="B102" s="161" t="str">
        <f>+'Tarifs 2027'!$L$86</f>
        <v>V</v>
      </c>
      <c r="C102" s="17" t="e">
        <f t="shared" ref="C102:L105" si="76">$B102*C$11</f>
        <v>#VALUE!</v>
      </c>
      <c r="D102" s="17" t="e">
        <f t="shared" si="76"/>
        <v>#VALUE!</v>
      </c>
      <c r="E102" s="17" t="e">
        <f t="shared" si="76"/>
        <v>#VALUE!</v>
      </c>
      <c r="F102" s="17" t="e">
        <f t="shared" si="76"/>
        <v>#VALUE!</v>
      </c>
      <c r="G102" s="17" t="e">
        <f t="shared" si="76"/>
        <v>#VALUE!</v>
      </c>
      <c r="H102" s="17" t="e">
        <f t="shared" si="76"/>
        <v>#VALUE!</v>
      </c>
      <c r="I102" s="17" t="e">
        <f t="shared" si="76"/>
        <v>#VALUE!</v>
      </c>
      <c r="J102" s="17" t="e">
        <f t="shared" si="76"/>
        <v>#VALUE!</v>
      </c>
      <c r="K102" s="17" t="e">
        <f t="shared" si="76"/>
        <v>#VALUE!</v>
      </c>
      <c r="L102" s="17" t="e">
        <f t="shared" si="76"/>
        <v>#VALUE!</v>
      </c>
    </row>
    <row r="103" spans="1:12" x14ac:dyDescent="0.3">
      <c r="A103" s="18" t="s">
        <v>30</v>
      </c>
      <c r="B103" s="161" t="str">
        <f>+'Tarifs 2027'!$L$87</f>
        <v>V</v>
      </c>
      <c r="C103" s="17" t="e">
        <f t="shared" si="76"/>
        <v>#VALUE!</v>
      </c>
      <c r="D103" s="17" t="e">
        <f t="shared" si="76"/>
        <v>#VALUE!</v>
      </c>
      <c r="E103" s="17" t="e">
        <f t="shared" si="76"/>
        <v>#VALUE!</v>
      </c>
      <c r="F103" s="17" t="e">
        <f t="shared" si="76"/>
        <v>#VALUE!</v>
      </c>
      <c r="G103" s="17" t="e">
        <f t="shared" si="76"/>
        <v>#VALUE!</v>
      </c>
      <c r="H103" s="17" t="e">
        <f t="shared" si="76"/>
        <v>#VALUE!</v>
      </c>
      <c r="I103" s="17" t="e">
        <f t="shared" si="76"/>
        <v>#VALUE!</v>
      </c>
      <c r="J103" s="17" t="e">
        <f t="shared" si="76"/>
        <v>#VALUE!</v>
      </c>
      <c r="K103" s="17" t="e">
        <f t="shared" si="76"/>
        <v>#VALUE!</v>
      </c>
      <c r="L103" s="17" t="e">
        <f t="shared" si="76"/>
        <v>#VALUE!</v>
      </c>
    </row>
    <row r="104" spans="1:12" x14ac:dyDescent="0.3">
      <c r="A104" s="18" t="s">
        <v>32</v>
      </c>
      <c r="B104" s="161" t="str">
        <f>+'Tarifs 2027'!$L$88</f>
        <v>V</v>
      </c>
      <c r="C104" s="17" t="e">
        <f t="shared" si="76"/>
        <v>#VALUE!</v>
      </c>
      <c r="D104" s="17" t="e">
        <f t="shared" si="76"/>
        <v>#VALUE!</v>
      </c>
      <c r="E104" s="17" t="e">
        <f t="shared" si="76"/>
        <v>#VALUE!</v>
      </c>
      <c r="F104" s="17" t="e">
        <f t="shared" si="76"/>
        <v>#VALUE!</v>
      </c>
      <c r="G104" s="17" t="e">
        <f t="shared" si="76"/>
        <v>#VALUE!</v>
      </c>
      <c r="H104" s="17" t="e">
        <f t="shared" si="76"/>
        <v>#VALUE!</v>
      </c>
      <c r="I104" s="17" t="e">
        <f t="shared" si="76"/>
        <v>#VALUE!</v>
      </c>
      <c r="J104" s="17" t="e">
        <f t="shared" si="76"/>
        <v>#VALUE!</v>
      </c>
      <c r="K104" s="17" t="e">
        <f t="shared" si="76"/>
        <v>#VALUE!</v>
      </c>
      <c r="L104" s="17" t="e">
        <f t="shared" si="76"/>
        <v>#VALUE!</v>
      </c>
    </row>
    <row r="105" spans="1:12" x14ac:dyDescent="0.3">
      <c r="A105" s="139" t="s">
        <v>34</v>
      </c>
      <c r="B105" s="161" t="str">
        <f>+'Tarifs 2027'!$L$90</f>
        <v>V</v>
      </c>
      <c r="C105" s="17" t="e">
        <f t="shared" si="76"/>
        <v>#VALUE!</v>
      </c>
      <c r="D105" s="17" t="e">
        <f t="shared" si="76"/>
        <v>#VALUE!</v>
      </c>
      <c r="E105" s="17" t="e">
        <f t="shared" si="76"/>
        <v>#VALUE!</v>
      </c>
      <c r="F105" s="17" t="e">
        <f t="shared" si="76"/>
        <v>#VALUE!</v>
      </c>
      <c r="G105" s="17" t="e">
        <f t="shared" si="76"/>
        <v>#VALUE!</v>
      </c>
      <c r="H105" s="17" t="e">
        <f t="shared" si="76"/>
        <v>#VALUE!</v>
      </c>
      <c r="I105" s="17" t="e">
        <f t="shared" si="76"/>
        <v>#VALUE!</v>
      </c>
      <c r="J105" s="17" t="e">
        <f t="shared" si="76"/>
        <v>#VALUE!</v>
      </c>
      <c r="K105" s="17" t="e">
        <f t="shared" si="76"/>
        <v>#VALUE!</v>
      </c>
      <c r="L105" s="17" t="e">
        <f t="shared" si="76"/>
        <v>#VALUE!</v>
      </c>
    </row>
    <row r="106" spans="1:12" x14ac:dyDescent="0.3">
      <c r="A106" s="139" t="s">
        <v>35</v>
      </c>
      <c r="B106" s="161" t="str">
        <f>+'Tarifs 2027'!$L$92</f>
        <v>V</v>
      </c>
      <c r="C106" s="17" t="e">
        <f t="shared" ref="C106:L106" si="77">$B106*C$13</f>
        <v>#VALUE!</v>
      </c>
      <c r="D106" s="17" t="e">
        <f t="shared" si="77"/>
        <v>#VALUE!</v>
      </c>
      <c r="E106" s="17" t="e">
        <f t="shared" si="77"/>
        <v>#VALUE!</v>
      </c>
      <c r="F106" s="17" t="e">
        <f t="shared" si="77"/>
        <v>#VALUE!</v>
      </c>
      <c r="G106" s="17" t="e">
        <f t="shared" si="77"/>
        <v>#VALUE!</v>
      </c>
      <c r="H106" s="17" t="e">
        <f t="shared" si="77"/>
        <v>#VALUE!</v>
      </c>
      <c r="I106" s="17" t="e">
        <f t="shared" si="77"/>
        <v>#VALUE!</v>
      </c>
      <c r="J106" s="17" t="e">
        <f t="shared" si="77"/>
        <v>#VALUE!</v>
      </c>
      <c r="K106" s="17" t="e">
        <f t="shared" si="77"/>
        <v>#VALUE!</v>
      </c>
      <c r="L106" s="17" t="e">
        <f t="shared" si="77"/>
        <v>#VALUE!</v>
      </c>
    </row>
    <row r="107" spans="1:12" x14ac:dyDescent="0.3">
      <c r="A107" s="168" t="s">
        <v>177</v>
      </c>
      <c r="B107" s="169"/>
      <c r="C107" s="170" t="e">
        <f>SUM(C91,C100:C101,C105:C106)</f>
        <v>#VALUE!</v>
      </c>
      <c r="D107" s="170" t="e">
        <f t="shared" ref="D107:L107" si="78">SUM(D91,D100:D101,D105:D106)</f>
        <v>#VALUE!</v>
      </c>
      <c r="E107" s="170" t="e">
        <f t="shared" si="78"/>
        <v>#VALUE!</v>
      </c>
      <c r="F107" s="170" t="e">
        <f t="shared" si="78"/>
        <v>#VALUE!</v>
      </c>
      <c r="G107" s="170" t="e">
        <f t="shared" si="78"/>
        <v>#VALUE!</v>
      </c>
      <c r="H107" s="170" t="e">
        <f t="shared" si="78"/>
        <v>#VALUE!</v>
      </c>
      <c r="I107" s="170" t="e">
        <f t="shared" si="78"/>
        <v>#VALUE!</v>
      </c>
      <c r="J107" s="170" t="e">
        <f t="shared" si="78"/>
        <v>#VALUE!</v>
      </c>
      <c r="K107" s="170" t="e">
        <f t="shared" si="78"/>
        <v>#VALUE!</v>
      </c>
      <c r="L107" s="170" t="e">
        <f t="shared" si="78"/>
        <v>#VALUE!</v>
      </c>
    </row>
    <row r="108" spans="1:12" x14ac:dyDescent="0.3">
      <c r="A108" s="162" t="s">
        <v>61</v>
      </c>
      <c r="C108" s="163">
        <v>1</v>
      </c>
      <c r="D108" s="163">
        <v>1</v>
      </c>
      <c r="E108" s="163">
        <v>1</v>
      </c>
      <c r="F108" s="163">
        <v>1</v>
      </c>
      <c r="G108" s="163">
        <v>1</v>
      </c>
      <c r="H108" s="163">
        <v>1</v>
      </c>
      <c r="I108" s="163">
        <v>1</v>
      </c>
      <c r="J108" s="163">
        <v>1</v>
      </c>
      <c r="K108" s="163">
        <v>1</v>
      </c>
      <c r="L108" s="163">
        <v>1</v>
      </c>
    </row>
    <row r="109" spans="1:12" x14ac:dyDescent="0.3">
      <c r="A109" s="139" t="s">
        <v>178</v>
      </c>
      <c r="C109" s="164" t="e">
        <f t="shared" ref="C109:L109" si="79">SUM(C93*C108,C96:C97)</f>
        <v>#VALUE!</v>
      </c>
      <c r="D109" s="164" t="e">
        <f t="shared" si="79"/>
        <v>#VALUE!</v>
      </c>
      <c r="E109" s="164" t="e">
        <f t="shared" si="79"/>
        <v>#VALUE!</v>
      </c>
      <c r="F109" s="164" t="e">
        <f t="shared" si="79"/>
        <v>#VALUE!</v>
      </c>
      <c r="G109" s="164" t="e">
        <f t="shared" si="79"/>
        <v>#VALUE!</v>
      </c>
      <c r="H109" s="164" t="e">
        <f t="shared" si="79"/>
        <v>#VALUE!</v>
      </c>
      <c r="I109" s="164" t="e">
        <f t="shared" si="79"/>
        <v>#VALUE!</v>
      </c>
      <c r="J109" s="164" t="e">
        <f t="shared" si="79"/>
        <v>#VALUE!</v>
      </c>
      <c r="K109" s="164" t="e">
        <f t="shared" si="79"/>
        <v>#VALUE!</v>
      </c>
      <c r="L109" s="164" t="e">
        <f t="shared" si="79"/>
        <v>#VALUE!</v>
      </c>
    </row>
    <row r="110" spans="1:12" x14ac:dyDescent="0.3">
      <c r="A110" s="133" t="s">
        <v>62</v>
      </c>
      <c r="B110" s="169"/>
      <c r="C110" s="170" t="e">
        <f t="shared" ref="C110:L110" si="80">SUM(C100:C101,C105:C106,C96:C97)+C93*C108</f>
        <v>#VALUE!</v>
      </c>
      <c r="D110" s="170" t="e">
        <f t="shared" si="80"/>
        <v>#VALUE!</v>
      </c>
      <c r="E110" s="170" t="e">
        <f t="shared" si="80"/>
        <v>#VALUE!</v>
      </c>
      <c r="F110" s="170" t="e">
        <f t="shared" si="80"/>
        <v>#VALUE!</v>
      </c>
      <c r="G110" s="170" t="e">
        <f t="shared" si="80"/>
        <v>#VALUE!</v>
      </c>
      <c r="H110" s="170" t="e">
        <f t="shared" si="80"/>
        <v>#VALUE!</v>
      </c>
      <c r="I110" s="170" t="e">
        <f t="shared" si="80"/>
        <v>#VALUE!</v>
      </c>
      <c r="J110" s="170" t="e">
        <f t="shared" si="80"/>
        <v>#VALUE!</v>
      </c>
      <c r="K110" s="170" t="e">
        <f t="shared" si="80"/>
        <v>#VALUE!</v>
      </c>
      <c r="L110" s="170" t="e">
        <f t="shared" si="80"/>
        <v>#VALUE!</v>
      </c>
    </row>
    <row r="111" spans="1:12" x14ac:dyDescent="0.3">
      <c r="A111" s="22" t="s">
        <v>179</v>
      </c>
      <c r="B111" s="1"/>
      <c r="C111" s="122" t="e">
        <f t="shared" ref="C111:L111" si="81">C85</f>
        <v>#VALUE!</v>
      </c>
      <c r="D111" s="122" t="e">
        <f t="shared" si="81"/>
        <v>#VALUE!</v>
      </c>
      <c r="E111" s="122" t="e">
        <f t="shared" si="81"/>
        <v>#VALUE!</v>
      </c>
      <c r="F111" s="122" t="e">
        <f t="shared" si="81"/>
        <v>#VALUE!</v>
      </c>
      <c r="G111" s="122" t="e">
        <f t="shared" si="81"/>
        <v>#VALUE!</v>
      </c>
      <c r="H111" s="122" t="e">
        <f t="shared" si="81"/>
        <v>#VALUE!</v>
      </c>
      <c r="I111" s="122" t="e">
        <f t="shared" si="81"/>
        <v>#VALUE!</v>
      </c>
      <c r="J111" s="122" t="e">
        <f t="shared" si="81"/>
        <v>#VALUE!</v>
      </c>
      <c r="K111" s="122" t="e">
        <f t="shared" si="81"/>
        <v>#VALUE!</v>
      </c>
      <c r="L111" s="122" t="e">
        <f t="shared" si="81"/>
        <v>#VALUE!</v>
      </c>
    </row>
    <row r="112" spans="1:12" x14ac:dyDescent="0.3">
      <c r="A112" s="23" t="s">
        <v>157</v>
      </c>
      <c r="B112" s="123"/>
      <c r="C112" s="24" t="e">
        <f>C110-C111</f>
        <v>#VALUE!</v>
      </c>
      <c r="D112" s="24" t="e">
        <f t="shared" ref="D112:L112" si="82">D110-D111</f>
        <v>#VALUE!</v>
      </c>
      <c r="E112" s="24" t="e">
        <f t="shared" si="82"/>
        <v>#VALUE!</v>
      </c>
      <c r="F112" s="24" t="e">
        <f t="shared" si="82"/>
        <v>#VALUE!</v>
      </c>
      <c r="G112" s="24" t="e">
        <f t="shared" si="82"/>
        <v>#VALUE!</v>
      </c>
      <c r="H112" s="24" t="e">
        <f t="shared" si="82"/>
        <v>#VALUE!</v>
      </c>
      <c r="I112" s="24" t="e">
        <f t="shared" si="82"/>
        <v>#VALUE!</v>
      </c>
      <c r="J112" s="24" t="e">
        <f t="shared" si="82"/>
        <v>#VALUE!</v>
      </c>
      <c r="K112" s="24" t="e">
        <f t="shared" si="82"/>
        <v>#VALUE!</v>
      </c>
      <c r="L112" s="24" t="e">
        <f t="shared" si="82"/>
        <v>#VALUE!</v>
      </c>
    </row>
    <row r="113" spans="1:12" ht="15.75" thickBot="1" x14ac:dyDescent="0.35">
      <c r="A113" s="25" t="s">
        <v>158</v>
      </c>
      <c r="B113" s="125"/>
      <c r="C113" s="129" t="str">
        <f>IFERROR((C112/C111)," ")</f>
        <v xml:space="preserve"> </v>
      </c>
      <c r="D113" s="129" t="str">
        <f t="shared" ref="D113:L113" si="83">IFERROR((D112/D111)," ")</f>
        <v xml:space="preserve"> </v>
      </c>
      <c r="E113" s="129" t="str">
        <f t="shared" si="83"/>
        <v xml:space="preserve"> </v>
      </c>
      <c r="F113" s="129" t="str">
        <f t="shared" si="83"/>
        <v xml:space="preserve"> </v>
      </c>
      <c r="G113" s="129" t="str">
        <f t="shared" si="83"/>
        <v xml:space="preserve"> </v>
      </c>
      <c r="H113" s="129" t="str">
        <f t="shared" si="83"/>
        <v xml:space="preserve"> </v>
      </c>
      <c r="I113" s="129" t="str">
        <f t="shared" si="83"/>
        <v xml:space="preserve"> </v>
      </c>
      <c r="J113" s="129" t="str">
        <f t="shared" si="83"/>
        <v xml:space="preserve"> </v>
      </c>
      <c r="K113" s="129" t="str">
        <f t="shared" si="83"/>
        <v xml:space="preserve"> </v>
      </c>
      <c r="L113" s="129" t="str">
        <f t="shared" si="83"/>
        <v xml:space="preserve"> </v>
      </c>
    </row>
    <row r="114" spans="1:12" ht="15.75" thickTop="1" x14ac:dyDescent="0.3">
      <c r="A114" s="293" t="s">
        <v>159</v>
      </c>
      <c r="B114" s="294" t="s">
        <v>159</v>
      </c>
      <c r="C114" s="294" t="s">
        <v>159</v>
      </c>
      <c r="D114" s="294" t="s">
        <v>159</v>
      </c>
      <c r="E114" s="294" t="s">
        <v>159</v>
      </c>
      <c r="F114" s="294" t="s">
        <v>159</v>
      </c>
      <c r="G114" s="294" t="s">
        <v>159</v>
      </c>
      <c r="H114" s="294" t="s">
        <v>159</v>
      </c>
      <c r="I114" s="294" t="s">
        <v>159</v>
      </c>
      <c r="J114" s="294" t="s">
        <v>159</v>
      </c>
      <c r="K114" s="294" t="s">
        <v>159</v>
      </c>
      <c r="L114" s="295" t="s">
        <v>159</v>
      </c>
    </row>
    <row r="115" spans="1:12" ht="27" x14ac:dyDescent="0.3">
      <c r="A115" s="16"/>
      <c r="B115" s="132" t="s">
        <v>57</v>
      </c>
      <c r="C115" s="132" t="str">
        <f t="shared" ref="C115:L115" si="84">"Coût annuel estimé      "&amp;C$6</f>
        <v>Coût annuel estimé      MT1</v>
      </c>
      <c r="D115" s="132" t="str">
        <f t="shared" si="84"/>
        <v>Coût annuel estimé      MT2</v>
      </c>
      <c r="E115" s="132" t="str">
        <f t="shared" si="84"/>
        <v>Coût annuel estimé      MT3</v>
      </c>
      <c r="F115" s="132" t="str">
        <f t="shared" si="84"/>
        <v>Coût annuel estimé      MT4</v>
      </c>
      <c r="G115" s="132" t="str">
        <f t="shared" si="84"/>
        <v>Coût annuel estimé      MT5</v>
      </c>
      <c r="H115" s="132" t="str">
        <f t="shared" si="84"/>
        <v>Coût annuel estimé      MT6</v>
      </c>
      <c r="I115" s="132" t="str">
        <f t="shared" si="84"/>
        <v>Coût annuel estimé      MT7</v>
      </c>
      <c r="J115" s="132" t="str">
        <f t="shared" si="84"/>
        <v>Coût annuel estimé      MT8</v>
      </c>
      <c r="K115" s="132" t="str">
        <f t="shared" si="84"/>
        <v>Coût annuel estimé      MT9</v>
      </c>
      <c r="L115" s="132" t="str">
        <f t="shared" si="84"/>
        <v>Coût annuel estimé      MT10</v>
      </c>
    </row>
    <row r="116" spans="1:12" x14ac:dyDescent="0.3">
      <c r="A116" s="139" t="s">
        <v>7</v>
      </c>
      <c r="B116" s="7"/>
      <c r="C116" s="17" t="e">
        <f t="shared" ref="C116:L116" si="85">SUM(C117,C121:C122)</f>
        <v>#VALUE!</v>
      </c>
      <c r="D116" s="17" t="e">
        <f t="shared" si="85"/>
        <v>#VALUE!</v>
      </c>
      <c r="E116" s="17" t="e">
        <f t="shared" si="85"/>
        <v>#VALUE!</v>
      </c>
      <c r="F116" s="17" t="e">
        <f t="shared" si="85"/>
        <v>#VALUE!</v>
      </c>
      <c r="G116" s="17" t="e">
        <f t="shared" si="85"/>
        <v>#VALUE!</v>
      </c>
      <c r="H116" s="17" t="e">
        <f t="shared" si="85"/>
        <v>#VALUE!</v>
      </c>
      <c r="I116" s="17" t="e">
        <f t="shared" si="85"/>
        <v>#VALUE!</v>
      </c>
      <c r="J116" s="17" t="e">
        <f t="shared" si="85"/>
        <v>#VALUE!</v>
      </c>
      <c r="K116" s="17" t="e">
        <f t="shared" si="85"/>
        <v>#VALUE!</v>
      </c>
      <c r="L116" s="17" t="e">
        <f t="shared" si="85"/>
        <v>#VALUE!</v>
      </c>
    </row>
    <row r="117" spans="1:12" x14ac:dyDescent="0.3">
      <c r="A117" s="18" t="s">
        <v>8</v>
      </c>
      <c r="B117" s="7"/>
      <c r="C117" s="17" t="e">
        <f t="shared" ref="C117:L117" si="86">C118</f>
        <v>#VALUE!</v>
      </c>
      <c r="D117" s="17" t="e">
        <f t="shared" si="86"/>
        <v>#VALUE!</v>
      </c>
      <c r="E117" s="17" t="e">
        <f t="shared" si="86"/>
        <v>#VALUE!</v>
      </c>
      <c r="F117" s="17" t="e">
        <f t="shared" si="86"/>
        <v>#VALUE!</v>
      </c>
      <c r="G117" s="17" t="e">
        <f t="shared" si="86"/>
        <v>#VALUE!</v>
      </c>
      <c r="H117" s="17" t="e">
        <f t="shared" si="86"/>
        <v>#VALUE!</v>
      </c>
      <c r="I117" s="17" t="e">
        <f t="shared" si="86"/>
        <v>#VALUE!</v>
      </c>
      <c r="J117" s="17" t="e">
        <f t="shared" si="86"/>
        <v>#VALUE!</v>
      </c>
      <c r="K117" s="17" t="e">
        <f t="shared" si="86"/>
        <v>#VALUE!</v>
      </c>
      <c r="L117" s="17" t="e">
        <f t="shared" si="86"/>
        <v>#VALUE!</v>
      </c>
    </row>
    <row r="118" spans="1:12" x14ac:dyDescent="0.3">
      <c r="A118" s="19" t="s">
        <v>9</v>
      </c>
      <c r="B118" s="7"/>
      <c r="C118" s="17" t="e">
        <f t="shared" ref="C118" si="87">SUM(C119:C120)</f>
        <v>#VALUE!</v>
      </c>
      <c r="D118" s="17" t="e">
        <f t="shared" ref="D118:L118" si="88">SUM(D119:D120)</f>
        <v>#VALUE!</v>
      </c>
      <c r="E118" s="17" t="e">
        <f t="shared" si="88"/>
        <v>#VALUE!</v>
      </c>
      <c r="F118" s="17" t="e">
        <f t="shared" si="88"/>
        <v>#VALUE!</v>
      </c>
      <c r="G118" s="17" t="e">
        <f t="shared" si="88"/>
        <v>#VALUE!</v>
      </c>
      <c r="H118" s="17" t="e">
        <f t="shared" si="88"/>
        <v>#VALUE!</v>
      </c>
      <c r="I118" s="17" t="e">
        <f t="shared" si="88"/>
        <v>#VALUE!</v>
      </c>
      <c r="J118" s="17" t="e">
        <f t="shared" si="88"/>
        <v>#VALUE!</v>
      </c>
      <c r="K118" s="17" t="e">
        <f t="shared" si="88"/>
        <v>#VALUE!</v>
      </c>
      <c r="L118" s="17" t="e">
        <f t="shared" si="88"/>
        <v>#VALUE!</v>
      </c>
    </row>
    <row r="119" spans="1:12" x14ac:dyDescent="0.3">
      <c r="A119" s="20" t="s">
        <v>10</v>
      </c>
      <c r="B119" s="161" t="str">
        <f>+'Tarifs 2028'!$L$61</f>
        <v>V</v>
      </c>
      <c r="C119" s="17" t="e">
        <f t="shared" ref="C119:L120" si="89">$B119*C$12*12</f>
        <v>#VALUE!</v>
      </c>
      <c r="D119" s="17" t="e">
        <f t="shared" si="89"/>
        <v>#VALUE!</v>
      </c>
      <c r="E119" s="17" t="e">
        <f t="shared" si="89"/>
        <v>#VALUE!</v>
      </c>
      <c r="F119" s="17" t="e">
        <f t="shared" si="89"/>
        <v>#VALUE!</v>
      </c>
      <c r="G119" s="17" t="e">
        <f t="shared" si="89"/>
        <v>#VALUE!</v>
      </c>
      <c r="H119" s="17" t="e">
        <f t="shared" si="89"/>
        <v>#VALUE!</v>
      </c>
      <c r="I119" s="17" t="e">
        <f t="shared" si="89"/>
        <v>#VALUE!</v>
      </c>
      <c r="J119" s="17" t="e">
        <f t="shared" si="89"/>
        <v>#VALUE!</v>
      </c>
      <c r="K119" s="17" t="e">
        <f t="shared" si="89"/>
        <v>#VALUE!</v>
      </c>
      <c r="L119" s="17" t="e">
        <f t="shared" si="89"/>
        <v>#VALUE!</v>
      </c>
    </row>
    <row r="120" spans="1:12" x14ac:dyDescent="0.3">
      <c r="A120" s="20" t="s">
        <v>14</v>
      </c>
      <c r="B120" s="161" t="str">
        <f>+'Tarifs 2028'!$L$62</f>
        <v>V</v>
      </c>
      <c r="C120" s="17" t="e">
        <f t="shared" si="89"/>
        <v>#VALUE!</v>
      </c>
      <c r="D120" s="17" t="e">
        <f t="shared" si="89"/>
        <v>#VALUE!</v>
      </c>
      <c r="E120" s="17" t="e">
        <f t="shared" si="89"/>
        <v>#VALUE!</v>
      </c>
      <c r="F120" s="17" t="e">
        <f t="shared" si="89"/>
        <v>#VALUE!</v>
      </c>
      <c r="G120" s="17" t="e">
        <f t="shared" si="89"/>
        <v>#VALUE!</v>
      </c>
      <c r="H120" s="17" t="e">
        <f t="shared" si="89"/>
        <v>#VALUE!</v>
      </c>
      <c r="I120" s="17" t="e">
        <f t="shared" si="89"/>
        <v>#VALUE!</v>
      </c>
      <c r="J120" s="17" t="e">
        <f t="shared" si="89"/>
        <v>#VALUE!</v>
      </c>
      <c r="K120" s="17" t="e">
        <f t="shared" si="89"/>
        <v>#VALUE!</v>
      </c>
      <c r="L120" s="17" t="e">
        <f t="shared" si="89"/>
        <v>#VALUE!</v>
      </c>
    </row>
    <row r="121" spans="1:12" x14ac:dyDescent="0.3">
      <c r="A121" s="18" t="s">
        <v>17</v>
      </c>
      <c r="B121" s="17" t="str">
        <f>+'Tarifs 2028'!$L$68</f>
        <v>V</v>
      </c>
      <c r="C121" s="17" t="str">
        <f t="shared" ref="C121:L121" si="90">$B121</f>
        <v>V</v>
      </c>
      <c r="D121" s="17" t="str">
        <f t="shared" si="90"/>
        <v>V</v>
      </c>
      <c r="E121" s="17" t="str">
        <f t="shared" si="90"/>
        <v>V</v>
      </c>
      <c r="F121" s="17" t="str">
        <f t="shared" si="90"/>
        <v>V</v>
      </c>
      <c r="G121" s="17" t="str">
        <f t="shared" si="90"/>
        <v>V</v>
      </c>
      <c r="H121" s="17" t="str">
        <f t="shared" si="90"/>
        <v>V</v>
      </c>
      <c r="I121" s="17" t="str">
        <f t="shared" si="90"/>
        <v>V</v>
      </c>
      <c r="J121" s="17" t="str">
        <f t="shared" si="90"/>
        <v>V</v>
      </c>
      <c r="K121" s="17" t="str">
        <f t="shared" si="90"/>
        <v>V</v>
      </c>
      <c r="L121" s="17" t="str">
        <f t="shared" si="90"/>
        <v>V</v>
      </c>
    </row>
    <row r="122" spans="1:12" x14ac:dyDescent="0.3">
      <c r="A122" s="18" t="s">
        <v>58</v>
      </c>
      <c r="B122" s="7"/>
      <c r="C122" s="17" t="e">
        <f t="shared" ref="C122" si="91">SUM(C123:C124)</f>
        <v>#VALUE!</v>
      </c>
      <c r="D122" s="17" t="e">
        <f t="shared" ref="D122:L122" si="92">SUM(D123:D124)</f>
        <v>#VALUE!</v>
      </c>
      <c r="E122" s="17" t="e">
        <f t="shared" si="92"/>
        <v>#VALUE!</v>
      </c>
      <c r="F122" s="17" t="e">
        <f t="shared" si="92"/>
        <v>#VALUE!</v>
      </c>
      <c r="G122" s="17" t="e">
        <f t="shared" si="92"/>
        <v>#VALUE!</v>
      </c>
      <c r="H122" s="17" t="e">
        <f t="shared" si="92"/>
        <v>#VALUE!</v>
      </c>
      <c r="I122" s="17" t="e">
        <f t="shared" si="92"/>
        <v>#VALUE!</v>
      </c>
      <c r="J122" s="17" t="e">
        <f t="shared" si="92"/>
        <v>#VALUE!</v>
      </c>
      <c r="K122" s="17" t="e">
        <f t="shared" si="92"/>
        <v>#VALUE!</v>
      </c>
      <c r="L122" s="17" t="e">
        <f t="shared" si="92"/>
        <v>#VALUE!</v>
      </c>
    </row>
    <row r="123" spans="1:12" x14ac:dyDescent="0.3">
      <c r="A123" s="19" t="s">
        <v>22</v>
      </c>
      <c r="B123" s="161" t="str">
        <f>+'Tarifs 2028'!$L$76</f>
        <v>V</v>
      </c>
      <c r="C123" s="17" t="e">
        <f t="shared" ref="C123:L123" si="93">$B123*C$7</f>
        <v>#VALUE!</v>
      </c>
      <c r="D123" s="17" t="e">
        <f t="shared" si="93"/>
        <v>#VALUE!</v>
      </c>
      <c r="E123" s="17" t="e">
        <f t="shared" si="93"/>
        <v>#VALUE!</v>
      </c>
      <c r="F123" s="17" t="e">
        <f t="shared" si="93"/>
        <v>#VALUE!</v>
      </c>
      <c r="G123" s="17" t="e">
        <f t="shared" si="93"/>
        <v>#VALUE!</v>
      </c>
      <c r="H123" s="17" t="e">
        <f t="shared" si="93"/>
        <v>#VALUE!</v>
      </c>
      <c r="I123" s="17" t="e">
        <f t="shared" si="93"/>
        <v>#VALUE!</v>
      </c>
      <c r="J123" s="17" t="e">
        <f t="shared" si="93"/>
        <v>#VALUE!</v>
      </c>
      <c r="K123" s="17" t="e">
        <f t="shared" si="93"/>
        <v>#VALUE!</v>
      </c>
      <c r="L123" s="17" t="e">
        <f t="shared" si="93"/>
        <v>#VALUE!</v>
      </c>
    </row>
    <row r="124" spans="1:12" x14ac:dyDescent="0.3">
      <c r="A124" s="19" t="s">
        <v>23</v>
      </c>
      <c r="B124" s="161" t="str">
        <f>+'Tarifs 2028'!$L$77</f>
        <v>V</v>
      </c>
      <c r="C124" s="17" t="e">
        <f t="shared" ref="C124:L124" si="94">$B124*C$8</f>
        <v>#VALUE!</v>
      </c>
      <c r="D124" s="17" t="e">
        <f t="shared" si="94"/>
        <v>#VALUE!</v>
      </c>
      <c r="E124" s="17" t="e">
        <f t="shared" si="94"/>
        <v>#VALUE!</v>
      </c>
      <c r="F124" s="17" t="e">
        <f t="shared" si="94"/>
        <v>#VALUE!</v>
      </c>
      <c r="G124" s="17" t="e">
        <f t="shared" si="94"/>
        <v>#VALUE!</v>
      </c>
      <c r="H124" s="17" t="e">
        <f t="shared" si="94"/>
        <v>#VALUE!</v>
      </c>
      <c r="I124" s="17" t="e">
        <f t="shared" si="94"/>
        <v>#VALUE!</v>
      </c>
      <c r="J124" s="17" t="e">
        <f t="shared" si="94"/>
        <v>#VALUE!</v>
      </c>
      <c r="K124" s="17" t="e">
        <f t="shared" si="94"/>
        <v>#VALUE!</v>
      </c>
      <c r="L124" s="17" t="e">
        <f t="shared" si="94"/>
        <v>#VALUE!</v>
      </c>
    </row>
    <row r="125" spans="1:12" x14ac:dyDescent="0.3">
      <c r="A125" s="139" t="s">
        <v>176</v>
      </c>
      <c r="B125" s="161" t="str">
        <f>+'Tarifs 2028'!$L$83</f>
        <v>V</v>
      </c>
      <c r="C125" s="17" t="e">
        <f t="shared" ref="C125:L125" si="95">$B125*C$11</f>
        <v>#VALUE!</v>
      </c>
      <c r="D125" s="17" t="e">
        <f t="shared" si="95"/>
        <v>#VALUE!</v>
      </c>
      <c r="E125" s="17" t="e">
        <f t="shared" si="95"/>
        <v>#VALUE!</v>
      </c>
      <c r="F125" s="17" t="e">
        <f t="shared" si="95"/>
        <v>#VALUE!</v>
      </c>
      <c r="G125" s="17" t="e">
        <f t="shared" si="95"/>
        <v>#VALUE!</v>
      </c>
      <c r="H125" s="17" t="e">
        <f t="shared" si="95"/>
        <v>#VALUE!</v>
      </c>
      <c r="I125" s="17" t="e">
        <f t="shared" si="95"/>
        <v>#VALUE!</v>
      </c>
      <c r="J125" s="17" t="e">
        <f t="shared" si="95"/>
        <v>#VALUE!</v>
      </c>
      <c r="K125" s="17" t="e">
        <f t="shared" si="95"/>
        <v>#VALUE!</v>
      </c>
      <c r="L125" s="17" t="e">
        <f t="shared" si="95"/>
        <v>#VALUE!</v>
      </c>
    </row>
    <row r="126" spans="1:12" x14ac:dyDescent="0.3">
      <c r="A126" s="139" t="s">
        <v>59</v>
      </c>
      <c r="B126" s="161"/>
      <c r="C126" s="17" t="e">
        <f t="shared" ref="C126:L126" si="96">SUM(C127:C129)</f>
        <v>#VALUE!</v>
      </c>
      <c r="D126" s="17" t="e">
        <f t="shared" si="96"/>
        <v>#VALUE!</v>
      </c>
      <c r="E126" s="17" t="e">
        <f t="shared" si="96"/>
        <v>#VALUE!</v>
      </c>
      <c r="F126" s="17" t="e">
        <f t="shared" si="96"/>
        <v>#VALUE!</v>
      </c>
      <c r="G126" s="17" t="e">
        <f t="shared" si="96"/>
        <v>#VALUE!</v>
      </c>
      <c r="H126" s="17" t="e">
        <f t="shared" si="96"/>
        <v>#VALUE!</v>
      </c>
      <c r="I126" s="17" t="e">
        <f t="shared" si="96"/>
        <v>#VALUE!</v>
      </c>
      <c r="J126" s="17" t="e">
        <f t="shared" si="96"/>
        <v>#VALUE!</v>
      </c>
      <c r="K126" s="17" t="e">
        <f t="shared" si="96"/>
        <v>#VALUE!</v>
      </c>
      <c r="L126" s="17" t="e">
        <f t="shared" si="96"/>
        <v>#VALUE!</v>
      </c>
    </row>
    <row r="127" spans="1:12" x14ac:dyDescent="0.3">
      <c r="A127" s="18" t="s">
        <v>28</v>
      </c>
      <c r="B127" s="161" t="str">
        <f>+'Tarifs 2028'!$L$86</f>
        <v>V</v>
      </c>
      <c r="C127" s="17" t="e">
        <f t="shared" ref="C127:L130" si="97">$B127*C$11</f>
        <v>#VALUE!</v>
      </c>
      <c r="D127" s="17" t="e">
        <f t="shared" si="97"/>
        <v>#VALUE!</v>
      </c>
      <c r="E127" s="17" t="e">
        <f t="shared" si="97"/>
        <v>#VALUE!</v>
      </c>
      <c r="F127" s="17" t="e">
        <f t="shared" si="97"/>
        <v>#VALUE!</v>
      </c>
      <c r="G127" s="17" t="e">
        <f t="shared" si="97"/>
        <v>#VALUE!</v>
      </c>
      <c r="H127" s="17" t="e">
        <f t="shared" si="97"/>
        <v>#VALUE!</v>
      </c>
      <c r="I127" s="17" t="e">
        <f t="shared" si="97"/>
        <v>#VALUE!</v>
      </c>
      <c r="J127" s="17" t="e">
        <f t="shared" si="97"/>
        <v>#VALUE!</v>
      </c>
      <c r="K127" s="17" t="e">
        <f t="shared" si="97"/>
        <v>#VALUE!</v>
      </c>
      <c r="L127" s="17" t="e">
        <f t="shared" si="97"/>
        <v>#VALUE!</v>
      </c>
    </row>
    <row r="128" spans="1:12" x14ac:dyDescent="0.3">
      <c r="A128" s="18" t="s">
        <v>30</v>
      </c>
      <c r="B128" s="161" t="str">
        <f>+'Tarifs 2028'!$L$87</f>
        <v>V</v>
      </c>
      <c r="C128" s="17" t="e">
        <f t="shared" si="97"/>
        <v>#VALUE!</v>
      </c>
      <c r="D128" s="17" t="e">
        <f t="shared" si="97"/>
        <v>#VALUE!</v>
      </c>
      <c r="E128" s="17" t="e">
        <f t="shared" si="97"/>
        <v>#VALUE!</v>
      </c>
      <c r="F128" s="17" t="e">
        <f t="shared" si="97"/>
        <v>#VALUE!</v>
      </c>
      <c r="G128" s="17" t="e">
        <f t="shared" si="97"/>
        <v>#VALUE!</v>
      </c>
      <c r="H128" s="17" t="e">
        <f t="shared" si="97"/>
        <v>#VALUE!</v>
      </c>
      <c r="I128" s="17" t="e">
        <f t="shared" si="97"/>
        <v>#VALUE!</v>
      </c>
      <c r="J128" s="17" t="e">
        <f t="shared" si="97"/>
        <v>#VALUE!</v>
      </c>
      <c r="K128" s="17" t="e">
        <f t="shared" si="97"/>
        <v>#VALUE!</v>
      </c>
      <c r="L128" s="17" t="e">
        <f t="shared" si="97"/>
        <v>#VALUE!</v>
      </c>
    </row>
    <row r="129" spans="1:12" x14ac:dyDescent="0.3">
      <c r="A129" s="18" t="s">
        <v>32</v>
      </c>
      <c r="B129" s="161" t="str">
        <f>+'Tarifs 2028'!$L$88</f>
        <v>V</v>
      </c>
      <c r="C129" s="17" t="e">
        <f t="shared" si="97"/>
        <v>#VALUE!</v>
      </c>
      <c r="D129" s="17" t="e">
        <f t="shared" si="97"/>
        <v>#VALUE!</v>
      </c>
      <c r="E129" s="17" t="e">
        <f t="shared" si="97"/>
        <v>#VALUE!</v>
      </c>
      <c r="F129" s="17" t="e">
        <f t="shared" si="97"/>
        <v>#VALUE!</v>
      </c>
      <c r="G129" s="17" t="e">
        <f t="shared" si="97"/>
        <v>#VALUE!</v>
      </c>
      <c r="H129" s="17" t="e">
        <f t="shared" si="97"/>
        <v>#VALUE!</v>
      </c>
      <c r="I129" s="17" t="e">
        <f t="shared" si="97"/>
        <v>#VALUE!</v>
      </c>
      <c r="J129" s="17" t="e">
        <f t="shared" si="97"/>
        <v>#VALUE!</v>
      </c>
      <c r="K129" s="17" t="e">
        <f t="shared" si="97"/>
        <v>#VALUE!</v>
      </c>
      <c r="L129" s="17" t="e">
        <f t="shared" si="97"/>
        <v>#VALUE!</v>
      </c>
    </row>
    <row r="130" spans="1:12" x14ac:dyDescent="0.3">
      <c r="A130" s="139" t="s">
        <v>34</v>
      </c>
      <c r="B130" s="161" t="str">
        <f>+'Tarifs 2028'!$L$90</f>
        <v>V</v>
      </c>
      <c r="C130" s="17" t="e">
        <f t="shared" si="97"/>
        <v>#VALUE!</v>
      </c>
      <c r="D130" s="17" t="e">
        <f t="shared" si="97"/>
        <v>#VALUE!</v>
      </c>
      <c r="E130" s="17" t="e">
        <f t="shared" si="97"/>
        <v>#VALUE!</v>
      </c>
      <c r="F130" s="17" t="e">
        <f t="shared" si="97"/>
        <v>#VALUE!</v>
      </c>
      <c r="G130" s="17" t="e">
        <f t="shared" si="97"/>
        <v>#VALUE!</v>
      </c>
      <c r="H130" s="17" t="e">
        <f t="shared" si="97"/>
        <v>#VALUE!</v>
      </c>
      <c r="I130" s="17" t="e">
        <f t="shared" si="97"/>
        <v>#VALUE!</v>
      </c>
      <c r="J130" s="17" t="e">
        <f t="shared" si="97"/>
        <v>#VALUE!</v>
      </c>
      <c r="K130" s="17" t="e">
        <f t="shared" si="97"/>
        <v>#VALUE!</v>
      </c>
      <c r="L130" s="17" t="e">
        <f t="shared" si="97"/>
        <v>#VALUE!</v>
      </c>
    </row>
    <row r="131" spans="1:12" x14ac:dyDescent="0.3">
      <c r="A131" s="139" t="s">
        <v>35</v>
      </c>
      <c r="B131" s="161" t="str">
        <f>+'Tarifs 2028'!$L$92</f>
        <v>V</v>
      </c>
      <c r="C131" s="17" t="e">
        <f t="shared" ref="C131:L131" si="98">$B131*C$13</f>
        <v>#VALUE!</v>
      </c>
      <c r="D131" s="17" t="e">
        <f t="shared" si="98"/>
        <v>#VALUE!</v>
      </c>
      <c r="E131" s="17" t="e">
        <f t="shared" si="98"/>
        <v>#VALUE!</v>
      </c>
      <c r="F131" s="17" t="e">
        <f t="shared" si="98"/>
        <v>#VALUE!</v>
      </c>
      <c r="G131" s="17" t="e">
        <f t="shared" si="98"/>
        <v>#VALUE!</v>
      </c>
      <c r="H131" s="17" t="e">
        <f t="shared" si="98"/>
        <v>#VALUE!</v>
      </c>
      <c r="I131" s="17" t="e">
        <f t="shared" si="98"/>
        <v>#VALUE!</v>
      </c>
      <c r="J131" s="17" t="e">
        <f t="shared" si="98"/>
        <v>#VALUE!</v>
      </c>
      <c r="K131" s="17" t="e">
        <f t="shared" si="98"/>
        <v>#VALUE!</v>
      </c>
      <c r="L131" s="17" t="e">
        <f t="shared" si="98"/>
        <v>#VALUE!</v>
      </c>
    </row>
    <row r="132" spans="1:12" x14ac:dyDescent="0.3">
      <c r="A132" s="168" t="s">
        <v>177</v>
      </c>
      <c r="B132" s="169"/>
      <c r="C132" s="170" t="e">
        <f>SUM(C116,C125:C126,C130:C131)</f>
        <v>#VALUE!</v>
      </c>
      <c r="D132" s="170" t="e">
        <f t="shared" ref="D132:L132" si="99">SUM(D116,D125:D126,D130:D131)</f>
        <v>#VALUE!</v>
      </c>
      <c r="E132" s="170" t="e">
        <f t="shared" si="99"/>
        <v>#VALUE!</v>
      </c>
      <c r="F132" s="170" t="e">
        <f t="shared" si="99"/>
        <v>#VALUE!</v>
      </c>
      <c r="G132" s="170" t="e">
        <f t="shared" si="99"/>
        <v>#VALUE!</v>
      </c>
      <c r="H132" s="170" t="e">
        <f t="shared" si="99"/>
        <v>#VALUE!</v>
      </c>
      <c r="I132" s="170" t="e">
        <f t="shared" si="99"/>
        <v>#VALUE!</v>
      </c>
      <c r="J132" s="170" t="e">
        <f t="shared" si="99"/>
        <v>#VALUE!</v>
      </c>
      <c r="K132" s="170" t="e">
        <f t="shared" si="99"/>
        <v>#VALUE!</v>
      </c>
      <c r="L132" s="170" t="e">
        <f t="shared" si="99"/>
        <v>#VALUE!</v>
      </c>
    </row>
    <row r="133" spans="1:12" x14ac:dyDescent="0.3">
      <c r="A133" s="162" t="s">
        <v>61</v>
      </c>
      <c r="C133" s="163">
        <v>1</v>
      </c>
      <c r="D133" s="163">
        <v>1</v>
      </c>
      <c r="E133" s="163">
        <v>1</v>
      </c>
      <c r="F133" s="163">
        <v>1</v>
      </c>
      <c r="G133" s="163">
        <v>1</v>
      </c>
      <c r="H133" s="163">
        <v>1</v>
      </c>
      <c r="I133" s="163">
        <v>1</v>
      </c>
      <c r="J133" s="163">
        <v>1</v>
      </c>
      <c r="K133" s="163">
        <v>1</v>
      </c>
      <c r="L133" s="163">
        <v>1</v>
      </c>
    </row>
    <row r="134" spans="1:12" x14ac:dyDescent="0.3">
      <c r="A134" s="139" t="s">
        <v>178</v>
      </c>
      <c r="C134" s="164" t="e">
        <f t="shared" ref="C134:L134" si="100">SUM(C118*C133,C121:C122)</f>
        <v>#VALUE!</v>
      </c>
      <c r="D134" s="164" t="e">
        <f t="shared" si="100"/>
        <v>#VALUE!</v>
      </c>
      <c r="E134" s="164" t="e">
        <f t="shared" si="100"/>
        <v>#VALUE!</v>
      </c>
      <c r="F134" s="164" t="e">
        <f t="shared" si="100"/>
        <v>#VALUE!</v>
      </c>
      <c r="G134" s="164" t="e">
        <f t="shared" si="100"/>
        <v>#VALUE!</v>
      </c>
      <c r="H134" s="164" t="e">
        <f t="shared" si="100"/>
        <v>#VALUE!</v>
      </c>
      <c r="I134" s="164" t="e">
        <f t="shared" si="100"/>
        <v>#VALUE!</v>
      </c>
      <c r="J134" s="164" t="e">
        <f t="shared" si="100"/>
        <v>#VALUE!</v>
      </c>
      <c r="K134" s="164" t="e">
        <f t="shared" si="100"/>
        <v>#VALUE!</v>
      </c>
      <c r="L134" s="164" t="e">
        <f t="shared" si="100"/>
        <v>#VALUE!</v>
      </c>
    </row>
    <row r="135" spans="1:12" x14ac:dyDescent="0.3">
      <c r="A135" s="133" t="s">
        <v>62</v>
      </c>
      <c r="B135" s="169"/>
      <c r="C135" s="170" t="e">
        <f t="shared" ref="C135:L135" si="101">SUM(C125:C126,C130:C131,C121:C122)+C118*C133</f>
        <v>#VALUE!</v>
      </c>
      <c r="D135" s="170" t="e">
        <f t="shared" si="101"/>
        <v>#VALUE!</v>
      </c>
      <c r="E135" s="170" t="e">
        <f t="shared" si="101"/>
        <v>#VALUE!</v>
      </c>
      <c r="F135" s="170" t="e">
        <f t="shared" si="101"/>
        <v>#VALUE!</v>
      </c>
      <c r="G135" s="170" t="e">
        <f t="shared" si="101"/>
        <v>#VALUE!</v>
      </c>
      <c r="H135" s="170" t="e">
        <f t="shared" si="101"/>
        <v>#VALUE!</v>
      </c>
      <c r="I135" s="170" t="e">
        <f t="shared" si="101"/>
        <v>#VALUE!</v>
      </c>
      <c r="J135" s="170" t="e">
        <f t="shared" si="101"/>
        <v>#VALUE!</v>
      </c>
      <c r="K135" s="170" t="e">
        <f t="shared" si="101"/>
        <v>#VALUE!</v>
      </c>
      <c r="L135" s="170" t="e">
        <f t="shared" si="101"/>
        <v>#VALUE!</v>
      </c>
    </row>
    <row r="136" spans="1:12" x14ac:dyDescent="0.3">
      <c r="A136" s="22" t="s">
        <v>179</v>
      </c>
      <c r="B136" s="1"/>
      <c r="C136" s="122" t="e">
        <f t="shared" ref="C136:L136" si="102">C110</f>
        <v>#VALUE!</v>
      </c>
      <c r="D136" s="122" t="e">
        <f t="shared" si="102"/>
        <v>#VALUE!</v>
      </c>
      <c r="E136" s="122" t="e">
        <f t="shared" si="102"/>
        <v>#VALUE!</v>
      </c>
      <c r="F136" s="122" t="e">
        <f t="shared" si="102"/>
        <v>#VALUE!</v>
      </c>
      <c r="G136" s="122" t="e">
        <f t="shared" si="102"/>
        <v>#VALUE!</v>
      </c>
      <c r="H136" s="122" t="e">
        <f t="shared" si="102"/>
        <v>#VALUE!</v>
      </c>
      <c r="I136" s="122" t="e">
        <f t="shared" si="102"/>
        <v>#VALUE!</v>
      </c>
      <c r="J136" s="122" t="e">
        <f t="shared" si="102"/>
        <v>#VALUE!</v>
      </c>
      <c r="K136" s="122" t="e">
        <f t="shared" si="102"/>
        <v>#VALUE!</v>
      </c>
      <c r="L136" s="122" t="e">
        <f t="shared" si="102"/>
        <v>#VALUE!</v>
      </c>
    </row>
    <row r="137" spans="1:12" x14ac:dyDescent="0.3">
      <c r="A137" s="23" t="s">
        <v>161</v>
      </c>
      <c r="B137" s="123"/>
      <c r="C137" s="24" t="e">
        <f>C135-C136</f>
        <v>#VALUE!</v>
      </c>
      <c r="D137" s="24" t="e">
        <f t="shared" ref="D137:L137" si="103">D135-D136</f>
        <v>#VALUE!</v>
      </c>
      <c r="E137" s="24" t="e">
        <f t="shared" si="103"/>
        <v>#VALUE!</v>
      </c>
      <c r="F137" s="24" t="e">
        <f t="shared" si="103"/>
        <v>#VALUE!</v>
      </c>
      <c r="G137" s="24" t="e">
        <f t="shared" si="103"/>
        <v>#VALUE!</v>
      </c>
      <c r="H137" s="24" t="e">
        <f t="shared" si="103"/>
        <v>#VALUE!</v>
      </c>
      <c r="I137" s="24" t="e">
        <f t="shared" si="103"/>
        <v>#VALUE!</v>
      </c>
      <c r="J137" s="24" t="e">
        <f t="shared" si="103"/>
        <v>#VALUE!</v>
      </c>
      <c r="K137" s="24" t="e">
        <f t="shared" si="103"/>
        <v>#VALUE!</v>
      </c>
      <c r="L137" s="24" t="e">
        <f t="shared" si="103"/>
        <v>#VALUE!</v>
      </c>
    </row>
    <row r="138" spans="1:12" ht="15.75" thickBot="1" x14ac:dyDescent="0.35">
      <c r="A138" s="25" t="s">
        <v>162</v>
      </c>
      <c r="B138" s="125"/>
      <c r="C138" s="129" t="str">
        <f>IFERROR((C137/C136)," ")</f>
        <v xml:space="preserve"> </v>
      </c>
      <c r="D138" s="129" t="str">
        <f t="shared" ref="D138:L138" si="104">IFERROR((D137/D136)," ")</f>
        <v xml:space="preserve"> </v>
      </c>
      <c r="E138" s="129" t="str">
        <f t="shared" si="104"/>
        <v xml:space="preserve"> </v>
      </c>
      <c r="F138" s="129" t="str">
        <f t="shared" si="104"/>
        <v xml:space="preserve"> </v>
      </c>
      <c r="G138" s="129" t="str">
        <f t="shared" si="104"/>
        <v xml:space="preserve"> </v>
      </c>
      <c r="H138" s="129" t="str">
        <f t="shared" si="104"/>
        <v xml:space="preserve"> </v>
      </c>
      <c r="I138" s="129" t="str">
        <f t="shared" si="104"/>
        <v xml:space="preserve"> </v>
      </c>
      <c r="J138" s="129" t="str">
        <f t="shared" si="104"/>
        <v xml:space="preserve"> </v>
      </c>
      <c r="K138" s="129" t="str">
        <f t="shared" si="104"/>
        <v xml:space="preserve"> </v>
      </c>
      <c r="L138" s="129" t="str">
        <f t="shared" si="104"/>
        <v xml:space="preserve"> </v>
      </c>
    </row>
    <row r="139" spans="1:12" ht="15.75" thickTop="1" x14ac:dyDescent="0.3"/>
  </sheetData>
  <mergeCells count="7">
    <mergeCell ref="A114:L114"/>
    <mergeCell ref="A5:B5"/>
    <mergeCell ref="A6:B6"/>
    <mergeCell ref="A14:L14"/>
    <mergeCell ref="A39:L39"/>
    <mergeCell ref="A64:L64"/>
    <mergeCell ref="A89:L89"/>
  </mergeCells>
  <conditionalFormatting sqref="C36:L36">
    <cfRule type="containsText" dxfId="293" priority="29" operator="containsText" text="ntitulé">
      <formula>NOT(ISERROR(SEARCH("ntitulé",C36)))</formula>
    </cfRule>
    <cfRule type="containsBlanks" dxfId="292" priority="30">
      <formula>LEN(TRIM(C36))=0</formula>
    </cfRule>
  </conditionalFormatting>
  <conditionalFormatting sqref="C33:L34">
    <cfRule type="containsText" dxfId="291" priority="27" operator="containsText" text="ntitulé">
      <formula>NOT(ISERROR(SEARCH("ntitulé",C33)))</formula>
    </cfRule>
    <cfRule type="containsBlanks" dxfId="290" priority="28">
      <formula>LEN(TRIM(C33))=0</formula>
    </cfRule>
  </conditionalFormatting>
  <conditionalFormatting sqref="C33:L34">
    <cfRule type="containsText" dxfId="289" priority="25" operator="containsText" text="ntitulé">
      <formula>NOT(ISERROR(SEARCH("ntitulé",C33)))</formula>
    </cfRule>
    <cfRule type="containsBlanks" dxfId="288" priority="26">
      <formula>LEN(TRIM(C33))=0</formula>
    </cfRule>
  </conditionalFormatting>
  <conditionalFormatting sqref="C61:L61">
    <cfRule type="containsText" dxfId="287" priority="23" operator="containsText" text="ntitulé">
      <formula>NOT(ISERROR(SEARCH("ntitulé",C61)))</formula>
    </cfRule>
    <cfRule type="containsBlanks" dxfId="286" priority="24">
      <formula>LEN(TRIM(C61))=0</formula>
    </cfRule>
  </conditionalFormatting>
  <conditionalFormatting sqref="C58:L59">
    <cfRule type="containsText" dxfId="285" priority="21" operator="containsText" text="ntitulé">
      <formula>NOT(ISERROR(SEARCH("ntitulé",C58)))</formula>
    </cfRule>
    <cfRule type="containsBlanks" dxfId="284" priority="22">
      <formula>LEN(TRIM(C58))=0</formula>
    </cfRule>
  </conditionalFormatting>
  <conditionalFormatting sqref="C58:L59">
    <cfRule type="containsText" dxfId="283" priority="19" operator="containsText" text="ntitulé">
      <formula>NOT(ISERROR(SEARCH("ntitulé",C58)))</formula>
    </cfRule>
    <cfRule type="containsBlanks" dxfId="282" priority="20">
      <formula>LEN(TRIM(C58))=0</formula>
    </cfRule>
  </conditionalFormatting>
  <conditionalFormatting sqref="C86:L86">
    <cfRule type="containsText" dxfId="281" priority="17" operator="containsText" text="ntitulé">
      <formula>NOT(ISERROR(SEARCH("ntitulé",C86)))</formula>
    </cfRule>
    <cfRule type="containsBlanks" dxfId="280" priority="18">
      <formula>LEN(TRIM(C86))=0</formula>
    </cfRule>
  </conditionalFormatting>
  <conditionalFormatting sqref="C83:L84">
    <cfRule type="containsText" dxfId="279" priority="15" operator="containsText" text="ntitulé">
      <formula>NOT(ISERROR(SEARCH("ntitulé",C83)))</formula>
    </cfRule>
    <cfRule type="containsBlanks" dxfId="278" priority="16">
      <formula>LEN(TRIM(C83))=0</formula>
    </cfRule>
  </conditionalFormatting>
  <conditionalFormatting sqref="C83:L84">
    <cfRule type="containsText" dxfId="277" priority="13" operator="containsText" text="ntitulé">
      <formula>NOT(ISERROR(SEARCH("ntitulé",C83)))</formula>
    </cfRule>
    <cfRule type="containsBlanks" dxfId="276" priority="14">
      <formula>LEN(TRIM(C83))=0</formula>
    </cfRule>
  </conditionalFormatting>
  <conditionalFormatting sqref="C111:L111">
    <cfRule type="containsText" dxfId="275" priority="11" operator="containsText" text="ntitulé">
      <formula>NOT(ISERROR(SEARCH("ntitulé",C111)))</formula>
    </cfRule>
    <cfRule type="containsBlanks" dxfId="274" priority="12">
      <formula>LEN(TRIM(C111))=0</formula>
    </cfRule>
  </conditionalFormatting>
  <conditionalFormatting sqref="C108:L109">
    <cfRule type="containsText" dxfId="273" priority="9" operator="containsText" text="ntitulé">
      <formula>NOT(ISERROR(SEARCH("ntitulé",C108)))</formula>
    </cfRule>
    <cfRule type="containsBlanks" dxfId="272" priority="10">
      <formula>LEN(TRIM(C108))=0</formula>
    </cfRule>
  </conditionalFormatting>
  <conditionalFormatting sqref="C108:L109">
    <cfRule type="containsText" dxfId="271" priority="7" operator="containsText" text="ntitulé">
      <formula>NOT(ISERROR(SEARCH("ntitulé",C108)))</formula>
    </cfRule>
    <cfRule type="containsBlanks" dxfId="270" priority="8">
      <formula>LEN(TRIM(C108))=0</formula>
    </cfRule>
  </conditionalFormatting>
  <conditionalFormatting sqref="C136:L136">
    <cfRule type="containsText" dxfId="269" priority="5" operator="containsText" text="ntitulé">
      <formula>NOT(ISERROR(SEARCH("ntitulé",C136)))</formula>
    </cfRule>
    <cfRule type="containsBlanks" dxfId="268" priority="6">
      <formula>LEN(TRIM(C136))=0</formula>
    </cfRule>
  </conditionalFormatting>
  <conditionalFormatting sqref="C133:L134">
    <cfRule type="containsText" dxfId="267" priority="3" operator="containsText" text="ntitulé">
      <formula>NOT(ISERROR(SEARCH("ntitulé",C133)))</formula>
    </cfRule>
    <cfRule type="containsBlanks" dxfId="266" priority="4">
      <formula>LEN(TRIM(C133))=0</formula>
    </cfRule>
  </conditionalFormatting>
  <conditionalFormatting sqref="C133:L134">
    <cfRule type="containsText" dxfId="265" priority="1" operator="containsText" text="ntitulé">
      <formula>NOT(ISERROR(SEARCH("ntitulé",C133)))</formula>
    </cfRule>
    <cfRule type="containsBlanks" dxfId="264" priority="2">
      <formula>LEN(TRIM(C133))=0</formula>
    </cfRule>
  </conditionalFormatting>
  <pageMargins left="0.7" right="0.7" top="0.75" bottom="0.75" header="0.3" footer="0.3"/>
  <pageSetup paperSize="9" scale="94" orientation="landscape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L139"/>
  <sheetViews>
    <sheetView showGridLines="0"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115.28515625" style="27" bestFit="1" customWidth="1"/>
    <col min="2" max="2" width="15.42578125" style="33" customWidth="1"/>
    <col min="3" max="8" width="16.5703125" style="5" customWidth="1"/>
    <col min="9" max="12" width="15.7109375" style="5" customWidth="1"/>
    <col min="13" max="16384" width="8.85546875" style="5"/>
  </cols>
  <sheetData>
    <row r="3" spans="1:12" ht="29.45" customHeight="1" x14ac:dyDescent="0.3">
      <c r="A3" s="165" t="s">
        <v>219</v>
      </c>
      <c r="B3" s="173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5" spans="1:12" x14ac:dyDescent="0.3">
      <c r="A5" s="296" t="s">
        <v>38</v>
      </c>
      <c r="B5" s="297"/>
      <c r="C5" s="167" t="s">
        <v>65</v>
      </c>
      <c r="D5" s="167" t="s">
        <v>66</v>
      </c>
      <c r="E5" s="167" t="s">
        <v>67</v>
      </c>
      <c r="F5" s="167" t="s">
        <v>68</v>
      </c>
      <c r="G5" s="167" t="s">
        <v>47</v>
      </c>
      <c r="H5" s="167" t="s">
        <v>69</v>
      </c>
    </row>
    <row r="6" spans="1:12" s="12" customFormat="1" ht="13.5" x14ac:dyDescent="0.3">
      <c r="A6" s="296" t="s">
        <v>70</v>
      </c>
      <c r="B6" s="297"/>
      <c r="C6" s="167" t="s">
        <v>71</v>
      </c>
      <c r="D6" s="167" t="s">
        <v>72</v>
      </c>
      <c r="E6" s="167" t="s">
        <v>73</v>
      </c>
      <c r="F6" s="167" t="s">
        <v>74</v>
      </c>
      <c r="G6" s="167" t="s">
        <v>75</v>
      </c>
      <c r="H6" s="167" t="s">
        <v>76</v>
      </c>
      <c r="I6" s="174" t="s">
        <v>184</v>
      </c>
      <c r="J6" s="174" t="s">
        <v>185</v>
      </c>
      <c r="K6" s="175" t="s">
        <v>186</v>
      </c>
      <c r="L6" s="174" t="s">
        <v>187</v>
      </c>
    </row>
    <row r="7" spans="1:12" s="12" customFormat="1" ht="13.5" x14ac:dyDescent="0.3">
      <c r="A7" s="6" t="s">
        <v>50</v>
      </c>
      <c r="B7" s="35"/>
      <c r="C7" s="7">
        <v>30000</v>
      </c>
      <c r="D7" s="7">
        <v>50000</v>
      </c>
      <c r="E7" s="7">
        <v>160000</v>
      </c>
      <c r="F7" s="7">
        <v>1250000</v>
      </c>
      <c r="G7" s="7">
        <v>2000000</v>
      </c>
      <c r="H7" s="7">
        <v>10000000</v>
      </c>
      <c r="I7" s="7">
        <f>I11</f>
        <v>6000000</v>
      </c>
      <c r="J7" s="7">
        <f t="shared" ref="J7:L7" si="0">J11</f>
        <v>1600000</v>
      </c>
      <c r="K7" s="7">
        <f t="shared" si="0"/>
        <v>475000</v>
      </c>
      <c r="L7" s="7">
        <f t="shared" si="0"/>
        <v>94000</v>
      </c>
    </row>
    <row r="8" spans="1:12" s="1" customFormat="1" ht="13.5" x14ac:dyDescent="0.3">
      <c r="A8" s="6" t="s">
        <v>51</v>
      </c>
      <c r="B8" s="35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</row>
    <row r="9" spans="1:12" s="1" customFormat="1" ht="13.5" x14ac:dyDescent="0.3">
      <c r="A9" s="6" t="s">
        <v>52</v>
      </c>
      <c r="B9" s="35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2" s="15" customFormat="1" ht="13.5" x14ac:dyDescent="0.3">
      <c r="A10" s="8" t="s">
        <v>53</v>
      </c>
      <c r="B10" s="36"/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60">
        <v>0</v>
      </c>
      <c r="J10" s="160">
        <v>0</v>
      </c>
      <c r="K10" s="160">
        <v>0</v>
      </c>
      <c r="L10" s="160">
        <v>0</v>
      </c>
    </row>
    <row r="11" spans="1:12" s="1" customFormat="1" ht="13.5" x14ac:dyDescent="0.3">
      <c r="A11" s="6" t="s">
        <v>54</v>
      </c>
      <c r="B11" s="35"/>
      <c r="C11" s="7">
        <v>30000</v>
      </c>
      <c r="D11" s="7">
        <v>50000</v>
      </c>
      <c r="E11" s="7">
        <v>160000</v>
      </c>
      <c r="F11" s="7">
        <v>1250000</v>
      </c>
      <c r="G11" s="7">
        <v>2000000</v>
      </c>
      <c r="H11" s="7">
        <v>10000000</v>
      </c>
      <c r="I11" s="7">
        <v>6000000</v>
      </c>
      <c r="J11" s="7">
        <v>1600000</v>
      </c>
      <c r="K11" s="7">
        <v>475000</v>
      </c>
      <c r="L11" s="7">
        <v>94000</v>
      </c>
    </row>
    <row r="12" spans="1:12" s="1" customFormat="1" ht="13.5" x14ac:dyDescent="0.3">
      <c r="A12" s="13" t="s">
        <v>55</v>
      </c>
      <c r="B12" s="35"/>
      <c r="C12" s="28">
        <v>5.9</v>
      </c>
      <c r="D12" s="28">
        <v>9.8000000000000007</v>
      </c>
      <c r="E12" s="28">
        <v>31.4</v>
      </c>
      <c r="F12" s="28">
        <v>245</v>
      </c>
      <c r="G12" s="28">
        <v>392</v>
      </c>
      <c r="H12" s="28">
        <v>1959.9</v>
      </c>
      <c r="I12" s="177">
        <v>1700</v>
      </c>
      <c r="J12" s="177">
        <v>500</v>
      </c>
      <c r="K12" s="177">
        <v>160</v>
      </c>
      <c r="L12" s="177">
        <v>44</v>
      </c>
    </row>
    <row r="13" spans="1:12" s="1" customFormat="1" ht="13.5" x14ac:dyDescent="0.3">
      <c r="A13" s="6" t="s">
        <v>56</v>
      </c>
      <c r="B13" s="35"/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79">
        <v>0</v>
      </c>
      <c r="I13" s="14">
        <f>ROUND(I11/1000000,0)*1000000</f>
        <v>6000000</v>
      </c>
      <c r="J13" s="14">
        <f t="shared" ref="J13:L13" si="1">ROUND(J11/1000000,0)*1000000</f>
        <v>2000000</v>
      </c>
      <c r="K13" s="14">
        <f t="shared" si="1"/>
        <v>0</v>
      </c>
      <c r="L13" s="14">
        <f t="shared" si="1"/>
        <v>0</v>
      </c>
    </row>
    <row r="14" spans="1:12" ht="18" x14ac:dyDescent="0.35">
      <c r="A14" s="301" t="s">
        <v>172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</row>
    <row r="15" spans="1:12" ht="27" x14ac:dyDescent="0.3">
      <c r="A15" s="16"/>
      <c r="B15" s="132" t="s">
        <v>57</v>
      </c>
      <c r="C15" s="132" t="str">
        <f t="shared" ref="C15:L15" si="2">"Coût annuel estimé      "&amp;C$6</f>
        <v>Coût annuel estimé      E1</v>
      </c>
      <c r="D15" s="132" t="str">
        <f t="shared" si="2"/>
        <v>Coût annuel estimé      E2</v>
      </c>
      <c r="E15" s="132" t="str">
        <f t="shared" si="2"/>
        <v>Coût annuel estimé      E3</v>
      </c>
      <c r="F15" s="132" t="str">
        <f t="shared" si="2"/>
        <v>Coût annuel estimé      E4</v>
      </c>
      <c r="G15" s="132" t="str">
        <f t="shared" si="2"/>
        <v>Coût annuel estimé      E5</v>
      </c>
      <c r="H15" s="132" t="str">
        <f t="shared" si="2"/>
        <v>Coût annuel estimé      E6</v>
      </c>
      <c r="I15" s="158" t="str">
        <f t="shared" si="2"/>
        <v>Coût annuel estimé      MT7</v>
      </c>
      <c r="J15" s="158" t="str">
        <f t="shared" si="2"/>
        <v>Coût annuel estimé      MT8</v>
      </c>
      <c r="K15" s="158" t="str">
        <f t="shared" si="2"/>
        <v>Coût annuel estimé      MT9</v>
      </c>
      <c r="L15" s="158" t="str">
        <f t="shared" si="2"/>
        <v>Coût annuel estimé      MT10</v>
      </c>
    </row>
    <row r="16" spans="1:12" x14ac:dyDescent="0.3">
      <c r="A16" s="139" t="s">
        <v>7</v>
      </c>
      <c r="B16" s="32"/>
      <c r="C16" s="17" t="e">
        <f t="shared" ref="C16:L16" si="3">SUM(C17,C21:C22)</f>
        <v>#VALUE!</v>
      </c>
      <c r="D16" s="17" t="e">
        <f t="shared" si="3"/>
        <v>#VALUE!</v>
      </c>
      <c r="E16" s="17" t="e">
        <f t="shared" si="3"/>
        <v>#VALUE!</v>
      </c>
      <c r="F16" s="17" t="e">
        <f t="shared" si="3"/>
        <v>#VALUE!</v>
      </c>
      <c r="G16" s="17" t="e">
        <f t="shared" si="3"/>
        <v>#VALUE!</v>
      </c>
      <c r="H16" s="17" t="e">
        <f t="shared" si="3"/>
        <v>#VALUE!</v>
      </c>
      <c r="I16" s="17" t="e">
        <f t="shared" si="3"/>
        <v>#VALUE!</v>
      </c>
      <c r="J16" s="17" t="e">
        <f t="shared" si="3"/>
        <v>#VALUE!</v>
      </c>
      <c r="K16" s="17" t="e">
        <f t="shared" si="3"/>
        <v>#VALUE!</v>
      </c>
      <c r="L16" s="17" t="e">
        <f t="shared" si="3"/>
        <v>#VALUE!</v>
      </c>
    </row>
    <row r="17" spans="1:12" x14ac:dyDescent="0.3">
      <c r="A17" s="18" t="s">
        <v>8</v>
      </c>
      <c r="B17" s="32"/>
      <c r="C17" s="17" t="e">
        <f t="shared" ref="C17:L17" si="4">C18</f>
        <v>#VALUE!</v>
      </c>
      <c r="D17" s="17" t="e">
        <f t="shared" si="4"/>
        <v>#VALUE!</v>
      </c>
      <c r="E17" s="17" t="e">
        <f t="shared" si="4"/>
        <v>#VALUE!</v>
      </c>
      <c r="F17" s="17" t="e">
        <f t="shared" si="4"/>
        <v>#VALUE!</v>
      </c>
      <c r="G17" s="17" t="e">
        <f t="shared" si="4"/>
        <v>#VALUE!</v>
      </c>
      <c r="H17" s="17" t="e">
        <f t="shared" si="4"/>
        <v>#VALUE!</v>
      </c>
      <c r="I17" s="17" t="e">
        <f t="shared" si="4"/>
        <v>#VALUE!</v>
      </c>
      <c r="J17" s="17" t="e">
        <f t="shared" si="4"/>
        <v>#VALUE!</v>
      </c>
      <c r="K17" s="17" t="e">
        <f t="shared" si="4"/>
        <v>#VALUE!</v>
      </c>
      <c r="L17" s="17" t="e">
        <f t="shared" si="4"/>
        <v>#VALUE!</v>
      </c>
    </row>
    <row r="18" spans="1:12" x14ac:dyDescent="0.3">
      <c r="A18" s="19" t="s">
        <v>9</v>
      </c>
      <c r="B18" s="32"/>
      <c r="C18" s="17" t="e">
        <f t="shared" ref="C18:H18" si="5">SUM(C19:C20)</f>
        <v>#VALUE!</v>
      </c>
      <c r="D18" s="17" t="e">
        <f t="shared" si="5"/>
        <v>#VALUE!</v>
      </c>
      <c r="E18" s="17" t="e">
        <f t="shared" si="5"/>
        <v>#VALUE!</v>
      </c>
      <c r="F18" s="17" t="e">
        <f t="shared" si="5"/>
        <v>#VALUE!</v>
      </c>
      <c r="G18" s="17" t="e">
        <f t="shared" si="5"/>
        <v>#VALUE!</v>
      </c>
      <c r="H18" s="17" t="e">
        <f t="shared" si="5"/>
        <v>#VALUE!</v>
      </c>
      <c r="I18" s="17" t="e">
        <f t="shared" ref="I18:L18" si="6">SUM(I19:I20)</f>
        <v>#VALUE!</v>
      </c>
      <c r="J18" s="17" t="e">
        <f t="shared" si="6"/>
        <v>#VALUE!</v>
      </c>
      <c r="K18" s="17" t="e">
        <f t="shared" si="6"/>
        <v>#VALUE!</v>
      </c>
      <c r="L18" s="17" t="e">
        <f t="shared" si="6"/>
        <v>#VALUE!</v>
      </c>
    </row>
    <row r="19" spans="1:12" x14ac:dyDescent="0.3">
      <c r="A19" s="20" t="s">
        <v>10</v>
      </c>
      <c r="B19" s="31" t="str">
        <f>+'Tarifs 2024'!$N$14</f>
        <v>V</v>
      </c>
      <c r="C19" s="17" t="e">
        <f>$B19*C$12*12</f>
        <v>#VALUE!</v>
      </c>
      <c r="D19" s="17" t="e">
        <f t="shared" ref="D19:L20" si="7">$B19*D$12*12</f>
        <v>#VALUE!</v>
      </c>
      <c r="E19" s="17" t="e">
        <f t="shared" si="7"/>
        <v>#VALUE!</v>
      </c>
      <c r="F19" s="17" t="e">
        <f t="shared" si="7"/>
        <v>#VALUE!</v>
      </c>
      <c r="G19" s="17" t="e">
        <f t="shared" si="7"/>
        <v>#VALUE!</v>
      </c>
      <c r="H19" s="17" t="e">
        <f t="shared" si="7"/>
        <v>#VALUE!</v>
      </c>
      <c r="I19" s="17" t="e">
        <f t="shared" si="7"/>
        <v>#VALUE!</v>
      </c>
      <c r="J19" s="17" t="e">
        <f t="shared" si="7"/>
        <v>#VALUE!</v>
      </c>
      <c r="K19" s="17" t="e">
        <f t="shared" si="7"/>
        <v>#VALUE!</v>
      </c>
      <c r="L19" s="17" t="e">
        <f t="shared" si="7"/>
        <v>#VALUE!</v>
      </c>
    </row>
    <row r="20" spans="1:12" x14ac:dyDescent="0.3">
      <c r="A20" s="20" t="s">
        <v>14</v>
      </c>
      <c r="B20" s="31" t="str">
        <f>+'Tarifs 2024'!$N$15</f>
        <v>V</v>
      </c>
      <c r="C20" s="17" t="e">
        <f>$B20*C$12*12</f>
        <v>#VALUE!</v>
      </c>
      <c r="D20" s="17" t="e">
        <f t="shared" si="7"/>
        <v>#VALUE!</v>
      </c>
      <c r="E20" s="17" t="e">
        <f t="shared" si="7"/>
        <v>#VALUE!</v>
      </c>
      <c r="F20" s="17" t="e">
        <f t="shared" si="7"/>
        <v>#VALUE!</v>
      </c>
      <c r="G20" s="17" t="e">
        <f t="shared" si="7"/>
        <v>#VALUE!</v>
      </c>
      <c r="H20" s="17" t="e">
        <f t="shared" si="7"/>
        <v>#VALUE!</v>
      </c>
      <c r="I20" s="17" t="e">
        <f t="shared" si="7"/>
        <v>#VALUE!</v>
      </c>
      <c r="J20" s="17" t="e">
        <f t="shared" si="7"/>
        <v>#VALUE!</v>
      </c>
      <c r="K20" s="17" t="e">
        <f t="shared" si="7"/>
        <v>#VALUE!</v>
      </c>
      <c r="L20" s="17" t="e">
        <f t="shared" si="7"/>
        <v>#VALUE!</v>
      </c>
    </row>
    <row r="21" spans="1:12" x14ac:dyDescent="0.3">
      <c r="A21" s="18" t="s">
        <v>17</v>
      </c>
      <c r="B21" s="34" t="str">
        <f>+'Tarifs 2024'!$N$21</f>
        <v>V</v>
      </c>
      <c r="C21" s="17" t="str">
        <f t="shared" ref="C21:L21" si="8">$B21</f>
        <v>V</v>
      </c>
      <c r="D21" s="17" t="str">
        <f t="shared" si="8"/>
        <v>V</v>
      </c>
      <c r="E21" s="17" t="str">
        <f t="shared" si="8"/>
        <v>V</v>
      </c>
      <c r="F21" s="17" t="str">
        <f t="shared" si="8"/>
        <v>V</v>
      </c>
      <c r="G21" s="17" t="str">
        <f t="shared" si="8"/>
        <v>V</v>
      </c>
      <c r="H21" s="17" t="str">
        <f t="shared" si="8"/>
        <v>V</v>
      </c>
      <c r="I21" s="17" t="str">
        <f t="shared" si="8"/>
        <v>V</v>
      </c>
      <c r="J21" s="17" t="str">
        <f t="shared" si="8"/>
        <v>V</v>
      </c>
      <c r="K21" s="17" t="str">
        <f t="shared" si="8"/>
        <v>V</v>
      </c>
      <c r="L21" s="17" t="str">
        <f t="shared" si="8"/>
        <v>V</v>
      </c>
    </row>
    <row r="22" spans="1:12" x14ac:dyDescent="0.3">
      <c r="A22" s="18" t="s">
        <v>58</v>
      </c>
      <c r="B22" s="32"/>
      <c r="C22" s="17" t="e">
        <f t="shared" ref="C22:H22" si="9">SUM(C23:C24)</f>
        <v>#VALUE!</v>
      </c>
      <c r="D22" s="17" t="e">
        <f t="shared" si="9"/>
        <v>#VALUE!</v>
      </c>
      <c r="E22" s="17" t="e">
        <f t="shared" si="9"/>
        <v>#VALUE!</v>
      </c>
      <c r="F22" s="17" t="e">
        <f t="shared" si="9"/>
        <v>#VALUE!</v>
      </c>
      <c r="G22" s="17" t="e">
        <f t="shared" si="9"/>
        <v>#VALUE!</v>
      </c>
      <c r="H22" s="17" t="e">
        <f t="shared" si="9"/>
        <v>#VALUE!</v>
      </c>
      <c r="I22" s="17" t="e">
        <f t="shared" ref="I22:L22" si="10">SUM(I23:I24)</f>
        <v>#VALUE!</v>
      </c>
      <c r="J22" s="17" t="e">
        <f t="shared" si="10"/>
        <v>#VALUE!</v>
      </c>
      <c r="K22" s="17" t="e">
        <f t="shared" si="10"/>
        <v>#VALUE!</v>
      </c>
      <c r="L22" s="17" t="e">
        <f t="shared" si="10"/>
        <v>#VALUE!</v>
      </c>
    </row>
    <row r="23" spans="1:12" x14ac:dyDescent="0.3">
      <c r="A23" s="19" t="s">
        <v>22</v>
      </c>
      <c r="B23" s="31" t="str">
        <f>+'Tarifs 2024'!$N$29</f>
        <v>V</v>
      </c>
      <c r="C23" s="17" t="e">
        <f t="shared" ref="C23:L23" si="11">$B23*C$7</f>
        <v>#VALUE!</v>
      </c>
      <c r="D23" s="17" t="e">
        <f t="shared" si="11"/>
        <v>#VALUE!</v>
      </c>
      <c r="E23" s="17" t="e">
        <f t="shared" si="11"/>
        <v>#VALUE!</v>
      </c>
      <c r="F23" s="17" t="e">
        <f t="shared" si="11"/>
        <v>#VALUE!</v>
      </c>
      <c r="G23" s="17" t="e">
        <f t="shared" si="11"/>
        <v>#VALUE!</v>
      </c>
      <c r="H23" s="17" t="e">
        <f t="shared" si="11"/>
        <v>#VALUE!</v>
      </c>
      <c r="I23" s="17" t="e">
        <f t="shared" si="11"/>
        <v>#VALUE!</v>
      </c>
      <c r="J23" s="17" t="e">
        <f t="shared" si="11"/>
        <v>#VALUE!</v>
      </c>
      <c r="K23" s="17" t="e">
        <f t="shared" si="11"/>
        <v>#VALUE!</v>
      </c>
      <c r="L23" s="17" t="e">
        <f t="shared" si="11"/>
        <v>#VALUE!</v>
      </c>
    </row>
    <row r="24" spans="1:12" x14ac:dyDescent="0.3">
      <c r="A24" s="19" t="s">
        <v>23</v>
      </c>
      <c r="B24" s="31" t="str">
        <f>+'Tarifs 2024'!$N$30</f>
        <v>V</v>
      </c>
      <c r="C24" s="17" t="e">
        <f t="shared" ref="C24:L24" si="12">$B24*C$8</f>
        <v>#VALUE!</v>
      </c>
      <c r="D24" s="17" t="e">
        <f t="shared" si="12"/>
        <v>#VALUE!</v>
      </c>
      <c r="E24" s="17" t="e">
        <f t="shared" si="12"/>
        <v>#VALUE!</v>
      </c>
      <c r="F24" s="17" t="e">
        <f t="shared" si="12"/>
        <v>#VALUE!</v>
      </c>
      <c r="G24" s="17" t="e">
        <f t="shared" si="12"/>
        <v>#VALUE!</v>
      </c>
      <c r="H24" s="17" t="e">
        <f t="shared" si="12"/>
        <v>#VALUE!</v>
      </c>
      <c r="I24" s="17" t="e">
        <f t="shared" si="12"/>
        <v>#VALUE!</v>
      </c>
      <c r="J24" s="17" t="e">
        <f t="shared" si="12"/>
        <v>#VALUE!</v>
      </c>
      <c r="K24" s="17" t="e">
        <f t="shared" si="12"/>
        <v>#VALUE!</v>
      </c>
      <c r="L24" s="17" t="e">
        <f t="shared" si="12"/>
        <v>#VALUE!</v>
      </c>
    </row>
    <row r="25" spans="1:12" x14ac:dyDescent="0.3">
      <c r="A25" s="139" t="s">
        <v>42</v>
      </c>
      <c r="B25" s="31" t="str">
        <f>+'Tarifs 2024'!$N$36</f>
        <v>V</v>
      </c>
      <c r="C25" s="17" t="e">
        <f t="shared" ref="C25:L25" si="13">$B25*C$11</f>
        <v>#VALUE!</v>
      </c>
      <c r="D25" s="17" t="e">
        <f t="shared" si="13"/>
        <v>#VALUE!</v>
      </c>
      <c r="E25" s="17" t="e">
        <f t="shared" si="13"/>
        <v>#VALUE!</v>
      </c>
      <c r="F25" s="17" t="e">
        <f t="shared" si="13"/>
        <v>#VALUE!</v>
      </c>
      <c r="G25" s="17" t="e">
        <f t="shared" si="13"/>
        <v>#VALUE!</v>
      </c>
      <c r="H25" s="17" t="e">
        <f t="shared" si="13"/>
        <v>#VALUE!</v>
      </c>
      <c r="I25" s="17" t="e">
        <f t="shared" si="13"/>
        <v>#VALUE!</v>
      </c>
      <c r="J25" s="17" t="e">
        <f t="shared" si="13"/>
        <v>#VALUE!</v>
      </c>
      <c r="K25" s="17" t="e">
        <f t="shared" si="13"/>
        <v>#VALUE!</v>
      </c>
      <c r="L25" s="17" t="e">
        <f t="shared" si="13"/>
        <v>#VALUE!</v>
      </c>
    </row>
    <row r="26" spans="1:12" x14ac:dyDescent="0.3">
      <c r="A26" s="139" t="s">
        <v>59</v>
      </c>
      <c r="B26" s="31"/>
      <c r="C26" s="17" t="e">
        <f t="shared" ref="C26:L26" si="14">SUM(C27:C29)</f>
        <v>#VALUE!</v>
      </c>
      <c r="D26" s="17" t="e">
        <f t="shared" si="14"/>
        <v>#VALUE!</v>
      </c>
      <c r="E26" s="17" t="e">
        <f t="shared" si="14"/>
        <v>#VALUE!</v>
      </c>
      <c r="F26" s="17" t="e">
        <f t="shared" si="14"/>
        <v>#VALUE!</v>
      </c>
      <c r="G26" s="17" t="e">
        <f t="shared" si="14"/>
        <v>#VALUE!</v>
      </c>
      <c r="H26" s="17" t="e">
        <f t="shared" si="14"/>
        <v>#VALUE!</v>
      </c>
      <c r="I26" s="17" t="e">
        <f t="shared" si="14"/>
        <v>#VALUE!</v>
      </c>
      <c r="J26" s="17" t="e">
        <f t="shared" si="14"/>
        <v>#VALUE!</v>
      </c>
      <c r="K26" s="17" t="e">
        <f t="shared" si="14"/>
        <v>#VALUE!</v>
      </c>
      <c r="L26" s="17" t="e">
        <f t="shared" si="14"/>
        <v>#VALUE!</v>
      </c>
    </row>
    <row r="27" spans="1:12" x14ac:dyDescent="0.3">
      <c r="A27" s="18" t="s">
        <v>28</v>
      </c>
      <c r="B27" s="31" t="str">
        <f>+'Tarifs 2024'!$N$39</f>
        <v>V</v>
      </c>
      <c r="C27" s="17" t="e">
        <f t="shared" ref="C27:L30" si="15">$B27*C$11</f>
        <v>#VALUE!</v>
      </c>
      <c r="D27" s="17" t="e">
        <f t="shared" si="15"/>
        <v>#VALUE!</v>
      </c>
      <c r="E27" s="17" t="e">
        <f t="shared" si="15"/>
        <v>#VALUE!</v>
      </c>
      <c r="F27" s="17" t="e">
        <f t="shared" si="15"/>
        <v>#VALUE!</v>
      </c>
      <c r="G27" s="17" t="e">
        <f t="shared" si="15"/>
        <v>#VALUE!</v>
      </c>
      <c r="H27" s="17" t="e">
        <f t="shared" si="15"/>
        <v>#VALUE!</v>
      </c>
      <c r="I27" s="17" t="e">
        <f t="shared" si="15"/>
        <v>#VALUE!</v>
      </c>
      <c r="J27" s="17" t="e">
        <f t="shared" si="15"/>
        <v>#VALUE!</v>
      </c>
      <c r="K27" s="17" t="e">
        <f t="shared" si="15"/>
        <v>#VALUE!</v>
      </c>
      <c r="L27" s="17" t="e">
        <f t="shared" si="15"/>
        <v>#VALUE!</v>
      </c>
    </row>
    <row r="28" spans="1:12" x14ac:dyDescent="0.3">
      <c r="A28" s="18" t="s">
        <v>30</v>
      </c>
      <c r="B28" s="31" t="str">
        <f>+'Tarifs 2024'!$N$40</f>
        <v>V</v>
      </c>
      <c r="C28" s="17" t="e">
        <f t="shared" si="15"/>
        <v>#VALUE!</v>
      </c>
      <c r="D28" s="17" t="e">
        <f t="shared" si="15"/>
        <v>#VALUE!</v>
      </c>
      <c r="E28" s="17" t="e">
        <f t="shared" si="15"/>
        <v>#VALUE!</v>
      </c>
      <c r="F28" s="17" t="e">
        <f t="shared" si="15"/>
        <v>#VALUE!</v>
      </c>
      <c r="G28" s="17" t="e">
        <f t="shared" si="15"/>
        <v>#VALUE!</v>
      </c>
      <c r="H28" s="17" t="e">
        <f t="shared" si="15"/>
        <v>#VALUE!</v>
      </c>
      <c r="I28" s="17" t="e">
        <f t="shared" si="15"/>
        <v>#VALUE!</v>
      </c>
      <c r="J28" s="17" t="e">
        <f t="shared" si="15"/>
        <v>#VALUE!</v>
      </c>
      <c r="K28" s="17" t="e">
        <f t="shared" si="15"/>
        <v>#VALUE!</v>
      </c>
      <c r="L28" s="17" t="e">
        <f t="shared" si="15"/>
        <v>#VALUE!</v>
      </c>
    </row>
    <row r="29" spans="1:12" x14ac:dyDescent="0.3">
      <c r="A29" s="18" t="s">
        <v>32</v>
      </c>
      <c r="B29" s="31" t="str">
        <f>+'Tarifs 2024'!$N$41</f>
        <v>V</v>
      </c>
      <c r="C29" s="17" t="e">
        <f t="shared" si="15"/>
        <v>#VALUE!</v>
      </c>
      <c r="D29" s="17" t="e">
        <f t="shared" si="15"/>
        <v>#VALUE!</v>
      </c>
      <c r="E29" s="17" t="e">
        <f t="shared" si="15"/>
        <v>#VALUE!</v>
      </c>
      <c r="F29" s="17" t="e">
        <f t="shared" si="15"/>
        <v>#VALUE!</v>
      </c>
      <c r="G29" s="17" t="e">
        <f t="shared" si="15"/>
        <v>#VALUE!</v>
      </c>
      <c r="H29" s="17" t="e">
        <f t="shared" si="15"/>
        <v>#VALUE!</v>
      </c>
      <c r="I29" s="17" t="e">
        <f t="shared" si="15"/>
        <v>#VALUE!</v>
      </c>
      <c r="J29" s="17" t="e">
        <f t="shared" si="15"/>
        <v>#VALUE!</v>
      </c>
      <c r="K29" s="17" t="e">
        <f t="shared" si="15"/>
        <v>#VALUE!</v>
      </c>
      <c r="L29" s="17" t="e">
        <f t="shared" si="15"/>
        <v>#VALUE!</v>
      </c>
    </row>
    <row r="30" spans="1:12" x14ac:dyDescent="0.3">
      <c r="A30" s="139" t="s">
        <v>34</v>
      </c>
      <c r="B30" s="31" t="str">
        <f>+'Tarifs 2024'!$N$43</f>
        <v>V</v>
      </c>
      <c r="C30" s="17" t="e">
        <f t="shared" si="15"/>
        <v>#VALUE!</v>
      </c>
      <c r="D30" s="17" t="e">
        <f t="shared" si="15"/>
        <v>#VALUE!</v>
      </c>
      <c r="E30" s="17" t="e">
        <f t="shared" si="15"/>
        <v>#VALUE!</v>
      </c>
      <c r="F30" s="17" t="e">
        <f t="shared" si="15"/>
        <v>#VALUE!</v>
      </c>
      <c r="G30" s="17" t="e">
        <f t="shared" si="15"/>
        <v>#VALUE!</v>
      </c>
      <c r="H30" s="17" t="e">
        <f t="shared" si="15"/>
        <v>#VALUE!</v>
      </c>
      <c r="I30" s="17" t="e">
        <f t="shared" si="15"/>
        <v>#VALUE!</v>
      </c>
      <c r="J30" s="17" t="e">
        <f t="shared" si="15"/>
        <v>#VALUE!</v>
      </c>
      <c r="K30" s="17" t="e">
        <f t="shared" si="15"/>
        <v>#VALUE!</v>
      </c>
      <c r="L30" s="17" t="e">
        <f t="shared" si="15"/>
        <v>#VALUE!</v>
      </c>
    </row>
    <row r="31" spans="1:12" x14ac:dyDescent="0.3">
      <c r="A31" s="139" t="s">
        <v>35</v>
      </c>
      <c r="B31" s="31" t="str">
        <f>+'Tarifs 2024'!$N$45</f>
        <v>V</v>
      </c>
      <c r="C31" s="17" t="e">
        <f t="shared" ref="C31:L31" si="16">$B31*C$13</f>
        <v>#VALUE!</v>
      </c>
      <c r="D31" s="17" t="e">
        <f t="shared" si="16"/>
        <v>#VALUE!</v>
      </c>
      <c r="E31" s="17" t="e">
        <f t="shared" si="16"/>
        <v>#VALUE!</v>
      </c>
      <c r="F31" s="17" t="e">
        <f t="shared" si="16"/>
        <v>#VALUE!</v>
      </c>
      <c r="G31" s="17" t="e">
        <f t="shared" si="16"/>
        <v>#VALUE!</v>
      </c>
      <c r="H31" s="17" t="e">
        <f t="shared" si="16"/>
        <v>#VALUE!</v>
      </c>
      <c r="I31" s="17" t="e">
        <f t="shared" si="16"/>
        <v>#VALUE!</v>
      </c>
      <c r="J31" s="17" t="e">
        <f t="shared" si="16"/>
        <v>#VALUE!</v>
      </c>
      <c r="K31" s="17" t="e">
        <f t="shared" si="16"/>
        <v>#VALUE!</v>
      </c>
      <c r="L31" s="17" t="e">
        <f t="shared" si="16"/>
        <v>#VALUE!</v>
      </c>
    </row>
    <row r="32" spans="1:12" x14ac:dyDescent="0.3">
      <c r="A32" s="168" t="s">
        <v>60</v>
      </c>
      <c r="B32" s="172"/>
      <c r="C32" s="170" t="e">
        <f>SUM(C16,C25:C26,C30:C31)</f>
        <v>#VALUE!</v>
      </c>
      <c r="D32" s="170" t="e">
        <f t="shared" ref="D32:L32" si="17">SUM(D16,D25:D26,D30:D31)</f>
        <v>#VALUE!</v>
      </c>
      <c r="E32" s="170" t="e">
        <f t="shared" si="17"/>
        <v>#VALUE!</v>
      </c>
      <c r="F32" s="170" t="e">
        <f t="shared" si="17"/>
        <v>#VALUE!</v>
      </c>
      <c r="G32" s="170" t="e">
        <f t="shared" si="17"/>
        <v>#VALUE!</v>
      </c>
      <c r="H32" s="170" t="e">
        <f t="shared" si="17"/>
        <v>#VALUE!</v>
      </c>
      <c r="I32" s="170" t="e">
        <f t="shared" si="17"/>
        <v>#VALUE!</v>
      </c>
      <c r="J32" s="170" t="e">
        <f t="shared" si="17"/>
        <v>#VALUE!</v>
      </c>
      <c r="K32" s="170" t="e">
        <f t="shared" si="17"/>
        <v>#VALUE!</v>
      </c>
      <c r="L32" s="170" t="e">
        <f t="shared" si="17"/>
        <v>#VALUE!</v>
      </c>
    </row>
    <row r="33" spans="1:12" x14ac:dyDescent="0.3">
      <c r="A33" s="162" t="s">
        <v>61</v>
      </c>
      <c r="B33" s="193"/>
      <c r="C33" s="163">
        <v>1</v>
      </c>
      <c r="D33" s="163">
        <v>1</v>
      </c>
      <c r="E33" s="163">
        <v>1</v>
      </c>
      <c r="F33" s="163">
        <v>1</v>
      </c>
      <c r="G33" s="163">
        <v>1</v>
      </c>
      <c r="H33" s="163">
        <v>1</v>
      </c>
      <c r="I33" s="163">
        <v>1</v>
      </c>
      <c r="J33" s="163">
        <v>1</v>
      </c>
      <c r="K33" s="163">
        <v>1</v>
      </c>
      <c r="L33" s="163">
        <v>1</v>
      </c>
    </row>
    <row r="34" spans="1:12" x14ac:dyDescent="0.3">
      <c r="A34" s="192" t="s">
        <v>178</v>
      </c>
      <c r="B34" s="194"/>
      <c r="C34" s="164" t="e">
        <f t="shared" ref="C34:H34" si="18">SUM(C18*C33,C21:C22)</f>
        <v>#VALUE!</v>
      </c>
      <c r="D34" s="164" t="e">
        <f t="shared" si="18"/>
        <v>#VALUE!</v>
      </c>
      <c r="E34" s="164" t="e">
        <f t="shared" si="18"/>
        <v>#VALUE!</v>
      </c>
      <c r="F34" s="164" t="e">
        <f t="shared" si="18"/>
        <v>#VALUE!</v>
      </c>
      <c r="G34" s="164" t="e">
        <f t="shared" si="18"/>
        <v>#VALUE!</v>
      </c>
      <c r="H34" s="164" t="e">
        <f t="shared" si="18"/>
        <v>#VALUE!</v>
      </c>
      <c r="I34" s="164" t="e">
        <f t="shared" ref="I34:L34" si="19">SUM(I18*I33,I21:I22)</f>
        <v>#VALUE!</v>
      </c>
      <c r="J34" s="164" t="e">
        <f t="shared" si="19"/>
        <v>#VALUE!</v>
      </c>
      <c r="K34" s="164" t="e">
        <f t="shared" si="19"/>
        <v>#VALUE!</v>
      </c>
      <c r="L34" s="164" t="e">
        <f t="shared" si="19"/>
        <v>#VALUE!</v>
      </c>
    </row>
    <row r="35" spans="1:12" s="1" customFormat="1" x14ac:dyDescent="0.3">
      <c r="A35" s="133" t="s">
        <v>62</v>
      </c>
      <c r="B35" s="170"/>
      <c r="C35" s="170" t="e">
        <f t="shared" ref="C35:H35" si="20">SUM(C30:C31,C25:C26,C34)</f>
        <v>#VALUE!</v>
      </c>
      <c r="D35" s="170" t="e">
        <f t="shared" si="20"/>
        <v>#VALUE!</v>
      </c>
      <c r="E35" s="170" t="e">
        <f t="shared" si="20"/>
        <v>#VALUE!</v>
      </c>
      <c r="F35" s="170" t="e">
        <f t="shared" si="20"/>
        <v>#VALUE!</v>
      </c>
      <c r="G35" s="170" t="e">
        <f t="shared" si="20"/>
        <v>#VALUE!</v>
      </c>
      <c r="H35" s="170" t="e">
        <f t="shared" si="20"/>
        <v>#VALUE!</v>
      </c>
      <c r="I35" s="170" t="e">
        <f>SUM(I30:I31,I25:I26,I34)</f>
        <v>#VALUE!</v>
      </c>
      <c r="J35" s="170" t="e">
        <f t="shared" ref="J35:L35" si="21">SUM(J30:J31,J25:J26,J34)</f>
        <v>#VALUE!</v>
      </c>
      <c r="K35" s="170" t="e">
        <f t="shared" si="21"/>
        <v>#VALUE!</v>
      </c>
      <c r="L35" s="170" t="e">
        <f t="shared" si="21"/>
        <v>#VALUE!</v>
      </c>
    </row>
    <row r="36" spans="1:12" s="6" customFormat="1" ht="13.5" x14ac:dyDescent="0.3">
      <c r="A36" s="22" t="s">
        <v>196</v>
      </c>
      <c r="B36" s="194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s="6" customFormat="1" ht="13.5" x14ac:dyDescent="0.3">
      <c r="A37" s="23" t="s">
        <v>145</v>
      </c>
      <c r="B37" s="24"/>
      <c r="C37" s="24" t="e">
        <f>C35-C36</f>
        <v>#VALUE!</v>
      </c>
      <c r="D37" s="24" t="e">
        <f t="shared" ref="D37:H37" si="22">D35-D36</f>
        <v>#VALUE!</v>
      </c>
      <c r="E37" s="24" t="e">
        <f t="shared" si="22"/>
        <v>#VALUE!</v>
      </c>
      <c r="F37" s="24" t="e">
        <f t="shared" si="22"/>
        <v>#VALUE!</v>
      </c>
      <c r="G37" s="24" t="e">
        <f t="shared" si="22"/>
        <v>#VALUE!</v>
      </c>
      <c r="H37" s="24" t="e">
        <f t="shared" si="22"/>
        <v>#VALUE!</v>
      </c>
      <c r="I37" s="24" t="e">
        <f t="shared" ref="I37:L37" si="23">I35-I36</f>
        <v>#VALUE!</v>
      </c>
      <c r="J37" s="24" t="e">
        <f t="shared" si="23"/>
        <v>#VALUE!</v>
      </c>
      <c r="K37" s="24" t="e">
        <f t="shared" si="23"/>
        <v>#VALUE!</v>
      </c>
      <c r="L37" s="24" t="e">
        <f t="shared" si="23"/>
        <v>#VALUE!</v>
      </c>
    </row>
    <row r="38" spans="1:12" ht="15.75" thickBot="1" x14ac:dyDescent="0.35">
      <c r="A38" s="25" t="s">
        <v>146</v>
      </c>
      <c r="B38" s="129"/>
      <c r="C38" s="129" t="str">
        <f t="shared" ref="C38:K38" si="24">IFERROR((C37/C36)," ")</f>
        <v xml:space="preserve"> </v>
      </c>
      <c r="D38" s="129" t="str">
        <f t="shared" si="24"/>
        <v xml:space="preserve"> </v>
      </c>
      <c r="E38" s="129" t="str">
        <f t="shared" si="24"/>
        <v xml:space="preserve"> </v>
      </c>
      <c r="F38" s="129" t="str">
        <f t="shared" si="24"/>
        <v xml:space="preserve"> </v>
      </c>
      <c r="G38" s="129" t="str">
        <f t="shared" si="24"/>
        <v xml:space="preserve"> </v>
      </c>
      <c r="H38" s="129" t="str">
        <f t="shared" si="24"/>
        <v xml:space="preserve"> </v>
      </c>
      <c r="I38" s="129" t="str">
        <f t="shared" si="24"/>
        <v xml:space="preserve"> </v>
      </c>
      <c r="J38" s="129" t="str">
        <f t="shared" si="24"/>
        <v xml:space="preserve"> </v>
      </c>
      <c r="K38" s="129" t="str">
        <f t="shared" si="24"/>
        <v xml:space="preserve"> </v>
      </c>
      <c r="L38" s="129" t="str">
        <f t="shared" ref="L38" si="25">IFERROR((L37/L36)," ")</f>
        <v xml:space="preserve"> </v>
      </c>
    </row>
    <row r="39" spans="1:12" ht="18.75" thickTop="1" x14ac:dyDescent="0.35">
      <c r="A39" s="301" t="s">
        <v>147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</row>
    <row r="40" spans="1:12" ht="27" x14ac:dyDescent="0.3">
      <c r="A40" s="16"/>
      <c r="B40" s="132" t="s">
        <v>57</v>
      </c>
      <c r="C40" s="132" t="str">
        <f t="shared" ref="C40:L40" si="26">"Coût annuel estimé      "&amp;C$6</f>
        <v>Coût annuel estimé      E1</v>
      </c>
      <c r="D40" s="132" t="str">
        <f t="shared" si="26"/>
        <v>Coût annuel estimé      E2</v>
      </c>
      <c r="E40" s="132" t="str">
        <f t="shared" si="26"/>
        <v>Coût annuel estimé      E3</v>
      </c>
      <c r="F40" s="132" t="str">
        <f t="shared" si="26"/>
        <v>Coût annuel estimé      E4</v>
      </c>
      <c r="G40" s="132" t="str">
        <f t="shared" si="26"/>
        <v>Coût annuel estimé      E5</v>
      </c>
      <c r="H40" s="132" t="str">
        <f t="shared" si="26"/>
        <v>Coût annuel estimé      E6</v>
      </c>
      <c r="I40" s="158" t="str">
        <f t="shared" si="26"/>
        <v>Coût annuel estimé      MT7</v>
      </c>
      <c r="J40" s="158" t="str">
        <f t="shared" si="26"/>
        <v>Coût annuel estimé      MT8</v>
      </c>
      <c r="K40" s="158" t="str">
        <f t="shared" si="26"/>
        <v>Coût annuel estimé      MT9</v>
      </c>
      <c r="L40" s="158" t="str">
        <f t="shared" si="26"/>
        <v>Coût annuel estimé      MT10</v>
      </c>
    </row>
    <row r="41" spans="1:12" x14ac:dyDescent="0.3">
      <c r="A41" s="139" t="s">
        <v>7</v>
      </c>
      <c r="B41" s="32"/>
      <c r="C41" s="17" t="e">
        <f t="shared" ref="C41:L41" si="27">SUM(C42,C46:C47)</f>
        <v>#VALUE!</v>
      </c>
      <c r="D41" s="17" t="e">
        <f t="shared" si="27"/>
        <v>#VALUE!</v>
      </c>
      <c r="E41" s="17" t="e">
        <f t="shared" si="27"/>
        <v>#VALUE!</v>
      </c>
      <c r="F41" s="17" t="e">
        <f t="shared" si="27"/>
        <v>#VALUE!</v>
      </c>
      <c r="G41" s="17" t="e">
        <f t="shared" si="27"/>
        <v>#VALUE!</v>
      </c>
      <c r="H41" s="17" t="e">
        <f t="shared" si="27"/>
        <v>#VALUE!</v>
      </c>
      <c r="I41" s="17" t="e">
        <f t="shared" si="27"/>
        <v>#VALUE!</v>
      </c>
      <c r="J41" s="17" t="e">
        <f t="shared" si="27"/>
        <v>#VALUE!</v>
      </c>
      <c r="K41" s="17" t="e">
        <f t="shared" si="27"/>
        <v>#VALUE!</v>
      </c>
      <c r="L41" s="17" t="e">
        <f t="shared" si="27"/>
        <v>#VALUE!</v>
      </c>
    </row>
    <row r="42" spans="1:12" x14ac:dyDescent="0.3">
      <c r="A42" s="18" t="s">
        <v>8</v>
      </c>
      <c r="B42" s="32"/>
      <c r="C42" s="17" t="e">
        <f t="shared" ref="C42:L42" si="28">C43</f>
        <v>#VALUE!</v>
      </c>
      <c r="D42" s="17" t="e">
        <f t="shared" si="28"/>
        <v>#VALUE!</v>
      </c>
      <c r="E42" s="17" t="e">
        <f t="shared" si="28"/>
        <v>#VALUE!</v>
      </c>
      <c r="F42" s="17" t="e">
        <f t="shared" si="28"/>
        <v>#VALUE!</v>
      </c>
      <c r="G42" s="17" t="e">
        <f t="shared" si="28"/>
        <v>#VALUE!</v>
      </c>
      <c r="H42" s="17" t="e">
        <f t="shared" si="28"/>
        <v>#VALUE!</v>
      </c>
      <c r="I42" s="17" t="e">
        <f t="shared" si="28"/>
        <v>#VALUE!</v>
      </c>
      <c r="J42" s="17" t="e">
        <f t="shared" si="28"/>
        <v>#VALUE!</v>
      </c>
      <c r="K42" s="17" t="e">
        <f t="shared" si="28"/>
        <v>#VALUE!</v>
      </c>
      <c r="L42" s="17" t="e">
        <f t="shared" si="28"/>
        <v>#VALUE!</v>
      </c>
    </row>
    <row r="43" spans="1:12" x14ac:dyDescent="0.3">
      <c r="A43" s="19" t="s">
        <v>9</v>
      </c>
      <c r="B43" s="32"/>
      <c r="C43" s="17" t="e">
        <f t="shared" ref="C43:H43" si="29">SUM(C44:C45)</f>
        <v>#VALUE!</v>
      </c>
      <c r="D43" s="17" t="e">
        <f t="shared" si="29"/>
        <v>#VALUE!</v>
      </c>
      <c r="E43" s="17" t="e">
        <f t="shared" si="29"/>
        <v>#VALUE!</v>
      </c>
      <c r="F43" s="17" t="e">
        <f t="shared" si="29"/>
        <v>#VALUE!</v>
      </c>
      <c r="G43" s="17" t="e">
        <f t="shared" si="29"/>
        <v>#VALUE!</v>
      </c>
      <c r="H43" s="17" t="e">
        <f t="shared" si="29"/>
        <v>#VALUE!</v>
      </c>
      <c r="I43" s="17" t="e">
        <f t="shared" ref="I43:L43" si="30">SUM(I44:I45)</f>
        <v>#VALUE!</v>
      </c>
      <c r="J43" s="17" t="e">
        <f t="shared" si="30"/>
        <v>#VALUE!</v>
      </c>
      <c r="K43" s="17" t="e">
        <f t="shared" si="30"/>
        <v>#VALUE!</v>
      </c>
      <c r="L43" s="17" t="e">
        <f t="shared" si="30"/>
        <v>#VALUE!</v>
      </c>
    </row>
    <row r="44" spans="1:12" x14ac:dyDescent="0.3">
      <c r="A44" s="20" t="s">
        <v>10</v>
      </c>
      <c r="B44" s="31" t="str">
        <f>+'Tarifs 2025'!$N$14</f>
        <v>V</v>
      </c>
      <c r="C44" s="17" t="e">
        <f t="shared" ref="C44:L45" si="31">$B44*C$12*12</f>
        <v>#VALUE!</v>
      </c>
      <c r="D44" s="17" t="e">
        <f t="shared" si="31"/>
        <v>#VALUE!</v>
      </c>
      <c r="E44" s="17" t="e">
        <f t="shared" si="31"/>
        <v>#VALUE!</v>
      </c>
      <c r="F44" s="17" t="e">
        <f t="shared" si="31"/>
        <v>#VALUE!</v>
      </c>
      <c r="G44" s="17" t="e">
        <f t="shared" si="31"/>
        <v>#VALUE!</v>
      </c>
      <c r="H44" s="17" t="e">
        <f t="shared" si="31"/>
        <v>#VALUE!</v>
      </c>
      <c r="I44" s="17" t="e">
        <f t="shared" si="31"/>
        <v>#VALUE!</v>
      </c>
      <c r="J44" s="17" t="e">
        <f t="shared" si="31"/>
        <v>#VALUE!</v>
      </c>
      <c r="K44" s="17" t="e">
        <f t="shared" si="31"/>
        <v>#VALUE!</v>
      </c>
      <c r="L44" s="17" t="e">
        <f t="shared" si="31"/>
        <v>#VALUE!</v>
      </c>
    </row>
    <row r="45" spans="1:12" x14ac:dyDescent="0.3">
      <c r="A45" s="20" t="s">
        <v>14</v>
      </c>
      <c r="B45" s="31" t="str">
        <f>+'Tarifs 2025'!$N$15</f>
        <v>V</v>
      </c>
      <c r="C45" s="17" t="e">
        <f t="shared" si="31"/>
        <v>#VALUE!</v>
      </c>
      <c r="D45" s="17" t="e">
        <f t="shared" si="31"/>
        <v>#VALUE!</v>
      </c>
      <c r="E45" s="17" t="e">
        <f t="shared" si="31"/>
        <v>#VALUE!</v>
      </c>
      <c r="F45" s="17" t="e">
        <f t="shared" si="31"/>
        <v>#VALUE!</v>
      </c>
      <c r="G45" s="17" t="e">
        <f t="shared" si="31"/>
        <v>#VALUE!</v>
      </c>
      <c r="H45" s="17" t="e">
        <f t="shared" si="31"/>
        <v>#VALUE!</v>
      </c>
      <c r="I45" s="17" t="e">
        <f t="shared" si="31"/>
        <v>#VALUE!</v>
      </c>
      <c r="J45" s="17" t="e">
        <f t="shared" si="31"/>
        <v>#VALUE!</v>
      </c>
      <c r="K45" s="17" t="e">
        <f t="shared" si="31"/>
        <v>#VALUE!</v>
      </c>
      <c r="L45" s="17" t="e">
        <f t="shared" si="31"/>
        <v>#VALUE!</v>
      </c>
    </row>
    <row r="46" spans="1:12" x14ac:dyDescent="0.3">
      <c r="A46" s="18" t="s">
        <v>17</v>
      </c>
      <c r="B46" s="34" t="str">
        <f>+'Tarifs 2025'!$N$21</f>
        <v>V</v>
      </c>
      <c r="C46" s="17" t="str">
        <f t="shared" ref="C46:L46" si="32">$B46</f>
        <v>V</v>
      </c>
      <c r="D46" s="17" t="str">
        <f t="shared" si="32"/>
        <v>V</v>
      </c>
      <c r="E46" s="17" t="str">
        <f t="shared" si="32"/>
        <v>V</v>
      </c>
      <c r="F46" s="17" t="str">
        <f t="shared" si="32"/>
        <v>V</v>
      </c>
      <c r="G46" s="17" t="str">
        <f t="shared" si="32"/>
        <v>V</v>
      </c>
      <c r="H46" s="17" t="str">
        <f t="shared" si="32"/>
        <v>V</v>
      </c>
      <c r="I46" s="17" t="str">
        <f t="shared" si="32"/>
        <v>V</v>
      </c>
      <c r="J46" s="17" t="str">
        <f t="shared" si="32"/>
        <v>V</v>
      </c>
      <c r="K46" s="17" t="str">
        <f t="shared" si="32"/>
        <v>V</v>
      </c>
      <c r="L46" s="17" t="str">
        <f t="shared" si="32"/>
        <v>V</v>
      </c>
    </row>
    <row r="47" spans="1:12" x14ac:dyDescent="0.3">
      <c r="A47" s="18" t="s">
        <v>58</v>
      </c>
      <c r="B47" s="32"/>
      <c r="C47" s="17" t="e">
        <f t="shared" ref="C47:H47" si="33">SUM(C48:C49)</f>
        <v>#VALUE!</v>
      </c>
      <c r="D47" s="17" t="e">
        <f t="shared" si="33"/>
        <v>#VALUE!</v>
      </c>
      <c r="E47" s="17" t="e">
        <f t="shared" si="33"/>
        <v>#VALUE!</v>
      </c>
      <c r="F47" s="17" t="e">
        <f t="shared" si="33"/>
        <v>#VALUE!</v>
      </c>
      <c r="G47" s="17" t="e">
        <f t="shared" si="33"/>
        <v>#VALUE!</v>
      </c>
      <c r="H47" s="17" t="e">
        <f t="shared" si="33"/>
        <v>#VALUE!</v>
      </c>
      <c r="I47" s="17" t="e">
        <f t="shared" ref="I47:L47" si="34">SUM(I48:I49)</f>
        <v>#VALUE!</v>
      </c>
      <c r="J47" s="17" t="e">
        <f t="shared" si="34"/>
        <v>#VALUE!</v>
      </c>
      <c r="K47" s="17" t="e">
        <f t="shared" si="34"/>
        <v>#VALUE!</v>
      </c>
      <c r="L47" s="17" t="e">
        <f t="shared" si="34"/>
        <v>#VALUE!</v>
      </c>
    </row>
    <row r="48" spans="1:12" x14ac:dyDescent="0.3">
      <c r="A48" s="19" t="s">
        <v>22</v>
      </c>
      <c r="B48" s="31" t="str">
        <f>+'Tarifs 2025'!$N$29</f>
        <v>V</v>
      </c>
      <c r="C48" s="17" t="e">
        <f t="shared" ref="C48:L48" si="35">$B48*C$7</f>
        <v>#VALUE!</v>
      </c>
      <c r="D48" s="17" t="e">
        <f t="shared" si="35"/>
        <v>#VALUE!</v>
      </c>
      <c r="E48" s="17" t="e">
        <f t="shared" si="35"/>
        <v>#VALUE!</v>
      </c>
      <c r="F48" s="17" t="e">
        <f t="shared" si="35"/>
        <v>#VALUE!</v>
      </c>
      <c r="G48" s="17" t="e">
        <f t="shared" si="35"/>
        <v>#VALUE!</v>
      </c>
      <c r="H48" s="17" t="e">
        <f t="shared" si="35"/>
        <v>#VALUE!</v>
      </c>
      <c r="I48" s="17" t="e">
        <f t="shared" si="35"/>
        <v>#VALUE!</v>
      </c>
      <c r="J48" s="17" t="e">
        <f t="shared" si="35"/>
        <v>#VALUE!</v>
      </c>
      <c r="K48" s="17" t="e">
        <f t="shared" si="35"/>
        <v>#VALUE!</v>
      </c>
      <c r="L48" s="17" t="e">
        <f t="shared" si="35"/>
        <v>#VALUE!</v>
      </c>
    </row>
    <row r="49" spans="1:12" x14ac:dyDescent="0.3">
      <c r="A49" s="19" t="s">
        <v>23</v>
      </c>
      <c r="B49" s="31" t="str">
        <f>+'Tarifs 2025'!$N$30</f>
        <v>V</v>
      </c>
      <c r="C49" s="17" t="e">
        <f t="shared" ref="C49:L49" si="36">$B49*C$8</f>
        <v>#VALUE!</v>
      </c>
      <c r="D49" s="17" t="e">
        <f t="shared" si="36"/>
        <v>#VALUE!</v>
      </c>
      <c r="E49" s="17" t="e">
        <f t="shared" si="36"/>
        <v>#VALUE!</v>
      </c>
      <c r="F49" s="17" t="e">
        <f t="shared" si="36"/>
        <v>#VALUE!</v>
      </c>
      <c r="G49" s="17" t="e">
        <f t="shared" si="36"/>
        <v>#VALUE!</v>
      </c>
      <c r="H49" s="17" t="e">
        <f t="shared" si="36"/>
        <v>#VALUE!</v>
      </c>
      <c r="I49" s="17" t="e">
        <f t="shared" si="36"/>
        <v>#VALUE!</v>
      </c>
      <c r="J49" s="17" t="e">
        <f t="shared" si="36"/>
        <v>#VALUE!</v>
      </c>
      <c r="K49" s="17" t="e">
        <f t="shared" si="36"/>
        <v>#VALUE!</v>
      </c>
      <c r="L49" s="17" t="e">
        <f t="shared" si="36"/>
        <v>#VALUE!</v>
      </c>
    </row>
    <row r="50" spans="1:12" x14ac:dyDescent="0.3">
      <c r="A50" s="139" t="s">
        <v>42</v>
      </c>
      <c r="B50" s="31" t="str">
        <f>+'Tarifs 2025'!$N$36</f>
        <v>V</v>
      </c>
      <c r="C50" s="17" t="e">
        <f t="shared" ref="C50:L50" si="37">$B50*C$11</f>
        <v>#VALUE!</v>
      </c>
      <c r="D50" s="17" t="e">
        <f t="shared" si="37"/>
        <v>#VALUE!</v>
      </c>
      <c r="E50" s="17" t="e">
        <f t="shared" si="37"/>
        <v>#VALUE!</v>
      </c>
      <c r="F50" s="17" t="e">
        <f t="shared" si="37"/>
        <v>#VALUE!</v>
      </c>
      <c r="G50" s="17" t="e">
        <f t="shared" si="37"/>
        <v>#VALUE!</v>
      </c>
      <c r="H50" s="17" t="e">
        <f t="shared" si="37"/>
        <v>#VALUE!</v>
      </c>
      <c r="I50" s="17" t="e">
        <f t="shared" si="37"/>
        <v>#VALUE!</v>
      </c>
      <c r="J50" s="17" t="e">
        <f t="shared" si="37"/>
        <v>#VALUE!</v>
      </c>
      <c r="K50" s="17" t="e">
        <f t="shared" si="37"/>
        <v>#VALUE!</v>
      </c>
      <c r="L50" s="17" t="e">
        <f t="shared" si="37"/>
        <v>#VALUE!</v>
      </c>
    </row>
    <row r="51" spans="1:12" x14ac:dyDescent="0.3">
      <c r="A51" s="139" t="s">
        <v>59</v>
      </c>
      <c r="B51" s="31"/>
      <c r="C51" s="17" t="e">
        <f t="shared" ref="C51:L51" si="38">SUM(C52:C54)</f>
        <v>#VALUE!</v>
      </c>
      <c r="D51" s="17" t="e">
        <f t="shared" si="38"/>
        <v>#VALUE!</v>
      </c>
      <c r="E51" s="17" t="e">
        <f t="shared" si="38"/>
        <v>#VALUE!</v>
      </c>
      <c r="F51" s="17" t="e">
        <f t="shared" si="38"/>
        <v>#VALUE!</v>
      </c>
      <c r="G51" s="17" t="e">
        <f t="shared" si="38"/>
        <v>#VALUE!</v>
      </c>
      <c r="H51" s="17" t="e">
        <f t="shared" si="38"/>
        <v>#VALUE!</v>
      </c>
      <c r="I51" s="17" t="e">
        <f t="shared" si="38"/>
        <v>#VALUE!</v>
      </c>
      <c r="J51" s="17" t="e">
        <f t="shared" si="38"/>
        <v>#VALUE!</v>
      </c>
      <c r="K51" s="17" t="e">
        <f t="shared" si="38"/>
        <v>#VALUE!</v>
      </c>
      <c r="L51" s="17" t="e">
        <f t="shared" si="38"/>
        <v>#VALUE!</v>
      </c>
    </row>
    <row r="52" spans="1:12" x14ac:dyDescent="0.3">
      <c r="A52" s="18" t="s">
        <v>28</v>
      </c>
      <c r="B52" s="31" t="str">
        <f>+'Tarifs 2025'!$N$39</f>
        <v>V</v>
      </c>
      <c r="C52" s="17" t="e">
        <f t="shared" ref="C52:L55" si="39">$B52*C$11</f>
        <v>#VALUE!</v>
      </c>
      <c r="D52" s="17" t="e">
        <f t="shared" si="39"/>
        <v>#VALUE!</v>
      </c>
      <c r="E52" s="17" t="e">
        <f t="shared" si="39"/>
        <v>#VALUE!</v>
      </c>
      <c r="F52" s="17" t="e">
        <f t="shared" si="39"/>
        <v>#VALUE!</v>
      </c>
      <c r="G52" s="17" t="e">
        <f t="shared" si="39"/>
        <v>#VALUE!</v>
      </c>
      <c r="H52" s="17" t="e">
        <f t="shared" si="39"/>
        <v>#VALUE!</v>
      </c>
      <c r="I52" s="17" t="e">
        <f t="shared" si="39"/>
        <v>#VALUE!</v>
      </c>
      <c r="J52" s="17" t="e">
        <f t="shared" si="39"/>
        <v>#VALUE!</v>
      </c>
      <c r="K52" s="17" t="e">
        <f t="shared" si="39"/>
        <v>#VALUE!</v>
      </c>
      <c r="L52" s="17" t="e">
        <f t="shared" si="39"/>
        <v>#VALUE!</v>
      </c>
    </row>
    <row r="53" spans="1:12" x14ac:dyDescent="0.3">
      <c r="A53" s="18" t="s">
        <v>30</v>
      </c>
      <c r="B53" s="31" t="str">
        <f>+'Tarifs 2025'!$N$40</f>
        <v>V</v>
      </c>
      <c r="C53" s="17" t="e">
        <f t="shared" si="39"/>
        <v>#VALUE!</v>
      </c>
      <c r="D53" s="17" t="e">
        <f t="shared" si="39"/>
        <v>#VALUE!</v>
      </c>
      <c r="E53" s="17" t="e">
        <f t="shared" si="39"/>
        <v>#VALUE!</v>
      </c>
      <c r="F53" s="17" t="e">
        <f t="shared" si="39"/>
        <v>#VALUE!</v>
      </c>
      <c r="G53" s="17" t="e">
        <f t="shared" si="39"/>
        <v>#VALUE!</v>
      </c>
      <c r="H53" s="17" t="e">
        <f t="shared" si="39"/>
        <v>#VALUE!</v>
      </c>
      <c r="I53" s="17" t="e">
        <f t="shared" si="39"/>
        <v>#VALUE!</v>
      </c>
      <c r="J53" s="17" t="e">
        <f t="shared" si="39"/>
        <v>#VALUE!</v>
      </c>
      <c r="K53" s="17" t="e">
        <f t="shared" si="39"/>
        <v>#VALUE!</v>
      </c>
      <c r="L53" s="17" t="e">
        <f t="shared" si="39"/>
        <v>#VALUE!</v>
      </c>
    </row>
    <row r="54" spans="1:12" x14ac:dyDescent="0.3">
      <c r="A54" s="18" t="s">
        <v>32</v>
      </c>
      <c r="B54" s="31" t="str">
        <f>+'Tarifs 2025'!$N$41</f>
        <v>V</v>
      </c>
      <c r="C54" s="17" t="e">
        <f t="shared" si="39"/>
        <v>#VALUE!</v>
      </c>
      <c r="D54" s="17" t="e">
        <f t="shared" si="39"/>
        <v>#VALUE!</v>
      </c>
      <c r="E54" s="17" t="e">
        <f t="shared" si="39"/>
        <v>#VALUE!</v>
      </c>
      <c r="F54" s="17" t="e">
        <f t="shared" si="39"/>
        <v>#VALUE!</v>
      </c>
      <c r="G54" s="17" t="e">
        <f t="shared" si="39"/>
        <v>#VALUE!</v>
      </c>
      <c r="H54" s="17" t="e">
        <f t="shared" si="39"/>
        <v>#VALUE!</v>
      </c>
      <c r="I54" s="17" t="e">
        <f t="shared" si="39"/>
        <v>#VALUE!</v>
      </c>
      <c r="J54" s="17" t="e">
        <f t="shared" si="39"/>
        <v>#VALUE!</v>
      </c>
      <c r="K54" s="17" t="e">
        <f t="shared" si="39"/>
        <v>#VALUE!</v>
      </c>
      <c r="L54" s="17" t="e">
        <f t="shared" si="39"/>
        <v>#VALUE!</v>
      </c>
    </row>
    <row r="55" spans="1:12" x14ac:dyDescent="0.3">
      <c r="A55" s="139" t="s">
        <v>34</v>
      </c>
      <c r="B55" s="31" t="str">
        <f>+'Tarifs 2025'!$N$43</f>
        <v>V</v>
      </c>
      <c r="C55" s="17" t="e">
        <f t="shared" si="39"/>
        <v>#VALUE!</v>
      </c>
      <c r="D55" s="17" t="e">
        <f t="shared" si="39"/>
        <v>#VALUE!</v>
      </c>
      <c r="E55" s="17" t="e">
        <f t="shared" si="39"/>
        <v>#VALUE!</v>
      </c>
      <c r="F55" s="17" t="e">
        <f t="shared" si="39"/>
        <v>#VALUE!</v>
      </c>
      <c r="G55" s="17" t="e">
        <f t="shared" si="39"/>
        <v>#VALUE!</v>
      </c>
      <c r="H55" s="17" t="e">
        <f t="shared" si="39"/>
        <v>#VALUE!</v>
      </c>
      <c r="I55" s="17" t="e">
        <f t="shared" si="39"/>
        <v>#VALUE!</v>
      </c>
      <c r="J55" s="17" t="e">
        <f t="shared" si="39"/>
        <v>#VALUE!</v>
      </c>
      <c r="K55" s="17" t="e">
        <f t="shared" si="39"/>
        <v>#VALUE!</v>
      </c>
      <c r="L55" s="17" t="e">
        <f t="shared" si="39"/>
        <v>#VALUE!</v>
      </c>
    </row>
    <row r="56" spans="1:12" x14ac:dyDescent="0.3">
      <c r="A56" s="139" t="s">
        <v>35</v>
      </c>
      <c r="B56" s="31" t="str">
        <f>+'Tarifs 2025'!$N$45</f>
        <v>V</v>
      </c>
      <c r="C56" s="17" t="e">
        <f t="shared" ref="C56:L56" si="40">$B56*C$13</f>
        <v>#VALUE!</v>
      </c>
      <c r="D56" s="17" t="e">
        <f t="shared" si="40"/>
        <v>#VALUE!</v>
      </c>
      <c r="E56" s="17" t="e">
        <f t="shared" si="40"/>
        <v>#VALUE!</v>
      </c>
      <c r="F56" s="17" t="e">
        <f t="shared" si="40"/>
        <v>#VALUE!</v>
      </c>
      <c r="G56" s="17" t="e">
        <f t="shared" si="40"/>
        <v>#VALUE!</v>
      </c>
      <c r="H56" s="17" t="e">
        <f t="shared" si="40"/>
        <v>#VALUE!</v>
      </c>
      <c r="I56" s="17" t="e">
        <f t="shared" si="40"/>
        <v>#VALUE!</v>
      </c>
      <c r="J56" s="17" t="e">
        <f t="shared" si="40"/>
        <v>#VALUE!</v>
      </c>
      <c r="K56" s="17" t="e">
        <f t="shared" si="40"/>
        <v>#VALUE!</v>
      </c>
      <c r="L56" s="17" t="e">
        <f t="shared" si="40"/>
        <v>#VALUE!</v>
      </c>
    </row>
    <row r="57" spans="1:12" ht="30" customHeight="1" x14ac:dyDescent="0.3">
      <c r="A57" s="168" t="s">
        <v>60</v>
      </c>
      <c r="B57" s="172"/>
      <c r="C57" s="170" t="e">
        <f>SUM(C41,C50:C51,C55:C56)</f>
        <v>#VALUE!</v>
      </c>
      <c r="D57" s="170" t="e">
        <f t="shared" ref="D57:L57" si="41">SUM(D41,D50:D51,D55:D56)</f>
        <v>#VALUE!</v>
      </c>
      <c r="E57" s="170" t="e">
        <f t="shared" si="41"/>
        <v>#VALUE!</v>
      </c>
      <c r="F57" s="170" t="e">
        <f t="shared" si="41"/>
        <v>#VALUE!</v>
      </c>
      <c r="G57" s="170" t="e">
        <f t="shared" si="41"/>
        <v>#VALUE!</v>
      </c>
      <c r="H57" s="170" t="e">
        <f t="shared" si="41"/>
        <v>#VALUE!</v>
      </c>
      <c r="I57" s="170" t="e">
        <f t="shared" si="41"/>
        <v>#VALUE!</v>
      </c>
      <c r="J57" s="170" t="e">
        <f t="shared" si="41"/>
        <v>#VALUE!</v>
      </c>
      <c r="K57" s="170" t="e">
        <f t="shared" si="41"/>
        <v>#VALUE!</v>
      </c>
      <c r="L57" s="170" t="e">
        <f t="shared" si="41"/>
        <v>#VALUE!</v>
      </c>
    </row>
    <row r="58" spans="1:12" x14ac:dyDescent="0.3">
      <c r="A58" s="162" t="s">
        <v>61</v>
      </c>
      <c r="B58" s="193"/>
      <c r="C58" s="163">
        <v>1</v>
      </c>
      <c r="D58" s="163">
        <v>1</v>
      </c>
      <c r="E58" s="163">
        <v>1</v>
      </c>
      <c r="F58" s="163">
        <v>1</v>
      </c>
      <c r="G58" s="163">
        <v>1</v>
      </c>
      <c r="H58" s="163">
        <v>1</v>
      </c>
      <c r="I58" s="163">
        <v>1</v>
      </c>
      <c r="J58" s="163">
        <v>1</v>
      </c>
      <c r="K58" s="163">
        <v>1</v>
      </c>
      <c r="L58" s="163">
        <v>1</v>
      </c>
    </row>
    <row r="59" spans="1:12" x14ac:dyDescent="0.3">
      <c r="A59" s="139" t="s">
        <v>178</v>
      </c>
      <c r="B59" s="194"/>
      <c r="C59" s="164" t="e">
        <f t="shared" ref="C59:L59" si="42">SUM(C43*C58,C46:C47)</f>
        <v>#VALUE!</v>
      </c>
      <c r="D59" s="164" t="e">
        <f t="shared" si="42"/>
        <v>#VALUE!</v>
      </c>
      <c r="E59" s="164" t="e">
        <f t="shared" si="42"/>
        <v>#VALUE!</v>
      </c>
      <c r="F59" s="164" t="e">
        <f t="shared" si="42"/>
        <v>#VALUE!</v>
      </c>
      <c r="G59" s="164" t="e">
        <f t="shared" si="42"/>
        <v>#VALUE!</v>
      </c>
      <c r="H59" s="164" t="e">
        <f t="shared" si="42"/>
        <v>#VALUE!</v>
      </c>
      <c r="I59" s="164" t="e">
        <f t="shared" si="42"/>
        <v>#VALUE!</v>
      </c>
      <c r="J59" s="164" t="e">
        <f t="shared" si="42"/>
        <v>#VALUE!</v>
      </c>
      <c r="K59" s="164" t="e">
        <f t="shared" si="42"/>
        <v>#VALUE!</v>
      </c>
      <c r="L59" s="164" t="e">
        <f t="shared" si="42"/>
        <v>#VALUE!</v>
      </c>
    </row>
    <row r="60" spans="1:12" x14ac:dyDescent="0.3">
      <c r="A60" s="133" t="s">
        <v>62</v>
      </c>
      <c r="B60" s="170"/>
      <c r="C60" s="170" t="e">
        <f t="shared" ref="C60" si="43">SUM(C55:C56,C50:C51,C59)</f>
        <v>#VALUE!</v>
      </c>
      <c r="D60" s="170" t="e">
        <f t="shared" ref="D60" si="44">SUM(D55:D56,D50:D51,D59)</f>
        <v>#VALUE!</v>
      </c>
      <c r="E60" s="170" t="e">
        <f t="shared" ref="E60" si="45">SUM(E55:E56,E50:E51,E59)</f>
        <v>#VALUE!</v>
      </c>
      <c r="F60" s="170" t="e">
        <f t="shared" ref="F60" si="46">SUM(F55:F56,F50:F51,F59)</f>
        <v>#VALUE!</v>
      </c>
      <c r="G60" s="170" t="e">
        <f t="shared" ref="G60" si="47">SUM(G55:G56,G50:G51,G59)</f>
        <v>#VALUE!</v>
      </c>
      <c r="H60" s="170" t="e">
        <f t="shared" ref="H60" si="48">SUM(H55:H56,H50:H51,H59)</f>
        <v>#VALUE!</v>
      </c>
      <c r="I60" s="170" t="e">
        <f>SUM(I55:I56,I50:I51,I59)</f>
        <v>#VALUE!</v>
      </c>
      <c r="J60" s="170" t="e">
        <f t="shared" ref="J60:L60" si="49">SUM(J55:J56,J50:J51,J59)</f>
        <v>#VALUE!</v>
      </c>
      <c r="K60" s="170" t="e">
        <f t="shared" si="49"/>
        <v>#VALUE!</v>
      </c>
      <c r="L60" s="170" t="e">
        <f t="shared" si="49"/>
        <v>#VALUE!</v>
      </c>
    </row>
    <row r="61" spans="1:12" x14ac:dyDescent="0.3">
      <c r="A61" s="22" t="s">
        <v>89</v>
      </c>
      <c r="B61" s="194"/>
      <c r="C61" s="122"/>
      <c r="D61" s="122"/>
      <c r="E61" s="122"/>
      <c r="F61" s="122"/>
      <c r="G61" s="122"/>
      <c r="H61" s="122"/>
      <c r="I61" s="122"/>
      <c r="J61" s="122"/>
      <c r="K61" s="122"/>
      <c r="L61" s="122"/>
    </row>
    <row r="62" spans="1:12" x14ac:dyDescent="0.3">
      <c r="A62" s="23" t="s">
        <v>63</v>
      </c>
      <c r="B62" s="24"/>
      <c r="C62" s="24" t="e">
        <f>C60-C61</f>
        <v>#VALUE!</v>
      </c>
      <c r="D62" s="24" t="e">
        <f t="shared" ref="D62:L62" si="50">D60-D61</f>
        <v>#VALUE!</v>
      </c>
      <c r="E62" s="24" t="e">
        <f t="shared" si="50"/>
        <v>#VALUE!</v>
      </c>
      <c r="F62" s="24" t="e">
        <f t="shared" si="50"/>
        <v>#VALUE!</v>
      </c>
      <c r="G62" s="24" t="e">
        <f t="shared" si="50"/>
        <v>#VALUE!</v>
      </c>
      <c r="H62" s="24" t="e">
        <f t="shared" si="50"/>
        <v>#VALUE!</v>
      </c>
      <c r="I62" s="24" t="e">
        <f t="shared" si="50"/>
        <v>#VALUE!</v>
      </c>
      <c r="J62" s="24" t="e">
        <f t="shared" si="50"/>
        <v>#VALUE!</v>
      </c>
      <c r="K62" s="24" t="e">
        <f t="shared" si="50"/>
        <v>#VALUE!</v>
      </c>
      <c r="L62" s="24" t="e">
        <f t="shared" si="50"/>
        <v>#VALUE!</v>
      </c>
    </row>
    <row r="63" spans="1:12" ht="15.75" thickBot="1" x14ac:dyDescent="0.35">
      <c r="A63" s="25" t="s">
        <v>64</v>
      </c>
      <c r="B63" s="129"/>
      <c r="C63" s="129" t="str">
        <f t="shared" ref="C63:L63" si="51">IFERROR((C62/C61)," ")</f>
        <v xml:space="preserve"> </v>
      </c>
      <c r="D63" s="129" t="str">
        <f t="shared" si="51"/>
        <v xml:space="preserve"> </v>
      </c>
      <c r="E63" s="129" t="str">
        <f t="shared" si="51"/>
        <v xml:space="preserve"> </v>
      </c>
      <c r="F63" s="129" t="str">
        <f t="shared" si="51"/>
        <v xml:space="preserve"> </v>
      </c>
      <c r="G63" s="129" t="str">
        <f t="shared" si="51"/>
        <v xml:space="preserve"> </v>
      </c>
      <c r="H63" s="129" t="str">
        <f t="shared" si="51"/>
        <v xml:space="preserve"> </v>
      </c>
      <c r="I63" s="129" t="str">
        <f t="shared" si="51"/>
        <v xml:space="preserve"> </v>
      </c>
      <c r="J63" s="129" t="str">
        <f t="shared" si="51"/>
        <v xml:space="preserve"> </v>
      </c>
      <c r="K63" s="129" t="str">
        <f t="shared" si="51"/>
        <v xml:space="preserve"> </v>
      </c>
      <c r="L63" s="129" t="str">
        <f t="shared" si="51"/>
        <v xml:space="preserve"> </v>
      </c>
    </row>
    <row r="64" spans="1:12" ht="18.75" thickTop="1" x14ac:dyDescent="0.35">
      <c r="A64" s="301" t="s">
        <v>151</v>
      </c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</row>
    <row r="65" spans="1:12" ht="27" x14ac:dyDescent="0.3">
      <c r="A65" s="16"/>
      <c r="B65" s="132" t="s">
        <v>57</v>
      </c>
      <c r="C65" s="132" t="str">
        <f t="shared" ref="C65:L65" si="52">"Coût annuel estimé      "&amp;C$6</f>
        <v>Coût annuel estimé      E1</v>
      </c>
      <c r="D65" s="132" t="str">
        <f t="shared" si="52"/>
        <v>Coût annuel estimé      E2</v>
      </c>
      <c r="E65" s="132" t="str">
        <f t="shared" si="52"/>
        <v>Coût annuel estimé      E3</v>
      </c>
      <c r="F65" s="132" t="str">
        <f t="shared" si="52"/>
        <v>Coût annuel estimé      E4</v>
      </c>
      <c r="G65" s="132" t="str">
        <f t="shared" si="52"/>
        <v>Coût annuel estimé      E5</v>
      </c>
      <c r="H65" s="132" t="str">
        <f t="shared" si="52"/>
        <v>Coût annuel estimé      E6</v>
      </c>
      <c r="I65" s="158" t="str">
        <f t="shared" si="52"/>
        <v>Coût annuel estimé      MT7</v>
      </c>
      <c r="J65" s="158" t="str">
        <f t="shared" si="52"/>
        <v>Coût annuel estimé      MT8</v>
      </c>
      <c r="K65" s="158" t="str">
        <f t="shared" si="52"/>
        <v>Coût annuel estimé      MT9</v>
      </c>
      <c r="L65" s="158" t="str">
        <f t="shared" si="52"/>
        <v>Coût annuel estimé      MT10</v>
      </c>
    </row>
    <row r="66" spans="1:12" x14ac:dyDescent="0.3">
      <c r="A66" s="139" t="s">
        <v>7</v>
      </c>
      <c r="B66" s="32"/>
      <c r="C66" s="17" t="e">
        <f t="shared" ref="C66:L66" si="53">SUM(C67,C71:C72)</f>
        <v>#VALUE!</v>
      </c>
      <c r="D66" s="17" t="e">
        <f t="shared" si="53"/>
        <v>#VALUE!</v>
      </c>
      <c r="E66" s="17" t="e">
        <f t="shared" si="53"/>
        <v>#VALUE!</v>
      </c>
      <c r="F66" s="17" t="e">
        <f t="shared" si="53"/>
        <v>#VALUE!</v>
      </c>
      <c r="G66" s="17" t="e">
        <f t="shared" si="53"/>
        <v>#VALUE!</v>
      </c>
      <c r="H66" s="17" t="e">
        <f t="shared" si="53"/>
        <v>#VALUE!</v>
      </c>
      <c r="I66" s="17" t="e">
        <f t="shared" si="53"/>
        <v>#VALUE!</v>
      </c>
      <c r="J66" s="17" t="e">
        <f t="shared" si="53"/>
        <v>#VALUE!</v>
      </c>
      <c r="K66" s="17" t="e">
        <f t="shared" si="53"/>
        <v>#VALUE!</v>
      </c>
      <c r="L66" s="17" t="e">
        <f t="shared" si="53"/>
        <v>#VALUE!</v>
      </c>
    </row>
    <row r="67" spans="1:12" x14ac:dyDescent="0.3">
      <c r="A67" s="18" t="s">
        <v>8</v>
      </c>
      <c r="B67" s="32"/>
      <c r="C67" s="17" t="e">
        <f t="shared" ref="C67:L67" si="54">C68</f>
        <v>#VALUE!</v>
      </c>
      <c r="D67" s="17" t="e">
        <f t="shared" si="54"/>
        <v>#VALUE!</v>
      </c>
      <c r="E67" s="17" t="e">
        <f t="shared" si="54"/>
        <v>#VALUE!</v>
      </c>
      <c r="F67" s="17" t="e">
        <f t="shared" si="54"/>
        <v>#VALUE!</v>
      </c>
      <c r="G67" s="17" t="e">
        <f t="shared" si="54"/>
        <v>#VALUE!</v>
      </c>
      <c r="H67" s="17" t="e">
        <f t="shared" si="54"/>
        <v>#VALUE!</v>
      </c>
      <c r="I67" s="17" t="e">
        <f t="shared" si="54"/>
        <v>#VALUE!</v>
      </c>
      <c r="J67" s="17" t="e">
        <f t="shared" si="54"/>
        <v>#VALUE!</v>
      </c>
      <c r="K67" s="17" t="e">
        <f t="shared" si="54"/>
        <v>#VALUE!</v>
      </c>
      <c r="L67" s="17" t="e">
        <f t="shared" si="54"/>
        <v>#VALUE!</v>
      </c>
    </row>
    <row r="68" spans="1:12" x14ac:dyDescent="0.3">
      <c r="A68" s="19" t="s">
        <v>9</v>
      </c>
      <c r="B68" s="32"/>
      <c r="C68" s="17" t="e">
        <f t="shared" ref="C68:H68" si="55">SUM(C69:C70)</f>
        <v>#VALUE!</v>
      </c>
      <c r="D68" s="17" t="e">
        <f t="shared" si="55"/>
        <v>#VALUE!</v>
      </c>
      <c r="E68" s="17" t="e">
        <f t="shared" si="55"/>
        <v>#VALUE!</v>
      </c>
      <c r="F68" s="17" t="e">
        <f t="shared" si="55"/>
        <v>#VALUE!</v>
      </c>
      <c r="G68" s="17" t="e">
        <f t="shared" si="55"/>
        <v>#VALUE!</v>
      </c>
      <c r="H68" s="17" t="e">
        <f t="shared" si="55"/>
        <v>#VALUE!</v>
      </c>
      <c r="I68" s="17" t="e">
        <f t="shared" ref="I68:L68" si="56">SUM(I69:I70)</f>
        <v>#VALUE!</v>
      </c>
      <c r="J68" s="17" t="e">
        <f t="shared" si="56"/>
        <v>#VALUE!</v>
      </c>
      <c r="K68" s="17" t="e">
        <f t="shared" si="56"/>
        <v>#VALUE!</v>
      </c>
      <c r="L68" s="17" t="e">
        <f t="shared" si="56"/>
        <v>#VALUE!</v>
      </c>
    </row>
    <row r="69" spans="1:12" x14ac:dyDescent="0.3">
      <c r="A69" s="20" t="s">
        <v>10</v>
      </c>
      <c r="B69" s="31" t="str">
        <f>+'Tarifs 2026'!$N$14</f>
        <v>V</v>
      </c>
      <c r="C69" s="17" t="e">
        <f t="shared" ref="C69:L70" si="57">$B69*C$12*12</f>
        <v>#VALUE!</v>
      </c>
      <c r="D69" s="17" t="e">
        <f t="shared" si="57"/>
        <v>#VALUE!</v>
      </c>
      <c r="E69" s="17" t="e">
        <f t="shared" si="57"/>
        <v>#VALUE!</v>
      </c>
      <c r="F69" s="17" t="e">
        <f t="shared" si="57"/>
        <v>#VALUE!</v>
      </c>
      <c r="G69" s="17" t="e">
        <f t="shared" si="57"/>
        <v>#VALUE!</v>
      </c>
      <c r="H69" s="17" t="e">
        <f t="shared" si="57"/>
        <v>#VALUE!</v>
      </c>
      <c r="I69" s="17" t="e">
        <f t="shared" si="57"/>
        <v>#VALUE!</v>
      </c>
      <c r="J69" s="17" t="e">
        <f t="shared" si="57"/>
        <v>#VALUE!</v>
      </c>
      <c r="K69" s="17" t="e">
        <f t="shared" si="57"/>
        <v>#VALUE!</v>
      </c>
      <c r="L69" s="17" t="e">
        <f t="shared" si="57"/>
        <v>#VALUE!</v>
      </c>
    </row>
    <row r="70" spans="1:12" x14ac:dyDescent="0.3">
      <c r="A70" s="20" t="s">
        <v>14</v>
      </c>
      <c r="B70" s="31" t="str">
        <f>+'Tarifs 2026'!$N$15</f>
        <v>V</v>
      </c>
      <c r="C70" s="17" t="e">
        <f t="shared" si="57"/>
        <v>#VALUE!</v>
      </c>
      <c r="D70" s="17" t="e">
        <f t="shared" si="57"/>
        <v>#VALUE!</v>
      </c>
      <c r="E70" s="17" t="e">
        <f t="shared" si="57"/>
        <v>#VALUE!</v>
      </c>
      <c r="F70" s="17" t="e">
        <f t="shared" si="57"/>
        <v>#VALUE!</v>
      </c>
      <c r="G70" s="17" t="e">
        <f t="shared" si="57"/>
        <v>#VALUE!</v>
      </c>
      <c r="H70" s="17" t="e">
        <f t="shared" si="57"/>
        <v>#VALUE!</v>
      </c>
      <c r="I70" s="17" t="e">
        <f t="shared" si="57"/>
        <v>#VALUE!</v>
      </c>
      <c r="J70" s="17" t="e">
        <f t="shared" si="57"/>
        <v>#VALUE!</v>
      </c>
      <c r="K70" s="17" t="e">
        <f t="shared" si="57"/>
        <v>#VALUE!</v>
      </c>
      <c r="L70" s="17" t="e">
        <f t="shared" si="57"/>
        <v>#VALUE!</v>
      </c>
    </row>
    <row r="71" spans="1:12" x14ac:dyDescent="0.3">
      <c r="A71" s="18" t="s">
        <v>17</v>
      </c>
      <c r="B71" s="34" t="str">
        <f>+'Tarifs 2026'!$N$21</f>
        <v>V</v>
      </c>
      <c r="C71" s="17" t="str">
        <f t="shared" ref="C71:L71" si="58">$B71</f>
        <v>V</v>
      </c>
      <c r="D71" s="17" t="str">
        <f t="shared" si="58"/>
        <v>V</v>
      </c>
      <c r="E71" s="17" t="str">
        <f t="shared" si="58"/>
        <v>V</v>
      </c>
      <c r="F71" s="17" t="str">
        <f t="shared" si="58"/>
        <v>V</v>
      </c>
      <c r="G71" s="17" t="str">
        <f t="shared" si="58"/>
        <v>V</v>
      </c>
      <c r="H71" s="17" t="str">
        <f t="shared" si="58"/>
        <v>V</v>
      </c>
      <c r="I71" s="17" t="str">
        <f t="shared" si="58"/>
        <v>V</v>
      </c>
      <c r="J71" s="17" t="str">
        <f t="shared" si="58"/>
        <v>V</v>
      </c>
      <c r="K71" s="17" t="str">
        <f t="shared" si="58"/>
        <v>V</v>
      </c>
      <c r="L71" s="17" t="str">
        <f t="shared" si="58"/>
        <v>V</v>
      </c>
    </row>
    <row r="72" spans="1:12" x14ac:dyDescent="0.3">
      <c r="A72" s="18" t="s">
        <v>58</v>
      </c>
      <c r="B72" s="32"/>
      <c r="C72" s="17" t="e">
        <f t="shared" ref="C72:H72" si="59">SUM(C73:C74)</f>
        <v>#VALUE!</v>
      </c>
      <c r="D72" s="17" t="e">
        <f t="shared" si="59"/>
        <v>#VALUE!</v>
      </c>
      <c r="E72" s="17" t="e">
        <f t="shared" si="59"/>
        <v>#VALUE!</v>
      </c>
      <c r="F72" s="17" t="e">
        <f t="shared" si="59"/>
        <v>#VALUE!</v>
      </c>
      <c r="G72" s="17" t="e">
        <f t="shared" si="59"/>
        <v>#VALUE!</v>
      </c>
      <c r="H72" s="17" t="e">
        <f t="shared" si="59"/>
        <v>#VALUE!</v>
      </c>
      <c r="I72" s="17" t="e">
        <f t="shared" ref="I72:L72" si="60">SUM(I73:I74)</f>
        <v>#VALUE!</v>
      </c>
      <c r="J72" s="17" t="e">
        <f t="shared" si="60"/>
        <v>#VALUE!</v>
      </c>
      <c r="K72" s="17" t="e">
        <f t="shared" si="60"/>
        <v>#VALUE!</v>
      </c>
      <c r="L72" s="17" t="e">
        <f t="shared" si="60"/>
        <v>#VALUE!</v>
      </c>
    </row>
    <row r="73" spans="1:12" x14ac:dyDescent="0.3">
      <c r="A73" s="19" t="s">
        <v>22</v>
      </c>
      <c r="B73" s="31" t="str">
        <f>+'Tarifs 2026'!$N$29</f>
        <v>V</v>
      </c>
      <c r="C73" s="17" t="e">
        <f t="shared" ref="C73:L73" si="61">$B73*C$7</f>
        <v>#VALUE!</v>
      </c>
      <c r="D73" s="17" t="e">
        <f t="shared" si="61"/>
        <v>#VALUE!</v>
      </c>
      <c r="E73" s="17" t="e">
        <f t="shared" si="61"/>
        <v>#VALUE!</v>
      </c>
      <c r="F73" s="17" t="e">
        <f t="shared" si="61"/>
        <v>#VALUE!</v>
      </c>
      <c r="G73" s="17" t="e">
        <f t="shared" si="61"/>
        <v>#VALUE!</v>
      </c>
      <c r="H73" s="17" t="e">
        <f t="shared" si="61"/>
        <v>#VALUE!</v>
      </c>
      <c r="I73" s="17" t="e">
        <f t="shared" si="61"/>
        <v>#VALUE!</v>
      </c>
      <c r="J73" s="17" t="e">
        <f t="shared" si="61"/>
        <v>#VALUE!</v>
      </c>
      <c r="K73" s="17" t="e">
        <f t="shared" si="61"/>
        <v>#VALUE!</v>
      </c>
      <c r="L73" s="17" t="e">
        <f t="shared" si="61"/>
        <v>#VALUE!</v>
      </c>
    </row>
    <row r="74" spans="1:12" x14ac:dyDescent="0.3">
      <c r="A74" s="19" t="s">
        <v>23</v>
      </c>
      <c r="B74" s="31" t="str">
        <f>+'Tarifs 2026'!$N$30</f>
        <v>V</v>
      </c>
      <c r="C74" s="17" t="e">
        <f t="shared" ref="C74:L74" si="62">$B74*C$8</f>
        <v>#VALUE!</v>
      </c>
      <c r="D74" s="17" t="e">
        <f t="shared" si="62"/>
        <v>#VALUE!</v>
      </c>
      <c r="E74" s="17" t="e">
        <f t="shared" si="62"/>
        <v>#VALUE!</v>
      </c>
      <c r="F74" s="17" t="e">
        <f t="shared" si="62"/>
        <v>#VALUE!</v>
      </c>
      <c r="G74" s="17" t="e">
        <f t="shared" si="62"/>
        <v>#VALUE!</v>
      </c>
      <c r="H74" s="17" t="e">
        <f t="shared" si="62"/>
        <v>#VALUE!</v>
      </c>
      <c r="I74" s="17" t="e">
        <f t="shared" si="62"/>
        <v>#VALUE!</v>
      </c>
      <c r="J74" s="17" t="e">
        <f t="shared" si="62"/>
        <v>#VALUE!</v>
      </c>
      <c r="K74" s="17" t="e">
        <f t="shared" si="62"/>
        <v>#VALUE!</v>
      </c>
      <c r="L74" s="17" t="e">
        <f t="shared" si="62"/>
        <v>#VALUE!</v>
      </c>
    </row>
    <row r="75" spans="1:12" x14ac:dyDescent="0.3">
      <c r="A75" s="139" t="s">
        <v>42</v>
      </c>
      <c r="B75" s="31" t="str">
        <f>+'Tarifs 2026'!$N$36</f>
        <v>V</v>
      </c>
      <c r="C75" s="17" t="e">
        <f t="shared" ref="C75:L75" si="63">$B75*C$11</f>
        <v>#VALUE!</v>
      </c>
      <c r="D75" s="17" t="e">
        <f t="shared" si="63"/>
        <v>#VALUE!</v>
      </c>
      <c r="E75" s="17" t="e">
        <f t="shared" si="63"/>
        <v>#VALUE!</v>
      </c>
      <c r="F75" s="17" t="e">
        <f t="shared" si="63"/>
        <v>#VALUE!</v>
      </c>
      <c r="G75" s="17" t="e">
        <f t="shared" si="63"/>
        <v>#VALUE!</v>
      </c>
      <c r="H75" s="17" t="e">
        <f t="shared" si="63"/>
        <v>#VALUE!</v>
      </c>
      <c r="I75" s="17" t="e">
        <f t="shared" si="63"/>
        <v>#VALUE!</v>
      </c>
      <c r="J75" s="17" t="e">
        <f t="shared" si="63"/>
        <v>#VALUE!</v>
      </c>
      <c r="K75" s="17" t="e">
        <f t="shared" si="63"/>
        <v>#VALUE!</v>
      </c>
      <c r="L75" s="17" t="e">
        <f t="shared" si="63"/>
        <v>#VALUE!</v>
      </c>
    </row>
    <row r="76" spans="1:12" x14ac:dyDescent="0.3">
      <c r="A76" s="139" t="s">
        <v>59</v>
      </c>
      <c r="B76" s="31"/>
      <c r="C76" s="17" t="e">
        <f t="shared" ref="C76:L76" si="64">SUM(C77:C79)</f>
        <v>#VALUE!</v>
      </c>
      <c r="D76" s="17" t="e">
        <f t="shared" si="64"/>
        <v>#VALUE!</v>
      </c>
      <c r="E76" s="17" t="e">
        <f t="shared" si="64"/>
        <v>#VALUE!</v>
      </c>
      <c r="F76" s="17" t="e">
        <f t="shared" si="64"/>
        <v>#VALUE!</v>
      </c>
      <c r="G76" s="17" t="e">
        <f t="shared" si="64"/>
        <v>#VALUE!</v>
      </c>
      <c r="H76" s="17" t="e">
        <f t="shared" si="64"/>
        <v>#VALUE!</v>
      </c>
      <c r="I76" s="17" t="e">
        <f t="shared" si="64"/>
        <v>#VALUE!</v>
      </c>
      <c r="J76" s="17" t="e">
        <f t="shared" si="64"/>
        <v>#VALUE!</v>
      </c>
      <c r="K76" s="17" t="e">
        <f t="shared" si="64"/>
        <v>#VALUE!</v>
      </c>
      <c r="L76" s="17" t="e">
        <f t="shared" si="64"/>
        <v>#VALUE!</v>
      </c>
    </row>
    <row r="77" spans="1:12" x14ac:dyDescent="0.3">
      <c r="A77" s="18" t="s">
        <v>28</v>
      </c>
      <c r="B77" s="31" t="str">
        <f>+'Tarifs 2026'!$N$39</f>
        <v>V</v>
      </c>
      <c r="C77" s="17" t="e">
        <f t="shared" ref="C77:L80" si="65">$B77*C$11</f>
        <v>#VALUE!</v>
      </c>
      <c r="D77" s="17" t="e">
        <f t="shared" si="65"/>
        <v>#VALUE!</v>
      </c>
      <c r="E77" s="17" t="e">
        <f t="shared" si="65"/>
        <v>#VALUE!</v>
      </c>
      <c r="F77" s="17" t="e">
        <f t="shared" si="65"/>
        <v>#VALUE!</v>
      </c>
      <c r="G77" s="17" t="e">
        <f t="shared" si="65"/>
        <v>#VALUE!</v>
      </c>
      <c r="H77" s="17" t="e">
        <f t="shared" si="65"/>
        <v>#VALUE!</v>
      </c>
      <c r="I77" s="17" t="e">
        <f t="shared" si="65"/>
        <v>#VALUE!</v>
      </c>
      <c r="J77" s="17" t="e">
        <f t="shared" si="65"/>
        <v>#VALUE!</v>
      </c>
      <c r="K77" s="17" t="e">
        <f t="shared" si="65"/>
        <v>#VALUE!</v>
      </c>
      <c r="L77" s="17" t="e">
        <f t="shared" si="65"/>
        <v>#VALUE!</v>
      </c>
    </row>
    <row r="78" spans="1:12" x14ac:dyDescent="0.3">
      <c r="A78" s="18" t="s">
        <v>30</v>
      </c>
      <c r="B78" s="31" t="str">
        <f>+'Tarifs 2026'!$N$40</f>
        <v>V</v>
      </c>
      <c r="C78" s="17" t="e">
        <f t="shared" si="65"/>
        <v>#VALUE!</v>
      </c>
      <c r="D78" s="17" t="e">
        <f t="shared" si="65"/>
        <v>#VALUE!</v>
      </c>
      <c r="E78" s="17" t="e">
        <f t="shared" si="65"/>
        <v>#VALUE!</v>
      </c>
      <c r="F78" s="17" t="e">
        <f t="shared" si="65"/>
        <v>#VALUE!</v>
      </c>
      <c r="G78" s="17" t="e">
        <f t="shared" si="65"/>
        <v>#VALUE!</v>
      </c>
      <c r="H78" s="17" t="e">
        <f t="shared" si="65"/>
        <v>#VALUE!</v>
      </c>
      <c r="I78" s="17" t="e">
        <f t="shared" si="65"/>
        <v>#VALUE!</v>
      </c>
      <c r="J78" s="17" t="e">
        <f t="shared" si="65"/>
        <v>#VALUE!</v>
      </c>
      <c r="K78" s="17" t="e">
        <f t="shared" si="65"/>
        <v>#VALUE!</v>
      </c>
      <c r="L78" s="17" t="e">
        <f t="shared" si="65"/>
        <v>#VALUE!</v>
      </c>
    </row>
    <row r="79" spans="1:12" x14ac:dyDescent="0.3">
      <c r="A79" s="18" t="s">
        <v>32</v>
      </c>
      <c r="B79" s="31" t="str">
        <f>+'Tarifs 2026'!$N$41</f>
        <v>V</v>
      </c>
      <c r="C79" s="17" t="e">
        <f t="shared" si="65"/>
        <v>#VALUE!</v>
      </c>
      <c r="D79" s="17" t="e">
        <f t="shared" si="65"/>
        <v>#VALUE!</v>
      </c>
      <c r="E79" s="17" t="e">
        <f t="shared" si="65"/>
        <v>#VALUE!</v>
      </c>
      <c r="F79" s="17" t="e">
        <f t="shared" si="65"/>
        <v>#VALUE!</v>
      </c>
      <c r="G79" s="17" t="e">
        <f t="shared" si="65"/>
        <v>#VALUE!</v>
      </c>
      <c r="H79" s="17" t="e">
        <f t="shared" si="65"/>
        <v>#VALUE!</v>
      </c>
      <c r="I79" s="17" t="e">
        <f t="shared" si="65"/>
        <v>#VALUE!</v>
      </c>
      <c r="J79" s="17" t="e">
        <f t="shared" si="65"/>
        <v>#VALUE!</v>
      </c>
      <c r="K79" s="17" t="e">
        <f t="shared" si="65"/>
        <v>#VALUE!</v>
      </c>
      <c r="L79" s="17" t="e">
        <f t="shared" si="65"/>
        <v>#VALUE!</v>
      </c>
    </row>
    <row r="80" spans="1:12" x14ac:dyDescent="0.3">
      <c r="A80" s="139" t="s">
        <v>34</v>
      </c>
      <c r="B80" s="31" t="str">
        <f>+'Tarifs 2026'!$N$43</f>
        <v>V</v>
      </c>
      <c r="C80" s="17" t="e">
        <f t="shared" si="65"/>
        <v>#VALUE!</v>
      </c>
      <c r="D80" s="17" t="e">
        <f t="shared" si="65"/>
        <v>#VALUE!</v>
      </c>
      <c r="E80" s="17" t="e">
        <f t="shared" si="65"/>
        <v>#VALUE!</v>
      </c>
      <c r="F80" s="17" t="e">
        <f t="shared" si="65"/>
        <v>#VALUE!</v>
      </c>
      <c r="G80" s="17" t="e">
        <f t="shared" si="65"/>
        <v>#VALUE!</v>
      </c>
      <c r="H80" s="17" t="e">
        <f t="shared" si="65"/>
        <v>#VALUE!</v>
      </c>
      <c r="I80" s="17" t="e">
        <f t="shared" si="65"/>
        <v>#VALUE!</v>
      </c>
      <c r="J80" s="17" t="e">
        <f t="shared" si="65"/>
        <v>#VALUE!</v>
      </c>
      <c r="K80" s="17" t="e">
        <f t="shared" si="65"/>
        <v>#VALUE!</v>
      </c>
      <c r="L80" s="17" t="e">
        <f t="shared" si="65"/>
        <v>#VALUE!</v>
      </c>
    </row>
    <row r="81" spans="1:12" x14ac:dyDescent="0.3">
      <c r="A81" s="139" t="s">
        <v>35</v>
      </c>
      <c r="B81" s="31" t="str">
        <f>+'Tarifs 2026'!$N$45</f>
        <v>V</v>
      </c>
      <c r="C81" s="17" t="e">
        <f t="shared" ref="C81:L81" si="66">$B81*C$13</f>
        <v>#VALUE!</v>
      </c>
      <c r="D81" s="17" t="e">
        <f t="shared" si="66"/>
        <v>#VALUE!</v>
      </c>
      <c r="E81" s="17" t="e">
        <f t="shared" si="66"/>
        <v>#VALUE!</v>
      </c>
      <c r="F81" s="17" t="e">
        <f t="shared" si="66"/>
        <v>#VALUE!</v>
      </c>
      <c r="G81" s="17" t="e">
        <f t="shared" si="66"/>
        <v>#VALUE!</v>
      </c>
      <c r="H81" s="17" t="e">
        <f t="shared" si="66"/>
        <v>#VALUE!</v>
      </c>
      <c r="I81" s="17" t="e">
        <f t="shared" si="66"/>
        <v>#VALUE!</v>
      </c>
      <c r="J81" s="17" t="e">
        <f t="shared" si="66"/>
        <v>#VALUE!</v>
      </c>
      <c r="K81" s="17" t="e">
        <f t="shared" si="66"/>
        <v>#VALUE!</v>
      </c>
      <c r="L81" s="17" t="e">
        <f t="shared" si="66"/>
        <v>#VALUE!</v>
      </c>
    </row>
    <row r="82" spans="1:12" x14ac:dyDescent="0.3">
      <c r="A82" s="168" t="s">
        <v>60</v>
      </c>
      <c r="B82" s="172"/>
      <c r="C82" s="170" t="e">
        <f>SUM(C66,C75:C76,C80:C81)</f>
        <v>#VALUE!</v>
      </c>
      <c r="D82" s="170" t="e">
        <f t="shared" ref="D82:L82" si="67">SUM(D66,D75:D76,D80:D81)</f>
        <v>#VALUE!</v>
      </c>
      <c r="E82" s="170" t="e">
        <f t="shared" si="67"/>
        <v>#VALUE!</v>
      </c>
      <c r="F82" s="170" t="e">
        <f t="shared" si="67"/>
        <v>#VALUE!</v>
      </c>
      <c r="G82" s="170" t="e">
        <f t="shared" si="67"/>
        <v>#VALUE!</v>
      </c>
      <c r="H82" s="170" t="e">
        <f t="shared" si="67"/>
        <v>#VALUE!</v>
      </c>
      <c r="I82" s="170" t="e">
        <f t="shared" si="67"/>
        <v>#VALUE!</v>
      </c>
      <c r="J82" s="170" t="e">
        <f t="shared" si="67"/>
        <v>#VALUE!</v>
      </c>
      <c r="K82" s="170" t="e">
        <f t="shared" si="67"/>
        <v>#VALUE!</v>
      </c>
      <c r="L82" s="170" t="e">
        <f t="shared" si="67"/>
        <v>#VALUE!</v>
      </c>
    </row>
    <row r="83" spans="1:12" x14ac:dyDescent="0.3">
      <c r="A83" s="162" t="s">
        <v>61</v>
      </c>
      <c r="B83" s="193"/>
      <c r="C83" s="163">
        <v>1</v>
      </c>
      <c r="D83" s="163">
        <v>1</v>
      </c>
      <c r="E83" s="163">
        <v>1</v>
      </c>
      <c r="F83" s="163">
        <v>1</v>
      </c>
      <c r="G83" s="163">
        <v>1</v>
      </c>
      <c r="H83" s="163">
        <v>1</v>
      </c>
      <c r="I83" s="163">
        <v>1</v>
      </c>
      <c r="J83" s="163">
        <v>1</v>
      </c>
      <c r="K83" s="163">
        <v>1</v>
      </c>
      <c r="L83" s="163">
        <v>1</v>
      </c>
    </row>
    <row r="84" spans="1:12" x14ac:dyDescent="0.3">
      <c r="A84" s="139" t="s">
        <v>178</v>
      </c>
      <c r="B84" s="194"/>
      <c r="C84" s="164" t="e">
        <f t="shared" ref="C84:L84" si="68">SUM(C68*C83,C71:C72)</f>
        <v>#VALUE!</v>
      </c>
      <c r="D84" s="164" t="e">
        <f t="shared" si="68"/>
        <v>#VALUE!</v>
      </c>
      <c r="E84" s="164" t="e">
        <f t="shared" si="68"/>
        <v>#VALUE!</v>
      </c>
      <c r="F84" s="164" t="e">
        <f t="shared" si="68"/>
        <v>#VALUE!</v>
      </c>
      <c r="G84" s="164" t="e">
        <f t="shared" si="68"/>
        <v>#VALUE!</v>
      </c>
      <c r="H84" s="164" t="e">
        <f t="shared" si="68"/>
        <v>#VALUE!</v>
      </c>
      <c r="I84" s="164" t="e">
        <f t="shared" si="68"/>
        <v>#VALUE!</v>
      </c>
      <c r="J84" s="164" t="e">
        <f t="shared" si="68"/>
        <v>#VALUE!</v>
      </c>
      <c r="K84" s="164" t="e">
        <f t="shared" si="68"/>
        <v>#VALUE!</v>
      </c>
      <c r="L84" s="164" t="e">
        <f t="shared" si="68"/>
        <v>#VALUE!</v>
      </c>
    </row>
    <row r="85" spans="1:12" x14ac:dyDescent="0.3">
      <c r="A85" s="133" t="s">
        <v>62</v>
      </c>
      <c r="B85" s="170"/>
      <c r="C85" s="170" t="e">
        <f t="shared" ref="C85" si="69">SUM(C80:C81,C75:C76,C84)</f>
        <v>#VALUE!</v>
      </c>
      <c r="D85" s="170" t="e">
        <f t="shared" ref="D85" si="70">SUM(D80:D81,D75:D76,D84)</f>
        <v>#VALUE!</v>
      </c>
      <c r="E85" s="170" t="e">
        <f t="shared" ref="E85" si="71">SUM(E80:E81,E75:E76,E84)</f>
        <v>#VALUE!</v>
      </c>
      <c r="F85" s="170" t="e">
        <f t="shared" ref="F85" si="72">SUM(F80:F81,F75:F76,F84)</f>
        <v>#VALUE!</v>
      </c>
      <c r="G85" s="170" t="e">
        <f t="shared" ref="G85" si="73">SUM(G80:G81,G75:G76,G84)</f>
        <v>#VALUE!</v>
      </c>
      <c r="H85" s="170" t="e">
        <f t="shared" ref="H85" si="74">SUM(H80:H81,H75:H76,H84)</f>
        <v>#VALUE!</v>
      </c>
      <c r="I85" s="170" t="e">
        <f>SUM(I80:I81,I75:I76,I84)</f>
        <v>#VALUE!</v>
      </c>
      <c r="J85" s="170" t="e">
        <f t="shared" ref="J85:L85" si="75">SUM(J80:J81,J75:J76,J84)</f>
        <v>#VALUE!</v>
      </c>
      <c r="K85" s="170" t="e">
        <f t="shared" si="75"/>
        <v>#VALUE!</v>
      </c>
      <c r="L85" s="170" t="e">
        <f t="shared" si="75"/>
        <v>#VALUE!</v>
      </c>
    </row>
    <row r="86" spans="1:12" x14ac:dyDescent="0.3">
      <c r="A86" s="22" t="s">
        <v>89</v>
      </c>
      <c r="B86" s="194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1:12" x14ac:dyDescent="0.3">
      <c r="A87" s="23" t="s">
        <v>63</v>
      </c>
      <c r="B87" s="24"/>
      <c r="C87" s="24" t="e">
        <f>C85-C86</f>
        <v>#VALUE!</v>
      </c>
      <c r="D87" s="24" t="e">
        <f t="shared" ref="D87:L87" si="76">D85-D86</f>
        <v>#VALUE!</v>
      </c>
      <c r="E87" s="24" t="e">
        <f t="shared" si="76"/>
        <v>#VALUE!</v>
      </c>
      <c r="F87" s="24" t="e">
        <f t="shared" si="76"/>
        <v>#VALUE!</v>
      </c>
      <c r="G87" s="24" t="e">
        <f t="shared" si="76"/>
        <v>#VALUE!</v>
      </c>
      <c r="H87" s="24" t="e">
        <f t="shared" si="76"/>
        <v>#VALUE!</v>
      </c>
      <c r="I87" s="24" t="e">
        <f t="shared" si="76"/>
        <v>#VALUE!</v>
      </c>
      <c r="J87" s="24" t="e">
        <f t="shared" si="76"/>
        <v>#VALUE!</v>
      </c>
      <c r="K87" s="24" t="e">
        <f t="shared" si="76"/>
        <v>#VALUE!</v>
      </c>
      <c r="L87" s="24" t="e">
        <f t="shared" si="76"/>
        <v>#VALUE!</v>
      </c>
    </row>
    <row r="88" spans="1:12" ht="15.75" thickBot="1" x14ac:dyDescent="0.35">
      <c r="A88" s="25" t="s">
        <v>64</v>
      </c>
      <c r="B88" s="129"/>
      <c r="C88" s="129" t="str">
        <f t="shared" ref="C88:L88" si="77">IFERROR((C87/C86)," ")</f>
        <v xml:space="preserve"> </v>
      </c>
      <c r="D88" s="129" t="str">
        <f t="shared" si="77"/>
        <v xml:space="preserve"> </v>
      </c>
      <c r="E88" s="129" t="str">
        <f t="shared" si="77"/>
        <v xml:space="preserve"> </v>
      </c>
      <c r="F88" s="129" t="str">
        <f t="shared" si="77"/>
        <v xml:space="preserve"> </v>
      </c>
      <c r="G88" s="129" t="str">
        <f t="shared" si="77"/>
        <v xml:space="preserve"> </v>
      </c>
      <c r="H88" s="129" t="str">
        <f t="shared" si="77"/>
        <v xml:space="preserve"> </v>
      </c>
      <c r="I88" s="129" t="str">
        <f t="shared" si="77"/>
        <v xml:space="preserve"> </v>
      </c>
      <c r="J88" s="129" t="str">
        <f t="shared" si="77"/>
        <v xml:space="preserve"> </v>
      </c>
      <c r="K88" s="129" t="str">
        <f t="shared" si="77"/>
        <v xml:space="preserve"> </v>
      </c>
      <c r="L88" s="129" t="str">
        <f t="shared" si="77"/>
        <v xml:space="preserve"> </v>
      </c>
    </row>
    <row r="89" spans="1:12" ht="18.75" thickTop="1" x14ac:dyDescent="0.35">
      <c r="A89" s="301" t="s">
        <v>155</v>
      </c>
      <c r="B89" s="302"/>
      <c r="C89" s="302"/>
      <c r="D89" s="302"/>
      <c r="E89" s="302"/>
      <c r="F89" s="302"/>
      <c r="G89" s="302"/>
      <c r="H89" s="302"/>
      <c r="I89" s="302"/>
      <c r="J89" s="302"/>
      <c r="K89" s="302"/>
      <c r="L89" s="302"/>
    </row>
    <row r="90" spans="1:12" ht="27" x14ac:dyDescent="0.3">
      <c r="A90" s="16"/>
      <c r="B90" s="132" t="s">
        <v>57</v>
      </c>
      <c r="C90" s="132" t="str">
        <f t="shared" ref="C90:L90" si="78">"Coût annuel estimé      "&amp;C$6</f>
        <v>Coût annuel estimé      E1</v>
      </c>
      <c r="D90" s="132" t="str">
        <f t="shared" si="78"/>
        <v>Coût annuel estimé      E2</v>
      </c>
      <c r="E90" s="132" t="str">
        <f t="shared" si="78"/>
        <v>Coût annuel estimé      E3</v>
      </c>
      <c r="F90" s="132" t="str">
        <f t="shared" si="78"/>
        <v>Coût annuel estimé      E4</v>
      </c>
      <c r="G90" s="132" t="str">
        <f t="shared" si="78"/>
        <v>Coût annuel estimé      E5</v>
      </c>
      <c r="H90" s="132" t="str">
        <f t="shared" si="78"/>
        <v>Coût annuel estimé      E6</v>
      </c>
      <c r="I90" s="158" t="str">
        <f t="shared" si="78"/>
        <v>Coût annuel estimé      MT7</v>
      </c>
      <c r="J90" s="158" t="str">
        <f t="shared" si="78"/>
        <v>Coût annuel estimé      MT8</v>
      </c>
      <c r="K90" s="158" t="str">
        <f t="shared" si="78"/>
        <v>Coût annuel estimé      MT9</v>
      </c>
      <c r="L90" s="158" t="str">
        <f t="shared" si="78"/>
        <v>Coût annuel estimé      MT10</v>
      </c>
    </row>
    <row r="91" spans="1:12" x14ac:dyDescent="0.3">
      <c r="A91" s="139" t="s">
        <v>7</v>
      </c>
      <c r="B91" s="32"/>
      <c r="C91" s="17" t="e">
        <f t="shared" ref="C91:L91" si="79">SUM(C92,C96:C97)</f>
        <v>#VALUE!</v>
      </c>
      <c r="D91" s="17" t="e">
        <f t="shared" si="79"/>
        <v>#VALUE!</v>
      </c>
      <c r="E91" s="17" t="e">
        <f t="shared" si="79"/>
        <v>#VALUE!</v>
      </c>
      <c r="F91" s="17" t="e">
        <f t="shared" si="79"/>
        <v>#VALUE!</v>
      </c>
      <c r="G91" s="17" t="e">
        <f t="shared" si="79"/>
        <v>#VALUE!</v>
      </c>
      <c r="H91" s="17" t="e">
        <f t="shared" si="79"/>
        <v>#VALUE!</v>
      </c>
      <c r="I91" s="17" t="e">
        <f t="shared" si="79"/>
        <v>#VALUE!</v>
      </c>
      <c r="J91" s="17" t="e">
        <f t="shared" si="79"/>
        <v>#VALUE!</v>
      </c>
      <c r="K91" s="17" t="e">
        <f t="shared" si="79"/>
        <v>#VALUE!</v>
      </c>
      <c r="L91" s="17" t="e">
        <f t="shared" si="79"/>
        <v>#VALUE!</v>
      </c>
    </row>
    <row r="92" spans="1:12" x14ac:dyDescent="0.3">
      <c r="A92" s="18" t="s">
        <v>8</v>
      </c>
      <c r="B92" s="32"/>
      <c r="C92" s="17" t="e">
        <f t="shared" ref="C92:L92" si="80">C93</f>
        <v>#VALUE!</v>
      </c>
      <c r="D92" s="17" t="e">
        <f t="shared" si="80"/>
        <v>#VALUE!</v>
      </c>
      <c r="E92" s="17" t="e">
        <f t="shared" si="80"/>
        <v>#VALUE!</v>
      </c>
      <c r="F92" s="17" t="e">
        <f t="shared" si="80"/>
        <v>#VALUE!</v>
      </c>
      <c r="G92" s="17" t="e">
        <f t="shared" si="80"/>
        <v>#VALUE!</v>
      </c>
      <c r="H92" s="17" t="e">
        <f t="shared" si="80"/>
        <v>#VALUE!</v>
      </c>
      <c r="I92" s="17" t="e">
        <f t="shared" si="80"/>
        <v>#VALUE!</v>
      </c>
      <c r="J92" s="17" t="e">
        <f t="shared" si="80"/>
        <v>#VALUE!</v>
      </c>
      <c r="K92" s="17" t="e">
        <f t="shared" si="80"/>
        <v>#VALUE!</v>
      </c>
      <c r="L92" s="17" t="e">
        <f t="shared" si="80"/>
        <v>#VALUE!</v>
      </c>
    </row>
    <row r="93" spans="1:12" x14ac:dyDescent="0.3">
      <c r="A93" s="19" t="s">
        <v>9</v>
      </c>
      <c r="B93" s="32"/>
      <c r="C93" s="17" t="e">
        <f t="shared" ref="C93:H93" si="81">SUM(C94:C95)</f>
        <v>#VALUE!</v>
      </c>
      <c r="D93" s="17" t="e">
        <f t="shared" si="81"/>
        <v>#VALUE!</v>
      </c>
      <c r="E93" s="17" t="e">
        <f t="shared" si="81"/>
        <v>#VALUE!</v>
      </c>
      <c r="F93" s="17" t="e">
        <f t="shared" si="81"/>
        <v>#VALUE!</v>
      </c>
      <c r="G93" s="17" t="e">
        <f t="shared" si="81"/>
        <v>#VALUE!</v>
      </c>
      <c r="H93" s="17" t="e">
        <f t="shared" si="81"/>
        <v>#VALUE!</v>
      </c>
      <c r="I93" s="17" t="e">
        <f t="shared" ref="I93:L93" si="82">SUM(I94:I95)</f>
        <v>#VALUE!</v>
      </c>
      <c r="J93" s="17" t="e">
        <f t="shared" si="82"/>
        <v>#VALUE!</v>
      </c>
      <c r="K93" s="17" t="e">
        <f t="shared" si="82"/>
        <v>#VALUE!</v>
      </c>
      <c r="L93" s="17" t="e">
        <f t="shared" si="82"/>
        <v>#VALUE!</v>
      </c>
    </row>
    <row r="94" spans="1:12" x14ac:dyDescent="0.3">
      <c r="A94" s="20" t="s">
        <v>10</v>
      </c>
      <c r="B94" s="31" t="str">
        <f>+'Tarifs 2027'!$N$14</f>
        <v>V</v>
      </c>
      <c r="C94" s="17" t="e">
        <f t="shared" ref="C94:L95" si="83">$B94*C$12*12</f>
        <v>#VALUE!</v>
      </c>
      <c r="D94" s="17" t="e">
        <f t="shared" si="83"/>
        <v>#VALUE!</v>
      </c>
      <c r="E94" s="17" t="e">
        <f t="shared" si="83"/>
        <v>#VALUE!</v>
      </c>
      <c r="F94" s="17" t="e">
        <f t="shared" si="83"/>
        <v>#VALUE!</v>
      </c>
      <c r="G94" s="17" t="e">
        <f t="shared" si="83"/>
        <v>#VALUE!</v>
      </c>
      <c r="H94" s="17" t="e">
        <f t="shared" si="83"/>
        <v>#VALUE!</v>
      </c>
      <c r="I94" s="17" t="e">
        <f t="shared" si="83"/>
        <v>#VALUE!</v>
      </c>
      <c r="J94" s="17" t="e">
        <f t="shared" si="83"/>
        <v>#VALUE!</v>
      </c>
      <c r="K94" s="17" t="e">
        <f t="shared" si="83"/>
        <v>#VALUE!</v>
      </c>
      <c r="L94" s="17" t="e">
        <f t="shared" si="83"/>
        <v>#VALUE!</v>
      </c>
    </row>
    <row r="95" spans="1:12" x14ac:dyDescent="0.3">
      <c r="A95" s="20" t="s">
        <v>14</v>
      </c>
      <c r="B95" s="31" t="str">
        <f>+'Tarifs 2027'!$N$15</f>
        <v>V</v>
      </c>
      <c r="C95" s="17" t="e">
        <f t="shared" si="83"/>
        <v>#VALUE!</v>
      </c>
      <c r="D95" s="17" t="e">
        <f t="shared" si="83"/>
        <v>#VALUE!</v>
      </c>
      <c r="E95" s="17" t="e">
        <f t="shared" si="83"/>
        <v>#VALUE!</v>
      </c>
      <c r="F95" s="17" t="e">
        <f t="shared" si="83"/>
        <v>#VALUE!</v>
      </c>
      <c r="G95" s="17" t="e">
        <f t="shared" si="83"/>
        <v>#VALUE!</v>
      </c>
      <c r="H95" s="17" t="e">
        <f t="shared" si="83"/>
        <v>#VALUE!</v>
      </c>
      <c r="I95" s="17" t="e">
        <f t="shared" si="83"/>
        <v>#VALUE!</v>
      </c>
      <c r="J95" s="17" t="e">
        <f t="shared" si="83"/>
        <v>#VALUE!</v>
      </c>
      <c r="K95" s="17" t="e">
        <f t="shared" si="83"/>
        <v>#VALUE!</v>
      </c>
      <c r="L95" s="17" t="e">
        <f t="shared" si="83"/>
        <v>#VALUE!</v>
      </c>
    </row>
    <row r="96" spans="1:12" x14ac:dyDescent="0.3">
      <c r="A96" s="18" t="s">
        <v>17</v>
      </c>
      <c r="B96" s="34" t="str">
        <f>+'Tarifs 2027'!$N$21</f>
        <v>V</v>
      </c>
      <c r="C96" s="17" t="str">
        <f t="shared" ref="C96:L96" si="84">$B96</f>
        <v>V</v>
      </c>
      <c r="D96" s="17" t="str">
        <f t="shared" si="84"/>
        <v>V</v>
      </c>
      <c r="E96" s="17" t="str">
        <f t="shared" si="84"/>
        <v>V</v>
      </c>
      <c r="F96" s="17" t="str">
        <f t="shared" si="84"/>
        <v>V</v>
      </c>
      <c r="G96" s="17" t="str">
        <f t="shared" si="84"/>
        <v>V</v>
      </c>
      <c r="H96" s="17" t="str">
        <f t="shared" si="84"/>
        <v>V</v>
      </c>
      <c r="I96" s="17" t="str">
        <f t="shared" si="84"/>
        <v>V</v>
      </c>
      <c r="J96" s="17" t="str">
        <f t="shared" si="84"/>
        <v>V</v>
      </c>
      <c r="K96" s="17" t="str">
        <f t="shared" si="84"/>
        <v>V</v>
      </c>
      <c r="L96" s="17" t="str">
        <f t="shared" si="84"/>
        <v>V</v>
      </c>
    </row>
    <row r="97" spans="1:12" x14ac:dyDescent="0.3">
      <c r="A97" s="18" t="s">
        <v>58</v>
      </c>
      <c r="B97" s="32"/>
      <c r="C97" s="17" t="e">
        <f t="shared" ref="C97:H97" si="85">SUM(C98:C99)</f>
        <v>#VALUE!</v>
      </c>
      <c r="D97" s="17" t="e">
        <f t="shared" si="85"/>
        <v>#VALUE!</v>
      </c>
      <c r="E97" s="17" t="e">
        <f t="shared" si="85"/>
        <v>#VALUE!</v>
      </c>
      <c r="F97" s="17" t="e">
        <f t="shared" si="85"/>
        <v>#VALUE!</v>
      </c>
      <c r="G97" s="17" t="e">
        <f t="shared" si="85"/>
        <v>#VALUE!</v>
      </c>
      <c r="H97" s="17" t="e">
        <f t="shared" si="85"/>
        <v>#VALUE!</v>
      </c>
      <c r="I97" s="17" t="e">
        <f t="shared" ref="I97:L97" si="86">SUM(I98:I99)</f>
        <v>#VALUE!</v>
      </c>
      <c r="J97" s="17" t="e">
        <f t="shared" si="86"/>
        <v>#VALUE!</v>
      </c>
      <c r="K97" s="17" t="e">
        <f t="shared" si="86"/>
        <v>#VALUE!</v>
      </c>
      <c r="L97" s="17" t="e">
        <f t="shared" si="86"/>
        <v>#VALUE!</v>
      </c>
    </row>
    <row r="98" spans="1:12" x14ac:dyDescent="0.3">
      <c r="A98" s="19" t="s">
        <v>22</v>
      </c>
      <c r="B98" s="31" t="str">
        <f>+'Tarifs 2027'!$N$29</f>
        <v>V</v>
      </c>
      <c r="C98" s="17" t="e">
        <f t="shared" ref="C98:L98" si="87">$B98*C$7</f>
        <v>#VALUE!</v>
      </c>
      <c r="D98" s="17" t="e">
        <f t="shared" si="87"/>
        <v>#VALUE!</v>
      </c>
      <c r="E98" s="17" t="e">
        <f t="shared" si="87"/>
        <v>#VALUE!</v>
      </c>
      <c r="F98" s="17" t="e">
        <f t="shared" si="87"/>
        <v>#VALUE!</v>
      </c>
      <c r="G98" s="17" t="e">
        <f t="shared" si="87"/>
        <v>#VALUE!</v>
      </c>
      <c r="H98" s="17" t="e">
        <f t="shared" si="87"/>
        <v>#VALUE!</v>
      </c>
      <c r="I98" s="17" t="e">
        <f t="shared" si="87"/>
        <v>#VALUE!</v>
      </c>
      <c r="J98" s="17" t="e">
        <f t="shared" si="87"/>
        <v>#VALUE!</v>
      </c>
      <c r="K98" s="17" t="e">
        <f t="shared" si="87"/>
        <v>#VALUE!</v>
      </c>
      <c r="L98" s="17" t="e">
        <f t="shared" si="87"/>
        <v>#VALUE!</v>
      </c>
    </row>
    <row r="99" spans="1:12" x14ac:dyDescent="0.3">
      <c r="A99" s="19" t="s">
        <v>23</v>
      </c>
      <c r="B99" s="31" t="str">
        <f>+'Tarifs 2027'!$N$30</f>
        <v>V</v>
      </c>
      <c r="C99" s="17" t="e">
        <f t="shared" ref="C99:L99" si="88">$B99*C$8</f>
        <v>#VALUE!</v>
      </c>
      <c r="D99" s="17" t="e">
        <f t="shared" si="88"/>
        <v>#VALUE!</v>
      </c>
      <c r="E99" s="17" t="e">
        <f t="shared" si="88"/>
        <v>#VALUE!</v>
      </c>
      <c r="F99" s="17" t="e">
        <f t="shared" si="88"/>
        <v>#VALUE!</v>
      </c>
      <c r="G99" s="17" t="e">
        <f t="shared" si="88"/>
        <v>#VALUE!</v>
      </c>
      <c r="H99" s="17" t="e">
        <f t="shared" si="88"/>
        <v>#VALUE!</v>
      </c>
      <c r="I99" s="17" t="e">
        <f t="shared" si="88"/>
        <v>#VALUE!</v>
      </c>
      <c r="J99" s="17" t="e">
        <f t="shared" si="88"/>
        <v>#VALUE!</v>
      </c>
      <c r="K99" s="17" t="e">
        <f t="shared" si="88"/>
        <v>#VALUE!</v>
      </c>
      <c r="L99" s="17" t="e">
        <f t="shared" si="88"/>
        <v>#VALUE!</v>
      </c>
    </row>
    <row r="100" spans="1:12" x14ac:dyDescent="0.3">
      <c r="A100" s="139" t="s">
        <v>42</v>
      </c>
      <c r="B100" s="31" t="str">
        <f>+'Tarifs 2027'!$N$36</f>
        <v>V</v>
      </c>
      <c r="C100" s="17" t="e">
        <f t="shared" ref="C100:L100" si="89">$B100*C$11</f>
        <v>#VALUE!</v>
      </c>
      <c r="D100" s="17" t="e">
        <f t="shared" si="89"/>
        <v>#VALUE!</v>
      </c>
      <c r="E100" s="17" t="e">
        <f t="shared" si="89"/>
        <v>#VALUE!</v>
      </c>
      <c r="F100" s="17" t="e">
        <f t="shared" si="89"/>
        <v>#VALUE!</v>
      </c>
      <c r="G100" s="17" t="e">
        <f t="shared" si="89"/>
        <v>#VALUE!</v>
      </c>
      <c r="H100" s="17" t="e">
        <f t="shared" si="89"/>
        <v>#VALUE!</v>
      </c>
      <c r="I100" s="17" t="e">
        <f t="shared" si="89"/>
        <v>#VALUE!</v>
      </c>
      <c r="J100" s="17" t="e">
        <f t="shared" si="89"/>
        <v>#VALUE!</v>
      </c>
      <c r="K100" s="17" t="e">
        <f t="shared" si="89"/>
        <v>#VALUE!</v>
      </c>
      <c r="L100" s="17" t="e">
        <f t="shared" si="89"/>
        <v>#VALUE!</v>
      </c>
    </row>
    <row r="101" spans="1:12" x14ac:dyDescent="0.3">
      <c r="A101" s="139" t="s">
        <v>59</v>
      </c>
      <c r="B101" s="31"/>
      <c r="C101" s="17" t="e">
        <f t="shared" ref="C101:L101" si="90">SUM(C102:C104)</f>
        <v>#VALUE!</v>
      </c>
      <c r="D101" s="17" t="e">
        <f t="shared" si="90"/>
        <v>#VALUE!</v>
      </c>
      <c r="E101" s="17" t="e">
        <f t="shared" si="90"/>
        <v>#VALUE!</v>
      </c>
      <c r="F101" s="17" t="e">
        <f t="shared" si="90"/>
        <v>#VALUE!</v>
      </c>
      <c r="G101" s="17" t="e">
        <f t="shared" si="90"/>
        <v>#VALUE!</v>
      </c>
      <c r="H101" s="17" t="e">
        <f t="shared" si="90"/>
        <v>#VALUE!</v>
      </c>
      <c r="I101" s="17" t="e">
        <f t="shared" si="90"/>
        <v>#VALUE!</v>
      </c>
      <c r="J101" s="17" t="e">
        <f t="shared" si="90"/>
        <v>#VALUE!</v>
      </c>
      <c r="K101" s="17" t="e">
        <f t="shared" si="90"/>
        <v>#VALUE!</v>
      </c>
      <c r="L101" s="17" t="e">
        <f t="shared" si="90"/>
        <v>#VALUE!</v>
      </c>
    </row>
    <row r="102" spans="1:12" x14ac:dyDescent="0.3">
      <c r="A102" s="18" t="s">
        <v>28</v>
      </c>
      <c r="B102" s="31" t="str">
        <f>+'Tarifs 2027'!$N$39</f>
        <v>V</v>
      </c>
      <c r="C102" s="17" t="e">
        <f t="shared" ref="C102:L105" si="91">$B102*C$11</f>
        <v>#VALUE!</v>
      </c>
      <c r="D102" s="17" t="e">
        <f t="shared" si="91"/>
        <v>#VALUE!</v>
      </c>
      <c r="E102" s="17" t="e">
        <f t="shared" si="91"/>
        <v>#VALUE!</v>
      </c>
      <c r="F102" s="17" t="e">
        <f t="shared" si="91"/>
        <v>#VALUE!</v>
      </c>
      <c r="G102" s="17" t="e">
        <f t="shared" si="91"/>
        <v>#VALUE!</v>
      </c>
      <c r="H102" s="17" t="e">
        <f t="shared" si="91"/>
        <v>#VALUE!</v>
      </c>
      <c r="I102" s="17" t="e">
        <f t="shared" si="91"/>
        <v>#VALUE!</v>
      </c>
      <c r="J102" s="17" t="e">
        <f t="shared" si="91"/>
        <v>#VALUE!</v>
      </c>
      <c r="K102" s="17" t="e">
        <f t="shared" si="91"/>
        <v>#VALUE!</v>
      </c>
      <c r="L102" s="17" t="e">
        <f t="shared" si="91"/>
        <v>#VALUE!</v>
      </c>
    </row>
    <row r="103" spans="1:12" x14ac:dyDescent="0.3">
      <c r="A103" s="18" t="s">
        <v>30</v>
      </c>
      <c r="B103" s="31" t="str">
        <f>+'Tarifs 2027'!$N$40</f>
        <v>V</v>
      </c>
      <c r="C103" s="17" t="e">
        <f t="shared" si="91"/>
        <v>#VALUE!</v>
      </c>
      <c r="D103" s="17" t="e">
        <f t="shared" si="91"/>
        <v>#VALUE!</v>
      </c>
      <c r="E103" s="17" t="e">
        <f t="shared" si="91"/>
        <v>#VALUE!</v>
      </c>
      <c r="F103" s="17" t="e">
        <f t="shared" si="91"/>
        <v>#VALUE!</v>
      </c>
      <c r="G103" s="17" t="e">
        <f t="shared" si="91"/>
        <v>#VALUE!</v>
      </c>
      <c r="H103" s="17" t="e">
        <f t="shared" si="91"/>
        <v>#VALUE!</v>
      </c>
      <c r="I103" s="17" t="e">
        <f t="shared" si="91"/>
        <v>#VALUE!</v>
      </c>
      <c r="J103" s="17" t="e">
        <f t="shared" si="91"/>
        <v>#VALUE!</v>
      </c>
      <c r="K103" s="17" t="e">
        <f t="shared" si="91"/>
        <v>#VALUE!</v>
      </c>
      <c r="L103" s="17" t="e">
        <f t="shared" si="91"/>
        <v>#VALUE!</v>
      </c>
    </row>
    <row r="104" spans="1:12" x14ac:dyDescent="0.3">
      <c r="A104" s="18" t="s">
        <v>32</v>
      </c>
      <c r="B104" s="31" t="str">
        <f>+'Tarifs 2027'!$N$41</f>
        <v>V</v>
      </c>
      <c r="C104" s="17" t="e">
        <f t="shared" si="91"/>
        <v>#VALUE!</v>
      </c>
      <c r="D104" s="17" t="e">
        <f t="shared" si="91"/>
        <v>#VALUE!</v>
      </c>
      <c r="E104" s="17" t="e">
        <f t="shared" si="91"/>
        <v>#VALUE!</v>
      </c>
      <c r="F104" s="17" t="e">
        <f t="shared" si="91"/>
        <v>#VALUE!</v>
      </c>
      <c r="G104" s="17" t="e">
        <f t="shared" si="91"/>
        <v>#VALUE!</v>
      </c>
      <c r="H104" s="17" t="e">
        <f t="shared" si="91"/>
        <v>#VALUE!</v>
      </c>
      <c r="I104" s="17" t="e">
        <f t="shared" si="91"/>
        <v>#VALUE!</v>
      </c>
      <c r="J104" s="17" t="e">
        <f t="shared" si="91"/>
        <v>#VALUE!</v>
      </c>
      <c r="K104" s="17" t="e">
        <f t="shared" si="91"/>
        <v>#VALUE!</v>
      </c>
      <c r="L104" s="17" t="e">
        <f t="shared" si="91"/>
        <v>#VALUE!</v>
      </c>
    </row>
    <row r="105" spans="1:12" x14ac:dyDescent="0.3">
      <c r="A105" s="139" t="s">
        <v>34</v>
      </c>
      <c r="B105" s="31" t="str">
        <f>+'Tarifs 2027'!$N$43</f>
        <v>V</v>
      </c>
      <c r="C105" s="17" t="e">
        <f t="shared" si="91"/>
        <v>#VALUE!</v>
      </c>
      <c r="D105" s="17" t="e">
        <f t="shared" si="91"/>
        <v>#VALUE!</v>
      </c>
      <c r="E105" s="17" t="e">
        <f t="shared" si="91"/>
        <v>#VALUE!</v>
      </c>
      <c r="F105" s="17" t="e">
        <f t="shared" si="91"/>
        <v>#VALUE!</v>
      </c>
      <c r="G105" s="17" t="e">
        <f t="shared" si="91"/>
        <v>#VALUE!</v>
      </c>
      <c r="H105" s="17" t="e">
        <f t="shared" si="91"/>
        <v>#VALUE!</v>
      </c>
      <c r="I105" s="17" t="e">
        <f t="shared" si="91"/>
        <v>#VALUE!</v>
      </c>
      <c r="J105" s="17" t="e">
        <f t="shared" si="91"/>
        <v>#VALUE!</v>
      </c>
      <c r="K105" s="17" t="e">
        <f t="shared" si="91"/>
        <v>#VALUE!</v>
      </c>
      <c r="L105" s="17" t="e">
        <f t="shared" si="91"/>
        <v>#VALUE!</v>
      </c>
    </row>
    <row r="106" spans="1:12" x14ac:dyDescent="0.3">
      <c r="A106" s="139" t="s">
        <v>35</v>
      </c>
      <c r="B106" s="31" t="str">
        <f>+'Tarifs 2027'!$N$45</f>
        <v>V</v>
      </c>
      <c r="C106" s="17" t="e">
        <f t="shared" ref="C106:L106" si="92">$B106*C$13</f>
        <v>#VALUE!</v>
      </c>
      <c r="D106" s="17" t="e">
        <f t="shared" si="92"/>
        <v>#VALUE!</v>
      </c>
      <c r="E106" s="17" t="e">
        <f t="shared" si="92"/>
        <v>#VALUE!</v>
      </c>
      <c r="F106" s="17" t="e">
        <f t="shared" si="92"/>
        <v>#VALUE!</v>
      </c>
      <c r="G106" s="17" t="e">
        <f t="shared" si="92"/>
        <v>#VALUE!</v>
      </c>
      <c r="H106" s="17" t="e">
        <f t="shared" si="92"/>
        <v>#VALUE!</v>
      </c>
      <c r="I106" s="17" t="e">
        <f t="shared" si="92"/>
        <v>#VALUE!</v>
      </c>
      <c r="J106" s="17" t="e">
        <f t="shared" si="92"/>
        <v>#VALUE!</v>
      </c>
      <c r="K106" s="17" t="e">
        <f t="shared" si="92"/>
        <v>#VALUE!</v>
      </c>
      <c r="L106" s="17" t="e">
        <f t="shared" si="92"/>
        <v>#VALUE!</v>
      </c>
    </row>
    <row r="107" spans="1:12" x14ac:dyDescent="0.3">
      <c r="A107" s="168" t="s">
        <v>60</v>
      </c>
      <c r="B107" s="172"/>
      <c r="C107" s="170" t="e">
        <f>SUM(C91,C100:C101,C105:C106)</f>
        <v>#VALUE!</v>
      </c>
      <c r="D107" s="170" t="e">
        <f t="shared" ref="D107:L107" si="93">SUM(D91,D100:D101,D105:D106)</f>
        <v>#VALUE!</v>
      </c>
      <c r="E107" s="170" t="e">
        <f t="shared" si="93"/>
        <v>#VALUE!</v>
      </c>
      <c r="F107" s="170" t="e">
        <f t="shared" si="93"/>
        <v>#VALUE!</v>
      </c>
      <c r="G107" s="170" t="e">
        <f t="shared" si="93"/>
        <v>#VALUE!</v>
      </c>
      <c r="H107" s="170" t="e">
        <f t="shared" si="93"/>
        <v>#VALUE!</v>
      </c>
      <c r="I107" s="170" t="e">
        <f t="shared" si="93"/>
        <v>#VALUE!</v>
      </c>
      <c r="J107" s="170" t="e">
        <f t="shared" si="93"/>
        <v>#VALUE!</v>
      </c>
      <c r="K107" s="170" t="e">
        <f t="shared" si="93"/>
        <v>#VALUE!</v>
      </c>
      <c r="L107" s="170" t="e">
        <f t="shared" si="93"/>
        <v>#VALUE!</v>
      </c>
    </row>
    <row r="108" spans="1:12" x14ac:dyDescent="0.3">
      <c r="A108" s="162" t="s">
        <v>61</v>
      </c>
      <c r="B108" s="193"/>
      <c r="C108" s="163">
        <v>1</v>
      </c>
      <c r="D108" s="163">
        <v>1</v>
      </c>
      <c r="E108" s="163">
        <v>1</v>
      </c>
      <c r="F108" s="163">
        <v>1</v>
      </c>
      <c r="G108" s="163">
        <v>1</v>
      </c>
      <c r="H108" s="163">
        <v>1</v>
      </c>
      <c r="I108" s="163">
        <v>1</v>
      </c>
      <c r="J108" s="163">
        <v>1</v>
      </c>
      <c r="K108" s="163">
        <v>1</v>
      </c>
      <c r="L108" s="163">
        <v>1</v>
      </c>
    </row>
    <row r="109" spans="1:12" x14ac:dyDescent="0.3">
      <c r="A109" s="139" t="s">
        <v>178</v>
      </c>
      <c r="B109" s="194"/>
      <c r="C109" s="164" t="e">
        <f t="shared" ref="C109:L109" si="94">SUM(C93*C108,C96:C97)</f>
        <v>#VALUE!</v>
      </c>
      <c r="D109" s="164" t="e">
        <f t="shared" si="94"/>
        <v>#VALUE!</v>
      </c>
      <c r="E109" s="164" t="e">
        <f t="shared" si="94"/>
        <v>#VALUE!</v>
      </c>
      <c r="F109" s="164" t="e">
        <f t="shared" si="94"/>
        <v>#VALUE!</v>
      </c>
      <c r="G109" s="164" t="e">
        <f t="shared" si="94"/>
        <v>#VALUE!</v>
      </c>
      <c r="H109" s="164" t="e">
        <f t="shared" si="94"/>
        <v>#VALUE!</v>
      </c>
      <c r="I109" s="164" t="e">
        <f t="shared" si="94"/>
        <v>#VALUE!</v>
      </c>
      <c r="J109" s="164" t="e">
        <f t="shared" si="94"/>
        <v>#VALUE!</v>
      </c>
      <c r="K109" s="164" t="e">
        <f t="shared" si="94"/>
        <v>#VALUE!</v>
      </c>
      <c r="L109" s="164" t="e">
        <f t="shared" si="94"/>
        <v>#VALUE!</v>
      </c>
    </row>
    <row r="110" spans="1:12" x14ac:dyDescent="0.3">
      <c r="A110" s="133" t="s">
        <v>62</v>
      </c>
      <c r="B110" s="170"/>
      <c r="C110" s="170" t="e">
        <f t="shared" ref="C110" si="95">SUM(C105:C106,C100:C101,C109)</f>
        <v>#VALUE!</v>
      </c>
      <c r="D110" s="170" t="e">
        <f t="shared" ref="D110" si="96">SUM(D105:D106,D100:D101,D109)</f>
        <v>#VALUE!</v>
      </c>
      <c r="E110" s="170" t="e">
        <f t="shared" ref="E110" si="97">SUM(E105:E106,E100:E101,E109)</f>
        <v>#VALUE!</v>
      </c>
      <c r="F110" s="170" t="e">
        <f t="shared" ref="F110" si="98">SUM(F105:F106,F100:F101,F109)</f>
        <v>#VALUE!</v>
      </c>
      <c r="G110" s="170" t="e">
        <f t="shared" ref="G110" si="99">SUM(G105:G106,G100:G101,G109)</f>
        <v>#VALUE!</v>
      </c>
      <c r="H110" s="170" t="e">
        <f t="shared" ref="H110" si="100">SUM(H105:H106,H100:H101,H109)</f>
        <v>#VALUE!</v>
      </c>
      <c r="I110" s="170" t="e">
        <f>SUM(I105:I106,I100:I101,I109)</f>
        <v>#VALUE!</v>
      </c>
      <c r="J110" s="170" t="e">
        <f t="shared" ref="J110:L110" si="101">SUM(J105:J106,J100:J101,J109)</f>
        <v>#VALUE!</v>
      </c>
      <c r="K110" s="170" t="e">
        <f t="shared" si="101"/>
        <v>#VALUE!</v>
      </c>
      <c r="L110" s="170" t="e">
        <f t="shared" si="101"/>
        <v>#VALUE!</v>
      </c>
    </row>
    <row r="111" spans="1:12" x14ac:dyDescent="0.3">
      <c r="A111" s="22" t="s">
        <v>89</v>
      </c>
      <c r="B111" s="194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</row>
    <row r="112" spans="1:12" x14ac:dyDescent="0.3">
      <c r="A112" s="23" t="s">
        <v>63</v>
      </c>
      <c r="B112" s="24"/>
      <c r="C112" s="24" t="e">
        <f>C110-C111</f>
        <v>#VALUE!</v>
      </c>
      <c r="D112" s="24" t="e">
        <f t="shared" ref="D112:L112" si="102">D110-D111</f>
        <v>#VALUE!</v>
      </c>
      <c r="E112" s="24" t="e">
        <f t="shared" si="102"/>
        <v>#VALUE!</v>
      </c>
      <c r="F112" s="24" t="e">
        <f t="shared" si="102"/>
        <v>#VALUE!</v>
      </c>
      <c r="G112" s="24" t="e">
        <f t="shared" si="102"/>
        <v>#VALUE!</v>
      </c>
      <c r="H112" s="24" t="e">
        <f t="shared" si="102"/>
        <v>#VALUE!</v>
      </c>
      <c r="I112" s="24" t="e">
        <f t="shared" si="102"/>
        <v>#VALUE!</v>
      </c>
      <c r="J112" s="24" t="e">
        <f t="shared" si="102"/>
        <v>#VALUE!</v>
      </c>
      <c r="K112" s="24" t="e">
        <f t="shared" si="102"/>
        <v>#VALUE!</v>
      </c>
      <c r="L112" s="24" t="e">
        <f t="shared" si="102"/>
        <v>#VALUE!</v>
      </c>
    </row>
    <row r="113" spans="1:12" ht="15.75" thickBot="1" x14ac:dyDescent="0.35">
      <c r="A113" s="25" t="s">
        <v>64</v>
      </c>
      <c r="B113" s="129"/>
      <c r="C113" s="129" t="str">
        <f t="shared" ref="C113:L113" si="103">IFERROR((C112/C111)," ")</f>
        <v xml:space="preserve"> </v>
      </c>
      <c r="D113" s="129" t="str">
        <f t="shared" si="103"/>
        <v xml:space="preserve"> </v>
      </c>
      <c r="E113" s="129" t="str">
        <f t="shared" si="103"/>
        <v xml:space="preserve"> </v>
      </c>
      <c r="F113" s="129" t="str">
        <f t="shared" si="103"/>
        <v xml:space="preserve"> </v>
      </c>
      <c r="G113" s="129" t="str">
        <f t="shared" si="103"/>
        <v xml:space="preserve"> </v>
      </c>
      <c r="H113" s="129" t="str">
        <f t="shared" si="103"/>
        <v xml:space="preserve"> </v>
      </c>
      <c r="I113" s="129" t="str">
        <f t="shared" si="103"/>
        <v xml:space="preserve"> </v>
      </c>
      <c r="J113" s="129" t="str">
        <f t="shared" si="103"/>
        <v xml:space="preserve"> </v>
      </c>
      <c r="K113" s="129" t="str">
        <f t="shared" si="103"/>
        <v xml:space="preserve"> </v>
      </c>
      <c r="L113" s="129" t="str">
        <f t="shared" si="103"/>
        <v xml:space="preserve"> </v>
      </c>
    </row>
    <row r="114" spans="1:12" ht="18.75" thickTop="1" x14ac:dyDescent="0.35">
      <c r="A114" s="301" t="s">
        <v>159</v>
      </c>
      <c r="B114" s="302"/>
      <c r="C114" s="302"/>
      <c r="D114" s="302"/>
      <c r="E114" s="302"/>
      <c r="F114" s="302"/>
      <c r="G114" s="302"/>
      <c r="H114" s="302"/>
      <c r="I114" s="302"/>
      <c r="J114" s="302"/>
      <c r="K114" s="302"/>
      <c r="L114" s="302"/>
    </row>
    <row r="115" spans="1:12" ht="27" x14ac:dyDescent="0.3">
      <c r="A115" s="16"/>
      <c r="B115" s="132" t="s">
        <v>57</v>
      </c>
      <c r="C115" s="132" t="str">
        <f t="shared" ref="C115:L115" si="104">"Coût annuel estimé      "&amp;C$6</f>
        <v>Coût annuel estimé      E1</v>
      </c>
      <c r="D115" s="132" t="str">
        <f t="shared" si="104"/>
        <v>Coût annuel estimé      E2</v>
      </c>
      <c r="E115" s="132" t="str">
        <f t="shared" si="104"/>
        <v>Coût annuel estimé      E3</v>
      </c>
      <c r="F115" s="132" t="str">
        <f t="shared" si="104"/>
        <v>Coût annuel estimé      E4</v>
      </c>
      <c r="G115" s="132" t="str">
        <f t="shared" si="104"/>
        <v>Coût annuel estimé      E5</v>
      </c>
      <c r="H115" s="132" t="str">
        <f t="shared" si="104"/>
        <v>Coût annuel estimé      E6</v>
      </c>
      <c r="I115" s="158" t="str">
        <f t="shared" si="104"/>
        <v>Coût annuel estimé      MT7</v>
      </c>
      <c r="J115" s="158" t="str">
        <f t="shared" si="104"/>
        <v>Coût annuel estimé      MT8</v>
      </c>
      <c r="K115" s="158" t="str">
        <f t="shared" si="104"/>
        <v>Coût annuel estimé      MT9</v>
      </c>
      <c r="L115" s="158" t="str">
        <f t="shared" si="104"/>
        <v>Coût annuel estimé      MT10</v>
      </c>
    </row>
    <row r="116" spans="1:12" x14ac:dyDescent="0.3">
      <c r="A116" s="139" t="s">
        <v>7</v>
      </c>
      <c r="B116" s="32"/>
      <c r="C116" s="17" t="e">
        <f t="shared" ref="C116:L116" si="105">SUM(C117,C121:C122)</f>
        <v>#VALUE!</v>
      </c>
      <c r="D116" s="17" t="e">
        <f t="shared" si="105"/>
        <v>#VALUE!</v>
      </c>
      <c r="E116" s="17" t="e">
        <f t="shared" si="105"/>
        <v>#VALUE!</v>
      </c>
      <c r="F116" s="17" t="e">
        <f t="shared" si="105"/>
        <v>#VALUE!</v>
      </c>
      <c r="G116" s="17" t="e">
        <f t="shared" si="105"/>
        <v>#VALUE!</v>
      </c>
      <c r="H116" s="17" t="e">
        <f t="shared" si="105"/>
        <v>#VALUE!</v>
      </c>
      <c r="I116" s="17" t="e">
        <f t="shared" si="105"/>
        <v>#VALUE!</v>
      </c>
      <c r="J116" s="17" t="e">
        <f t="shared" si="105"/>
        <v>#VALUE!</v>
      </c>
      <c r="K116" s="17" t="e">
        <f t="shared" si="105"/>
        <v>#VALUE!</v>
      </c>
      <c r="L116" s="17" t="e">
        <f t="shared" si="105"/>
        <v>#VALUE!</v>
      </c>
    </row>
    <row r="117" spans="1:12" x14ac:dyDescent="0.3">
      <c r="A117" s="18" t="s">
        <v>8</v>
      </c>
      <c r="B117" s="32"/>
      <c r="C117" s="17" t="e">
        <f t="shared" ref="C117:L117" si="106">C118</f>
        <v>#VALUE!</v>
      </c>
      <c r="D117" s="17" t="e">
        <f t="shared" si="106"/>
        <v>#VALUE!</v>
      </c>
      <c r="E117" s="17" t="e">
        <f t="shared" si="106"/>
        <v>#VALUE!</v>
      </c>
      <c r="F117" s="17" t="e">
        <f t="shared" si="106"/>
        <v>#VALUE!</v>
      </c>
      <c r="G117" s="17" t="e">
        <f t="shared" si="106"/>
        <v>#VALUE!</v>
      </c>
      <c r="H117" s="17" t="e">
        <f t="shared" si="106"/>
        <v>#VALUE!</v>
      </c>
      <c r="I117" s="17" t="e">
        <f t="shared" si="106"/>
        <v>#VALUE!</v>
      </c>
      <c r="J117" s="17" t="e">
        <f t="shared" si="106"/>
        <v>#VALUE!</v>
      </c>
      <c r="K117" s="17" t="e">
        <f t="shared" si="106"/>
        <v>#VALUE!</v>
      </c>
      <c r="L117" s="17" t="e">
        <f t="shared" si="106"/>
        <v>#VALUE!</v>
      </c>
    </row>
    <row r="118" spans="1:12" x14ac:dyDescent="0.3">
      <c r="A118" s="19" t="s">
        <v>9</v>
      </c>
      <c r="B118" s="32"/>
      <c r="C118" s="17" t="e">
        <f t="shared" ref="C118:H118" si="107">SUM(C119:C120)</f>
        <v>#VALUE!</v>
      </c>
      <c r="D118" s="17" t="e">
        <f t="shared" si="107"/>
        <v>#VALUE!</v>
      </c>
      <c r="E118" s="17" t="e">
        <f t="shared" si="107"/>
        <v>#VALUE!</v>
      </c>
      <c r="F118" s="17" t="e">
        <f t="shared" si="107"/>
        <v>#VALUE!</v>
      </c>
      <c r="G118" s="17" t="e">
        <f t="shared" si="107"/>
        <v>#VALUE!</v>
      </c>
      <c r="H118" s="17" t="e">
        <f t="shared" si="107"/>
        <v>#VALUE!</v>
      </c>
      <c r="I118" s="17" t="e">
        <f t="shared" ref="I118:L118" si="108">SUM(I119:I120)</f>
        <v>#VALUE!</v>
      </c>
      <c r="J118" s="17" t="e">
        <f t="shared" si="108"/>
        <v>#VALUE!</v>
      </c>
      <c r="K118" s="17" t="e">
        <f t="shared" si="108"/>
        <v>#VALUE!</v>
      </c>
      <c r="L118" s="17" t="e">
        <f t="shared" si="108"/>
        <v>#VALUE!</v>
      </c>
    </row>
    <row r="119" spans="1:12" x14ac:dyDescent="0.3">
      <c r="A119" s="20" t="s">
        <v>10</v>
      </c>
      <c r="B119" s="31" t="str">
        <f>+'Tarifs 2028'!$N$14</f>
        <v>V</v>
      </c>
      <c r="C119" s="17" t="e">
        <f t="shared" ref="C119:L120" si="109">$B119*C$12*12</f>
        <v>#VALUE!</v>
      </c>
      <c r="D119" s="17" t="e">
        <f t="shared" si="109"/>
        <v>#VALUE!</v>
      </c>
      <c r="E119" s="17" t="e">
        <f t="shared" si="109"/>
        <v>#VALUE!</v>
      </c>
      <c r="F119" s="17" t="e">
        <f t="shared" si="109"/>
        <v>#VALUE!</v>
      </c>
      <c r="G119" s="17" t="e">
        <f t="shared" si="109"/>
        <v>#VALUE!</v>
      </c>
      <c r="H119" s="17" t="e">
        <f t="shared" si="109"/>
        <v>#VALUE!</v>
      </c>
      <c r="I119" s="17" t="e">
        <f t="shared" si="109"/>
        <v>#VALUE!</v>
      </c>
      <c r="J119" s="17" t="e">
        <f t="shared" si="109"/>
        <v>#VALUE!</v>
      </c>
      <c r="K119" s="17" t="e">
        <f t="shared" si="109"/>
        <v>#VALUE!</v>
      </c>
      <c r="L119" s="17" t="e">
        <f t="shared" si="109"/>
        <v>#VALUE!</v>
      </c>
    </row>
    <row r="120" spans="1:12" x14ac:dyDescent="0.3">
      <c r="A120" s="20" t="s">
        <v>14</v>
      </c>
      <c r="B120" s="31" t="str">
        <f>+'Tarifs 2028'!$N$15</f>
        <v>V</v>
      </c>
      <c r="C120" s="17" t="e">
        <f t="shared" si="109"/>
        <v>#VALUE!</v>
      </c>
      <c r="D120" s="17" t="e">
        <f t="shared" si="109"/>
        <v>#VALUE!</v>
      </c>
      <c r="E120" s="17" t="e">
        <f t="shared" si="109"/>
        <v>#VALUE!</v>
      </c>
      <c r="F120" s="17" t="e">
        <f t="shared" si="109"/>
        <v>#VALUE!</v>
      </c>
      <c r="G120" s="17" t="e">
        <f t="shared" si="109"/>
        <v>#VALUE!</v>
      </c>
      <c r="H120" s="17" t="e">
        <f t="shared" si="109"/>
        <v>#VALUE!</v>
      </c>
      <c r="I120" s="17" t="e">
        <f t="shared" si="109"/>
        <v>#VALUE!</v>
      </c>
      <c r="J120" s="17" t="e">
        <f t="shared" si="109"/>
        <v>#VALUE!</v>
      </c>
      <c r="K120" s="17" t="e">
        <f t="shared" si="109"/>
        <v>#VALUE!</v>
      </c>
      <c r="L120" s="17" t="e">
        <f t="shared" si="109"/>
        <v>#VALUE!</v>
      </c>
    </row>
    <row r="121" spans="1:12" x14ac:dyDescent="0.3">
      <c r="A121" s="18" t="s">
        <v>17</v>
      </c>
      <c r="B121" s="34" t="str">
        <f>+'Tarifs 2028'!$N$21</f>
        <v>V</v>
      </c>
      <c r="C121" s="17" t="str">
        <f t="shared" ref="C121:L121" si="110">$B121</f>
        <v>V</v>
      </c>
      <c r="D121" s="17" t="str">
        <f t="shared" si="110"/>
        <v>V</v>
      </c>
      <c r="E121" s="17" t="str">
        <f t="shared" si="110"/>
        <v>V</v>
      </c>
      <c r="F121" s="17" t="str">
        <f t="shared" si="110"/>
        <v>V</v>
      </c>
      <c r="G121" s="17" t="str">
        <f t="shared" si="110"/>
        <v>V</v>
      </c>
      <c r="H121" s="17" t="str">
        <f t="shared" si="110"/>
        <v>V</v>
      </c>
      <c r="I121" s="17" t="str">
        <f t="shared" si="110"/>
        <v>V</v>
      </c>
      <c r="J121" s="17" t="str">
        <f t="shared" si="110"/>
        <v>V</v>
      </c>
      <c r="K121" s="17" t="str">
        <f t="shared" si="110"/>
        <v>V</v>
      </c>
      <c r="L121" s="17" t="str">
        <f t="shared" si="110"/>
        <v>V</v>
      </c>
    </row>
    <row r="122" spans="1:12" x14ac:dyDescent="0.3">
      <c r="A122" s="18" t="s">
        <v>58</v>
      </c>
      <c r="B122" s="32"/>
      <c r="C122" s="17" t="e">
        <f t="shared" ref="C122:H122" si="111">SUM(C123:C124)</f>
        <v>#VALUE!</v>
      </c>
      <c r="D122" s="17" t="e">
        <f t="shared" si="111"/>
        <v>#VALUE!</v>
      </c>
      <c r="E122" s="17" t="e">
        <f t="shared" si="111"/>
        <v>#VALUE!</v>
      </c>
      <c r="F122" s="17" t="e">
        <f t="shared" si="111"/>
        <v>#VALUE!</v>
      </c>
      <c r="G122" s="17" t="e">
        <f t="shared" si="111"/>
        <v>#VALUE!</v>
      </c>
      <c r="H122" s="17" t="e">
        <f t="shared" si="111"/>
        <v>#VALUE!</v>
      </c>
      <c r="I122" s="17" t="e">
        <f t="shared" ref="I122:L122" si="112">SUM(I123:I124)</f>
        <v>#VALUE!</v>
      </c>
      <c r="J122" s="17" t="e">
        <f t="shared" si="112"/>
        <v>#VALUE!</v>
      </c>
      <c r="K122" s="17" t="e">
        <f t="shared" si="112"/>
        <v>#VALUE!</v>
      </c>
      <c r="L122" s="17" t="e">
        <f t="shared" si="112"/>
        <v>#VALUE!</v>
      </c>
    </row>
    <row r="123" spans="1:12" x14ac:dyDescent="0.3">
      <c r="A123" s="19" t="s">
        <v>22</v>
      </c>
      <c r="B123" s="31" t="str">
        <f>+'Tarifs 2028'!$N$29</f>
        <v>V</v>
      </c>
      <c r="C123" s="17" t="e">
        <f t="shared" ref="C123:L123" si="113">$B123*C$7</f>
        <v>#VALUE!</v>
      </c>
      <c r="D123" s="17" t="e">
        <f t="shared" si="113"/>
        <v>#VALUE!</v>
      </c>
      <c r="E123" s="17" t="e">
        <f t="shared" si="113"/>
        <v>#VALUE!</v>
      </c>
      <c r="F123" s="17" t="e">
        <f t="shared" si="113"/>
        <v>#VALUE!</v>
      </c>
      <c r="G123" s="17" t="e">
        <f t="shared" si="113"/>
        <v>#VALUE!</v>
      </c>
      <c r="H123" s="17" t="e">
        <f t="shared" si="113"/>
        <v>#VALUE!</v>
      </c>
      <c r="I123" s="17" t="e">
        <f t="shared" si="113"/>
        <v>#VALUE!</v>
      </c>
      <c r="J123" s="17" t="e">
        <f t="shared" si="113"/>
        <v>#VALUE!</v>
      </c>
      <c r="K123" s="17" t="e">
        <f t="shared" si="113"/>
        <v>#VALUE!</v>
      </c>
      <c r="L123" s="17" t="e">
        <f t="shared" si="113"/>
        <v>#VALUE!</v>
      </c>
    </row>
    <row r="124" spans="1:12" x14ac:dyDescent="0.3">
      <c r="A124" s="19" t="s">
        <v>23</v>
      </c>
      <c r="B124" s="31" t="str">
        <f>+'Tarifs 2028'!$N$30</f>
        <v>V</v>
      </c>
      <c r="C124" s="17" t="e">
        <f t="shared" ref="C124:L124" si="114">$B124*C$8</f>
        <v>#VALUE!</v>
      </c>
      <c r="D124" s="17" t="e">
        <f t="shared" si="114"/>
        <v>#VALUE!</v>
      </c>
      <c r="E124" s="17" t="e">
        <f t="shared" si="114"/>
        <v>#VALUE!</v>
      </c>
      <c r="F124" s="17" t="e">
        <f t="shared" si="114"/>
        <v>#VALUE!</v>
      </c>
      <c r="G124" s="17" t="e">
        <f t="shared" si="114"/>
        <v>#VALUE!</v>
      </c>
      <c r="H124" s="17" t="e">
        <f t="shared" si="114"/>
        <v>#VALUE!</v>
      </c>
      <c r="I124" s="17" t="e">
        <f t="shared" si="114"/>
        <v>#VALUE!</v>
      </c>
      <c r="J124" s="17" t="e">
        <f t="shared" si="114"/>
        <v>#VALUE!</v>
      </c>
      <c r="K124" s="17" t="e">
        <f t="shared" si="114"/>
        <v>#VALUE!</v>
      </c>
      <c r="L124" s="17" t="e">
        <f t="shared" si="114"/>
        <v>#VALUE!</v>
      </c>
    </row>
    <row r="125" spans="1:12" x14ac:dyDescent="0.3">
      <c r="A125" s="139" t="s">
        <v>42</v>
      </c>
      <c r="B125" s="31" t="str">
        <f>+'Tarifs 2028'!$N$36</f>
        <v>V</v>
      </c>
      <c r="C125" s="17" t="e">
        <f t="shared" ref="C125:L125" si="115">$B125*C$11</f>
        <v>#VALUE!</v>
      </c>
      <c r="D125" s="17" t="e">
        <f t="shared" si="115"/>
        <v>#VALUE!</v>
      </c>
      <c r="E125" s="17" t="e">
        <f t="shared" si="115"/>
        <v>#VALUE!</v>
      </c>
      <c r="F125" s="17" t="e">
        <f t="shared" si="115"/>
        <v>#VALUE!</v>
      </c>
      <c r="G125" s="17" t="e">
        <f t="shared" si="115"/>
        <v>#VALUE!</v>
      </c>
      <c r="H125" s="17" t="e">
        <f t="shared" si="115"/>
        <v>#VALUE!</v>
      </c>
      <c r="I125" s="17" t="e">
        <f t="shared" si="115"/>
        <v>#VALUE!</v>
      </c>
      <c r="J125" s="17" t="e">
        <f t="shared" si="115"/>
        <v>#VALUE!</v>
      </c>
      <c r="K125" s="17" t="e">
        <f t="shared" si="115"/>
        <v>#VALUE!</v>
      </c>
      <c r="L125" s="17" t="e">
        <f t="shared" si="115"/>
        <v>#VALUE!</v>
      </c>
    </row>
    <row r="126" spans="1:12" x14ac:dyDescent="0.3">
      <c r="A126" s="139" t="s">
        <v>59</v>
      </c>
      <c r="B126" s="31"/>
      <c r="C126" s="17" t="e">
        <f t="shared" ref="C126:L126" si="116">SUM(C127:C129)</f>
        <v>#VALUE!</v>
      </c>
      <c r="D126" s="17" t="e">
        <f t="shared" si="116"/>
        <v>#VALUE!</v>
      </c>
      <c r="E126" s="17" t="e">
        <f t="shared" si="116"/>
        <v>#VALUE!</v>
      </c>
      <c r="F126" s="17" t="e">
        <f t="shared" si="116"/>
        <v>#VALUE!</v>
      </c>
      <c r="G126" s="17" t="e">
        <f t="shared" si="116"/>
        <v>#VALUE!</v>
      </c>
      <c r="H126" s="17" t="e">
        <f t="shared" si="116"/>
        <v>#VALUE!</v>
      </c>
      <c r="I126" s="17" t="e">
        <f t="shared" si="116"/>
        <v>#VALUE!</v>
      </c>
      <c r="J126" s="17" t="e">
        <f t="shared" si="116"/>
        <v>#VALUE!</v>
      </c>
      <c r="K126" s="17" t="e">
        <f t="shared" si="116"/>
        <v>#VALUE!</v>
      </c>
      <c r="L126" s="17" t="e">
        <f t="shared" si="116"/>
        <v>#VALUE!</v>
      </c>
    </row>
    <row r="127" spans="1:12" x14ac:dyDescent="0.3">
      <c r="A127" s="18" t="s">
        <v>28</v>
      </c>
      <c r="B127" s="31" t="str">
        <f>+'Tarifs 2028'!$N$39</f>
        <v>V</v>
      </c>
      <c r="C127" s="17" t="e">
        <f t="shared" ref="C127:L130" si="117">$B127*C$11</f>
        <v>#VALUE!</v>
      </c>
      <c r="D127" s="17" t="e">
        <f t="shared" si="117"/>
        <v>#VALUE!</v>
      </c>
      <c r="E127" s="17" t="e">
        <f t="shared" si="117"/>
        <v>#VALUE!</v>
      </c>
      <c r="F127" s="17" t="e">
        <f t="shared" si="117"/>
        <v>#VALUE!</v>
      </c>
      <c r="G127" s="17" t="e">
        <f t="shared" si="117"/>
        <v>#VALUE!</v>
      </c>
      <c r="H127" s="17" t="e">
        <f t="shared" si="117"/>
        <v>#VALUE!</v>
      </c>
      <c r="I127" s="17" t="e">
        <f t="shared" si="117"/>
        <v>#VALUE!</v>
      </c>
      <c r="J127" s="17" t="e">
        <f t="shared" si="117"/>
        <v>#VALUE!</v>
      </c>
      <c r="K127" s="17" t="e">
        <f t="shared" si="117"/>
        <v>#VALUE!</v>
      </c>
      <c r="L127" s="17" t="e">
        <f t="shared" si="117"/>
        <v>#VALUE!</v>
      </c>
    </row>
    <row r="128" spans="1:12" x14ac:dyDescent="0.3">
      <c r="A128" s="18" t="s">
        <v>30</v>
      </c>
      <c r="B128" s="31" t="str">
        <f>+'Tarifs 2028'!$N$40</f>
        <v>V</v>
      </c>
      <c r="C128" s="17" t="e">
        <f t="shared" si="117"/>
        <v>#VALUE!</v>
      </c>
      <c r="D128" s="17" t="e">
        <f t="shared" si="117"/>
        <v>#VALUE!</v>
      </c>
      <c r="E128" s="17" t="e">
        <f t="shared" si="117"/>
        <v>#VALUE!</v>
      </c>
      <c r="F128" s="17" t="e">
        <f t="shared" si="117"/>
        <v>#VALUE!</v>
      </c>
      <c r="G128" s="17" t="e">
        <f t="shared" si="117"/>
        <v>#VALUE!</v>
      </c>
      <c r="H128" s="17" t="e">
        <f t="shared" si="117"/>
        <v>#VALUE!</v>
      </c>
      <c r="I128" s="17" t="e">
        <f t="shared" si="117"/>
        <v>#VALUE!</v>
      </c>
      <c r="J128" s="17" t="e">
        <f t="shared" si="117"/>
        <v>#VALUE!</v>
      </c>
      <c r="K128" s="17" t="e">
        <f t="shared" si="117"/>
        <v>#VALUE!</v>
      </c>
      <c r="L128" s="17" t="e">
        <f t="shared" si="117"/>
        <v>#VALUE!</v>
      </c>
    </row>
    <row r="129" spans="1:12" x14ac:dyDescent="0.3">
      <c r="A129" s="18" t="s">
        <v>32</v>
      </c>
      <c r="B129" s="31" t="str">
        <f>+'Tarifs 2028'!$N$41</f>
        <v>V</v>
      </c>
      <c r="C129" s="17" t="e">
        <f t="shared" si="117"/>
        <v>#VALUE!</v>
      </c>
      <c r="D129" s="17" t="e">
        <f t="shared" si="117"/>
        <v>#VALUE!</v>
      </c>
      <c r="E129" s="17" t="e">
        <f t="shared" si="117"/>
        <v>#VALUE!</v>
      </c>
      <c r="F129" s="17" t="e">
        <f t="shared" si="117"/>
        <v>#VALUE!</v>
      </c>
      <c r="G129" s="17" t="e">
        <f t="shared" si="117"/>
        <v>#VALUE!</v>
      </c>
      <c r="H129" s="17" t="e">
        <f t="shared" si="117"/>
        <v>#VALUE!</v>
      </c>
      <c r="I129" s="17" t="e">
        <f t="shared" si="117"/>
        <v>#VALUE!</v>
      </c>
      <c r="J129" s="17" t="e">
        <f t="shared" si="117"/>
        <v>#VALUE!</v>
      </c>
      <c r="K129" s="17" t="e">
        <f t="shared" si="117"/>
        <v>#VALUE!</v>
      </c>
      <c r="L129" s="17" t="e">
        <f t="shared" si="117"/>
        <v>#VALUE!</v>
      </c>
    </row>
    <row r="130" spans="1:12" x14ac:dyDescent="0.3">
      <c r="A130" s="139" t="s">
        <v>34</v>
      </c>
      <c r="B130" s="31" t="str">
        <f>+'Tarifs 2028'!$N$43</f>
        <v>V</v>
      </c>
      <c r="C130" s="17" t="e">
        <f t="shared" si="117"/>
        <v>#VALUE!</v>
      </c>
      <c r="D130" s="17" t="e">
        <f t="shared" si="117"/>
        <v>#VALUE!</v>
      </c>
      <c r="E130" s="17" t="e">
        <f t="shared" si="117"/>
        <v>#VALUE!</v>
      </c>
      <c r="F130" s="17" t="e">
        <f t="shared" si="117"/>
        <v>#VALUE!</v>
      </c>
      <c r="G130" s="17" t="e">
        <f t="shared" si="117"/>
        <v>#VALUE!</v>
      </c>
      <c r="H130" s="17" t="e">
        <f t="shared" si="117"/>
        <v>#VALUE!</v>
      </c>
      <c r="I130" s="17" t="e">
        <f t="shared" si="117"/>
        <v>#VALUE!</v>
      </c>
      <c r="J130" s="17" t="e">
        <f t="shared" si="117"/>
        <v>#VALUE!</v>
      </c>
      <c r="K130" s="17" t="e">
        <f t="shared" si="117"/>
        <v>#VALUE!</v>
      </c>
      <c r="L130" s="17" t="e">
        <f t="shared" si="117"/>
        <v>#VALUE!</v>
      </c>
    </row>
    <row r="131" spans="1:12" x14ac:dyDescent="0.3">
      <c r="A131" s="139" t="s">
        <v>35</v>
      </c>
      <c r="B131" s="31" t="str">
        <f>+'Tarifs 2028'!$N$45</f>
        <v>V</v>
      </c>
      <c r="C131" s="17" t="e">
        <f t="shared" ref="C131:L131" si="118">$B131*C$13</f>
        <v>#VALUE!</v>
      </c>
      <c r="D131" s="17" t="e">
        <f t="shared" si="118"/>
        <v>#VALUE!</v>
      </c>
      <c r="E131" s="17" t="e">
        <f t="shared" si="118"/>
        <v>#VALUE!</v>
      </c>
      <c r="F131" s="17" t="e">
        <f t="shared" si="118"/>
        <v>#VALUE!</v>
      </c>
      <c r="G131" s="17" t="e">
        <f t="shared" si="118"/>
        <v>#VALUE!</v>
      </c>
      <c r="H131" s="17" t="e">
        <f t="shared" si="118"/>
        <v>#VALUE!</v>
      </c>
      <c r="I131" s="17" t="e">
        <f t="shared" si="118"/>
        <v>#VALUE!</v>
      </c>
      <c r="J131" s="17" t="e">
        <f t="shared" si="118"/>
        <v>#VALUE!</v>
      </c>
      <c r="K131" s="17" t="e">
        <f t="shared" si="118"/>
        <v>#VALUE!</v>
      </c>
      <c r="L131" s="17" t="e">
        <f t="shared" si="118"/>
        <v>#VALUE!</v>
      </c>
    </row>
    <row r="132" spans="1:12" x14ac:dyDescent="0.3">
      <c r="A132" s="168" t="s">
        <v>60</v>
      </c>
      <c r="B132" s="172"/>
      <c r="C132" s="170" t="e">
        <f>SUM(C116,C125:C126,C130:C131)</f>
        <v>#VALUE!</v>
      </c>
      <c r="D132" s="170" t="e">
        <f t="shared" ref="D132:L132" si="119">SUM(D116,D125:D126,D130:D131)</f>
        <v>#VALUE!</v>
      </c>
      <c r="E132" s="170" t="e">
        <f t="shared" si="119"/>
        <v>#VALUE!</v>
      </c>
      <c r="F132" s="170" t="e">
        <f t="shared" si="119"/>
        <v>#VALUE!</v>
      </c>
      <c r="G132" s="170" t="e">
        <f t="shared" si="119"/>
        <v>#VALUE!</v>
      </c>
      <c r="H132" s="170" t="e">
        <f t="shared" si="119"/>
        <v>#VALUE!</v>
      </c>
      <c r="I132" s="170" t="e">
        <f t="shared" si="119"/>
        <v>#VALUE!</v>
      </c>
      <c r="J132" s="170" t="e">
        <f t="shared" si="119"/>
        <v>#VALUE!</v>
      </c>
      <c r="K132" s="170" t="e">
        <f t="shared" si="119"/>
        <v>#VALUE!</v>
      </c>
      <c r="L132" s="170" t="e">
        <f t="shared" si="119"/>
        <v>#VALUE!</v>
      </c>
    </row>
    <row r="133" spans="1:12" x14ac:dyDescent="0.3">
      <c r="A133" s="162" t="s">
        <v>61</v>
      </c>
      <c r="B133" s="193"/>
      <c r="C133" s="163">
        <v>1</v>
      </c>
      <c r="D133" s="163">
        <v>1</v>
      </c>
      <c r="E133" s="163">
        <v>1</v>
      </c>
      <c r="F133" s="163">
        <v>1</v>
      </c>
      <c r="G133" s="163">
        <v>1</v>
      </c>
      <c r="H133" s="163">
        <v>1</v>
      </c>
      <c r="I133" s="163">
        <v>1</v>
      </c>
      <c r="J133" s="163">
        <v>1</v>
      </c>
      <c r="K133" s="163">
        <v>1</v>
      </c>
      <c r="L133" s="163">
        <v>1</v>
      </c>
    </row>
    <row r="134" spans="1:12" x14ac:dyDescent="0.3">
      <c r="A134" s="139" t="s">
        <v>178</v>
      </c>
      <c r="B134" s="194"/>
      <c r="C134" s="164" t="e">
        <f t="shared" ref="C134:L134" si="120">SUM(C118*C133,C121:C122)</f>
        <v>#VALUE!</v>
      </c>
      <c r="D134" s="164" t="e">
        <f t="shared" si="120"/>
        <v>#VALUE!</v>
      </c>
      <c r="E134" s="164" t="e">
        <f t="shared" si="120"/>
        <v>#VALUE!</v>
      </c>
      <c r="F134" s="164" t="e">
        <f t="shared" si="120"/>
        <v>#VALUE!</v>
      </c>
      <c r="G134" s="164" t="e">
        <f t="shared" si="120"/>
        <v>#VALUE!</v>
      </c>
      <c r="H134" s="164" t="e">
        <f t="shared" si="120"/>
        <v>#VALUE!</v>
      </c>
      <c r="I134" s="164" t="e">
        <f t="shared" si="120"/>
        <v>#VALUE!</v>
      </c>
      <c r="J134" s="164" t="e">
        <f t="shared" si="120"/>
        <v>#VALUE!</v>
      </c>
      <c r="K134" s="164" t="e">
        <f t="shared" si="120"/>
        <v>#VALUE!</v>
      </c>
      <c r="L134" s="164" t="e">
        <f t="shared" si="120"/>
        <v>#VALUE!</v>
      </c>
    </row>
    <row r="135" spans="1:12" x14ac:dyDescent="0.3">
      <c r="A135" s="133" t="s">
        <v>62</v>
      </c>
      <c r="B135" s="170"/>
      <c r="C135" s="170" t="e">
        <f t="shared" ref="C135" si="121">SUM(C130:C131,C125:C126,C134)</f>
        <v>#VALUE!</v>
      </c>
      <c r="D135" s="170" t="e">
        <f t="shared" ref="D135" si="122">SUM(D130:D131,D125:D126,D134)</f>
        <v>#VALUE!</v>
      </c>
      <c r="E135" s="170" t="e">
        <f t="shared" ref="E135" si="123">SUM(E130:E131,E125:E126,E134)</f>
        <v>#VALUE!</v>
      </c>
      <c r="F135" s="170" t="e">
        <f t="shared" ref="F135" si="124">SUM(F130:F131,F125:F126,F134)</f>
        <v>#VALUE!</v>
      </c>
      <c r="G135" s="170" t="e">
        <f t="shared" ref="G135" si="125">SUM(G130:G131,G125:G126,G134)</f>
        <v>#VALUE!</v>
      </c>
      <c r="H135" s="170" t="e">
        <f t="shared" ref="H135" si="126">SUM(H130:H131,H125:H126,H134)</f>
        <v>#VALUE!</v>
      </c>
      <c r="I135" s="170" t="e">
        <f>SUM(I130:I131,I125:I126,I134)</f>
        <v>#VALUE!</v>
      </c>
      <c r="J135" s="170" t="e">
        <f t="shared" ref="J135:L135" si="127">SUM(J130:J131,J125:J126,J134)</f>
        <v>#VALUE!</v>
      </c>
      <c r="K135" s="170" t="e">
        <f t="shared" si="127"/>
        <v>#VALUE!</v>
      </c>
      <c r="L135" s="170" t="e">
        <f t="shared" si="127"/>
        <v>#VALUE!</v>
      </c>
    </row>
    <row r="136" spans="1:12" x14ac:dyDescent="0.3">
      <c r="A136" s="22" t="s">
        <v>89</v>
      </c>
      <c r="B136" s="194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</row>
    <row r="137" spans="1:12" x14ac:dyDescent="0.3">
      <c r="A137" s="23" t="s">
        <v>63</v>
      </c>
      <c r="B137" s="24"/>
      <c r="C137" s="24" t="e">
        <f>C135-C136</f>
        <v>#VALUE!</v>
      </c>
      <c r="D137" s="24" t="e">
        <f t="shared" ref="D137:L137" si="128">D135-D136</f>
        <v>#VALUE!</v>
      </c>
      <c r="E137" s="24" t="e">
        <f t="shared" si="128"/>
        <v>#VALUE!</v>
      </c>
      <c r="F137" s="24" t="e">
        <f t="shared" si="128"/>
        <v>#VALUE!</v>
      </c>
      <c r="G137" s="24" t="e">
        <f t="shared" si="128"/>
        <v>#VALUE!</v>
      </c>
      <c r="H137" s="24" t="e">
        <f t="shared" si="128"/>
        <v>#VALUE!</v>
      </c>
      <c r="I137" s="24" t="e">
        <f t="shared" si="128"/>
        <v>#VALUE!</v>
      </c>
      <c r="J137" s="24" t="e">
        <f t="shared" si="128"/>
        <v>#VALUE!</v>
      </c>
      <c r="K137" s="24" t="e">
        <f t="shared" si="128"/>
        <v>#VALUE!</v>
      </c>
      <c r="L137" s="24" t="e">
        <f t="shared" si="128"/>
        <v>#VALUE!</v>
      </c>
    </row>
    <row r="138" spans="1:12" ht="15.75" thickBot="1" x14ac:dyDescent="0.35">
      <c r="A138" s="25" t="s">
        <v>64</v>
      </c>
      <c r="B138" s="129"/>
      <c r="C138" s="129" t="str">
        <f t="shared" ref="C138:L138" si="129">IFERROR((C137/C136)," ")</f>
        <v xml:space="preserve"> </v>
      </c>
      <c r="D138" s="129" t="str">
        <f t="shared" si="129"/>
        <v xml:space="preserve"> </v>
      </c>
      <c r="E138" s="129" t="str">
        <f t="shared" si="129"/>
        <v xml:space="preserve"> </v>
      </c>
      <c r="F138" s="129" t="str">
        <f t="shared" si="129"/>
        <v xml:space="preserve"> </v>
      </c>
      <c r="G138" s="129" t="str">
        <f t="shared" si="129"/>
        <v xml:space="preserve"> </v>
      </c>
      <c r="H138" s="129" t="str">
        <f t="shared" si="129"/>
        <v xml:space="preserve"> </v>
      </c>
      <c r="I138" s="129" t="str">
        <f t="shared" si="129"/>
        <v xml:space="preserve"> </v>
      </c>
      <c r="J138" s="129" t="str">
        <f t="shared" si="129"/>
        <v xml:space="preserve"> </v>
      </c>
      <c r="K138" s="129" t="str">
        <f t="shared" si="129"/>
        <v xml:space="preserve"> </v>
      </c>
      <c r="L138" s="129" t="str">
        <f t="shared" si="129"/>
        <v xml:space="preserve"> </v>
      </c>
    </row>
    <row r="139" spans="1:12" ht="15.75" thickTop="1" x14ac:dyDescent="0.3"/>
  </sheetData>
  <mergeCells count="7">
    <mergeCell ref="A64:L64"/>
    <mergeCell ref="A89:L89"/>
    <mergeCell ref="A114:L114"/>
    <mergeCell ref="A6:B6"/>
    <mergeCell ref="A5:B5"/>
    <mergeCell ref="A14:L14"/>
    <mergeCell ref="A39:L39"/>
  </mergeCells>
  <conditionalFormatting sqref="C36:L36">
    <cfRule type="containsText" dxfId="263" priority="61" operator="containsText" text="ntitulé">
      <formula>NOT(ISERROR(SEARCH("ntitulé",C36)))</formula>
    </cfRule>
    <cfRule type="containsBlanks" dxfId="262" priority="62">
      <formula>LEN(TRIM(C36))=0</formula>
    </cfRule>
  </conditionalFormatting>
  <conditionalFormatting sqref="C33:L34">
    <cfRule type="containsText" dxfId="261" priority="43" operator="containsText" text="ntitulé">
      <formula>NOT(ISERROR(SEARCH("ntitulé",C33)))</formula>
    </cfRule>
    <cfRule type="containsBlanks" dxfId="260" priority="44">
      <formula>LEN(TRIM(C33))=0</formula>
    </cfRule>
  </conditionalFormatting>
  <conditionalFormatting sqref="C33:L34">
    <cfRule type="containsText" dxfId="259" priority="41" operator="containsText" text="ntitulé">
      <formula>NOT(ISERROR(SEARCH("ntitulé",C33)))</formula>
    </cfRule>
    <cfRule type="containsBlanks" dxfId="258" priority="42">
      <formula>LEN(TRIM(C33))=0</formula>
    </cfRule>
  </conditionalFormatting>
  <conditionalFormatting sqref="C61:L61">
    <cfRule type="containsText" dxfId="257" priority="23" operator="containsText" text="ntitulé">
      <formula>NOT(ISERROR(SEARCH("ntitulé",C61)))</formula>
    </cfRule>
    <cfRule type="containsBlanks" dxfId="256" priority="24">
      <formula>LEN(TRIM(C61))=0</formula>
    </cfRule>
  </conditionalFormatting>
  <conditionalFormatting sqref="C58:L59">
    <cfRule type="containsText" dxfId="255" priority="21" operator="containsText" text="ntitulé">
      <formula>NOT(ISERROR(SEARCH("ntitulé",C58)))</formula>
    </cfRule>
    <cfRule type="containsBlanks" dxfId="254" priority="22">
      <formula>LEN(TRIM(C58))=0</formula>
    </cfRule>
  </conditionalFormatting>
  <conditionalFormatting sqref="C58:L59">
    <cfRule type="containsText" dxfId="253" priority="19" operator="containsText" text="ntitulé">
      <formula>NOT(ISERROR(SEARCH("ntitulé",C58)))</formula>
    </cfRule>
    <cfRule type="containsBlanks" dxfId="252" priority="20">
      <formula>LEN(TRIM(C58))=0</formula>
    </cfRule>
  </conditionalFormatting>
  <conditionalFormatting sqref="C86:L86">
    <cfRule type="containsText" dxfId="251" priority="17" operator="containsText" text="ntitulé">
      <formula>NOT(ISERROR(SEARCH("ntitulé",C86)))</formula>
    </cfRule>
    <cfRule type="containsBlanks" dxfId="250" priority="18">
      <formula>LEN(TRIM(C86))=0</formula>
    </cfRule>
  </conditionalFormatting>
  <conditionalFormatting sqref="C83:L84">
    <cfRule type="containsText" dxfId="249" priority="15" operator="containsText" text="ntitulé">
      <formula>NOT(ISERROR(SEARCH("ntitulé",C83)))</formula>
    </cfRule>
    <cfRule type="containsBlanks" dxfId="248" priority="16">
      <formula>LEN(TRIM(C83))=0</formula>
    </cfRule>
  </conditionalFormatting>
  <conditionalFormatting sqref="C83:L84">
    <cfRule type="containsText" dxfId="247" priority="13" operator="containsText" text="ntitulé">
      <formula>NOT(ISERROR(SEARCH("ntitulé",C83)))</formula>
    </cfRule>
    <cfRule type="containsBlanks" dxfId="246" priority="14">
      <formula>LEN(TRIM(C83))=0</formula>
    </cfRule>
  </conditionalFormatting>
  <conditionalFormatting sqref="C111:L111">
    <cfRule type="containsText" dxfId="245" priority="11" operator="containsText" text="ntitulé">
      <formula>NOT(ISERROR(SEARCH("ntitulé",C111)))</formula>
    </cfRule>
    <cfRule type="containsBlanks" dxfId="244" priority="12">
      <formula>LEN(TRIM(C111))=0</formula>
    </cfRule>
  </conditionalFormatting>
  <conditionalFormatting sqref="C108:L109">
    <cfRule type="containsText" dxfId="243" priority="9" operator="containsText" text="ntitulé">
      <formula>NOT(ISERROR(SEARCH("ntitulé",C108)))</formula>
    </cfRule>
    <cfRule type="containsBlanks" dxfId="242" priority="10">
      <formula>LEN(TRIM(C108))=0</formula>
    </cfRule>
  </conditionalFormatting>
  <conditionalFormatting sqref="C108:L109">
    <cfRule type="containsText" dxfId="241" priority="7" operator="containsText" text="ntitulé">
      <formula>NOT(ISERROR(SEARCH("ntitulé",C108)))</formula>
    </cfRule>
    <cfRule type="containsBlanks" dxfId="240" priority="8">
      <formula>LEN(TRIM(C108))=0</formula>
    </cfRule>
  </conditionalFormatting>
  <conditionalFormatting sqref="C136:L136">
    <cfRule type="containsText" dxfId="239" priority="5" operator="containsText" text="ntitulé">
      <formula>NOT(ISERROR(SEARCH("ntitulé",C136)))</formula>
    </cfRule>
    <cfRule type="containsBlanks" dxfId="238" priority="6">
      <formula>LEN(TRIM(C136))=0</formula>
    </cfRule>
  </conditionalFormatting>
  <conditionalFormatting sqref="C133:L134">
    <cfRule type="containsText" dxfId="237" priority="3" operator="containsText" text="ntitulé">
      <formula>NOT(ISERROR(SEARCH("ntitulé",C133)))</formula>
    </cfRule>
    <cfRule type="containsBlanks" dxfId="236" priority="4">
      <formula>LEN(TRIM(C133))=0</formula>
    </cfRule>
  </conditionalFormatting>
  <conditionalFormatting sqref="C133:L134">
    <cfRule type="containsText" dxfId="235" priority="1" operator="containsText" text="ntitulé">
      <formula>NOT(ISERROR(SEARCH("ntitulé",C133)))</formula>
    </cfRule>
    <cfRule type="containsBlanks" dxfId="234" priority="2">
      <formula>LEN(TRIM(C133))=0</formula>
    </cfRule>
  </conditionalFormatting>
  <pageMargins left="0.7" right="0.7" top="0.75" bottom="0.75" header="0.3" footer="0.3"/>
  <pageSetup paperSize="9" scale="85" orientation="landscape" verticalDpi="300" r:id="rId1"/>
  <rowBreaks count="3" manualBreakCount="3">
    <brk id="13" max="8" man="1"/>
    <brk id="37" max="8" man="1"/>
    <brk id="61" max="8" man="1"/>
  </rowBreaks>
  <colBreaks count="1" manualBreakCount="1">
    <brk id="9" max="13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8B12-7E2D-4DD9-B4FD-E43B978AF03B}">
  <dimension ref="A3:L139"/>
  <sheetViews>
    <sheetView showGridLines="0"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115.28515625" style="27" bestFit="1" customWidth="1"/>
    <col min="2" max="2" width="15.42578125" style="33" customWidth="1"/>
    <col min="3" max="8" width="16.5703125" style="5" customWidth="1"/>
    <col min="9" max="12" width="15.7109375" style="5" customWidth="1"/>
    <col min="13" max="16384" width="8.85546875" style="5"/>
  </cols>
  <sheetData>
    <row r="3" spans="1:12" ht="29.45" customHeight="1" x14ac:dyDescent="0.3">
      <c r="A3" s="165" t="s">
        <v>219</v>
      </c>
      <c r="B3" s="173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5" spans="1:12" x14ac:dyDescent="0.3">
      <c r="A5" s="296" t="s">
        <v>38</v>
      </c>
      <c r="B5" s="297"/>
      <c r="C5" s="167" t="s">
        <v>65</v>
      </c>
      <c r="D5" s="167" t="s">
        <v>66</v>
      </c>
      <c r="E5" s="167" t="s">
        <v>67</v>
      </c>
      <c r="F5" s="167" t="s">
        <v>68</v>
      </c>
      <c r="G5" s="167" t="s">
        <v>47</v>
      </c>
      <c r="H5" s="167" t="s">
        <v>69</v>
      </c>
    </row>
    <row r="6" spans="1:12" s="12" customFormat="1" ht="13.5" x14ac:dyDescent="0.3">
      <c r="A6" s="296" t="s">
        <v>70</v>
      </c>
      <c r="B6" s="297"/>
      <c r="C6" s="167" t="s">
        <v>71</v>
      </c>
      <c r="D6" s="167" t="s">
        <v>72</v>
      </c>
      <c r="E6" s="167" t="s">
        <v>73</v>
      </c>
      <c r="F6" s="167" t="s">
        <v>74</v>
      </c>
      <c r="G6" s="167" t="s">
        <v>75</v>
      </c>
      <c r="H6" s="167" t="s">
        <v>76</v>
      </c>
      <c r="I6" s="174" t="s">
        <v>184</v>
      </c>
      <c r="J6" s="174" t="s">
        <v>185</v>
      </c>
      <c r="K6" s="175" t="s">
        <v>186</v>
      </c>
      <c r="L6" s="174" t="s">
        <v>187</v>
      </c>
    </row>
    <row r="7" spans="1:12" s="12" customFormat="1" ht="13.5" x14ac:dyDescent="0.3">
      <c r="A7" s="6" t="s">
        <v>50</v>
      </c>
      <c r="B7" s="35"/>
      <c r="C7" s="7">
        <v>30000</v>
      </c>
      <c r="D7" s="7">
        <v>50000</v>
      </c>
      <c r="E7" s="7">
        <v>160000</v>
      </c>
      <c r="F7" s="7">
        <v>1250000</v>
      </c>
      <c r="G7" s="7">
        <v>2000000</v>
      </c>
      <c r="H7" s="7">
        <v>10000000</v>
      </c>
      <c r="I7" s="7">
        <f>I11</f>
        <v>6000000</v>
      </c>
      <c r="J7" s="7">
        <f t="shared" ref="J7:L7" si="0">J11</f>
        <v>1600000</v>
      </c>
      <c r="K7" s="7">
        <f t="shared" si="0"/>
        <v>475000</v>
      </c>
      <c r="L7" s="7">
        <f t="shared" si="0"/>
        <v>94000</v>
      </c>
    </row>
    <row r="8" spans="1:12" s="1" customFormat="1" ht="13.5" x14ac:dyDescent="0.3">
      <c r="A8" s="6" t="s">
        <v>51</v>
      </c>
      <c r="B8" s="35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</row>
    <row r="9" spans="1:12" s="1" customFormat="1" ht="13.5" x14ac:dyDescent="0.3">
      <c r="A9" s="6" t="s">
        <v>52</v>
      </c>
      <c r="B9" s="35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2" s="15" customFormat="1" ht="13.5" x14ac:dyDescent="0.3">
      <c r="A10" s="8" t="s">
        <v>53</v>
      </c>
      <c r="B10" s="36"/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60">
        <v>0</v>
      </c>
      <c r="J10" s="160">
        <v>0</v>
      </c>
      <c r="K10" s="160">
        <v>0</v>
      </c>
      <c r="L10" s="160">
        <v>0</v>
      </c>
    </row>
    <row r="11" spans="1:12" s="1" customFormat="1" ht="13.5" x14ac:dyDescent="0.3">
      <c r="A11" s="6" t="s">
        <v>54</v>
      </c>
      <c r="B11" s="35"/>
      <c r="C11" s="7">
        <v>30000</v>
      </c>
      <c r="D11" s="7">
        <v>50000</v>
      </c>
      <c r="E11" s="7">
        <v>160000</v>
      </c>
      <c r="F11" s="7">
        <v>1250000</v>
      </c>
      <c r="G11" s="7">
        <v>2000000</v>
      </c>
      <c r="H11" s="7">
        <v>10000000</v>
      </c>
      <c r="I11" s="7">
        <v>6000000</v>
      </c>
      <c r="J11" s="7">
        <v>1600000</v>
      </c>
      <c r="K11" s="7">
        <v>475000</v>
      </c>
      <c r="L11" s="7">
        <v>94000</v>
      </c>
    </row>
    <row r="12" spans="1:12" s="1" customFormat="1" ht="13.5" x14ac:dyDescent="0.3">
      <c r="A12" s="13" t="s">
        <v>55</v>
      </c>
      <c r="B12" s="35"/>
      <c r="C12" s="28">
        <v>5.9</v>
      </c>
      <c r="D12" s="28">
        <v>9.8000000000000007</v>
      </c>
      <c r="E12" s="28">
        <v>31.4</v>
      </c>
      <c r="F12" s="28">
        <v>245</v>
      </c>
      <c r="G12" s="28">
        <v>392</v>
      </c>
      <c r="H12" s="28">
        <v>1959.9</v>
      </c>
      <c r="I12" s="177">
        <v>1700</v>
      </c>
      <c r="J12" s="177">
        <v>500</v>
      </c>
      <c r="K12" s="177">
        <v>160</v>
      </c>
      <c r="L12" s="177">
        <v>44</v>
      </c>
    </row>
    <row r="13" spans="1:12" s="1" customFormat="1" ht="13.5" x14ac:dyDescent="0.3">
      <c r="A13" s="6" t="s">
        <v>56</v>
      </c>
      <c r="B13" s="35"/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79">
        <v>0</v>
      </c>
      <c r="I13" s="14">
        <f>ROUND(I11/1000000,0)*1000000</f>
        <v>6000000</v>
      </c>
      <c r="J13" s="14">
        <f t="shared" ref="J13:L13" si="1">ROUND(J11/1000000,0)*1000000</f>
        <v>2000000</v>
      </c>
      <c r="K13" s="14">
        <f t="shared" si="1"/>
        <v>0</v>
      </c>
      <c r="L13" s="14">
        <f t="shared" si="1"/>
        <v>0</v>
      </c>
    </row>
    <row r="14" spans="1:12" ht="18" x14ac:dyDescent="0.35">
      <c r="A14" s="301" t="s">
        <v>172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</row>
    <row r="15" spans="1:12" ht="27" x14ac:dyDescent="0.3">
      <c r="A15" s="16"/>
      <c r="B15" s="132" t="s">
        <v>57</v>
      </c>
      <c r="C15" s="132" t="str">
        <f t="shared" ref="C15:L15" si="2">"Coût annuel estimé      "&amp;C$6</f>
        <v>Coût annuel estimé      E1</v>
      </c>
      <c r="D15" s="132" t="str">
        <f t="shared" si="2"/>
        <v>Coût annuel estimé      E2</v>
      </c>
      <c r="E15" s="132" t="str">
        <f t="shared" si="2"/>
        <v>Coût annuel estimé      E3</v>
      </c>
      <c r="F15" s="132" t="str">
        <f t="shared" si="2"/>
        <v>Coût annuel estimé      E4</v>
      </c>
      <c r="G15" s="132" t="str">
        <f t="shared" si="2"/>
        <v>Coût annuel estimé      E5</v>
      </c>
      <c r="H15" s="132" t="str">
        <f t="shared" si="2"/>
        <v>Coût annuel estimé      E6</v>
      </c>
      <c r="I15" s="158" t="str">
        <f t="shared" si="2"/>
        <v>Coût annuel estimé      MT7</v>
      </c>
      <c r="J15" s="158" t="str">
        <f t="shared" si="2"/>
        <v>Coût annuel estimé      MT8</v>
      </c>
      <c r="K15" s="158" t="str">
        <f t="shared" si="2"/>
        <v>Coût annuel estimé      MT9</v>
      </c>
      <c r="L15" s="158" t="str">
        <f t="shared" si="2"/>
        <v>Coût annuel estimé      MT10</v>
      </c>
    </row>
    <row r="16" spans="1:12" x14ac:dyDescent="0.3">
      <c r="A16" s="139" t="s">
        <v>7</v>
      </c>
      <c r="B16" s="32"/>
      <c r="C16" s="17" t="e">
        <f t="shared" ref="C16:L16" si="3">SUM(C17,C21:C22)</f>
        <v>#VALUE!</v>
      </c>
      <c r="D16" s="17" t="e">
        <f t="shared" si="3"/>
        <v>#VALUE!</v>
      </c>
      <c r="E16" s="17" t="e">
        <f t="shared" si="3"/>
        <v>#VALUE!</v>
      </c>
      <c r="F16" s="17" t="e">
        <f t="shared" si="3"/>
        <v>#VALUE!</v>
      </c>
      <c r="G16" s="17" t="e">
        <f t="shared" si="3"/>
        <v>#VALUE!</v>
      </c>
      <c r="H16" s="17" t="e">
        <f t="shared" si="3"/>
        <v>#VALUE!</v>
      </c>
      <c r="I16" s="17" t="e">
        <f t="shared" si="3"/>
        <v>#VALUE!</v>
      </c>
      <c r="J16" s="17" t="e">
        <f t="shared" si="3"/>
        <v>#VALUE!</v>
      </c>
      <c r="K16" s="17" t="e">
        <f t="shared" si="3"/>
        <v>#VALUE!</v>
      </c>
      <c r="L16" s="17" t="e">
        <f t="shared" si="3"/>
        <v>#VALUE!</v>
      </c>
    </row>
    <row r="17" spans="1:12" x14ac:dyDescent="0.3">
      <c r="A17" s="18" t="s">
        <v>8</v>
      </c>
      <c r="B17" s="32"/>
      <c r="C17" s="17" t="e">
        <f t="shared" ref="C17:L17" si="4">C18</f>
        <v>#VALUE!</v>
      </c>
      <c r="D17" s="17" t="e">
        <f t="shared" si="4"/>
        <v>#VALUE!</v>
      </c>
      <c r="E17" s="17" t="e">
        <f t="shared" si="4"/>
        <v>#VALUE!</v>
      </c>
      <c r="F17" s="17" t="e">
        <f t="shared" si="4"/>
        <v>#VALUE!</v>
      </c>
      <c r="G17" s="17" t="e">
        <f t="shared" si="4"/>
        <v>#VALUE!</v>
      </c>
      <c r="H17" s="17" t="e">
        <f t="shared" si="4"/>
        <v>#VALUE!</v>
      </c>
      <c r="I17" s="17" t="e">
        <f t="shared" si="4"/>
        <v>#VALUE!</v>
      </c>
      <c r="J17" s="17" t="e">
        <f t="shared" si="4"/>
        <v>#VALUE!</v>
      </c>
      <c r="K17" s="17" t="e">
        <f t="shared" si="4"/>
        <v>#VALUE!</v>
      </c>
      <c r="L17" s="17" t="e">
        <f t="shared" si="4"/>
        <v>#VALUE!</v>
      </c>
    </row>
    <row r="18" spans="1:12" x14ac:dyDescent="0.3">
      <c r="A18" s="19" t="s">
        <v>9</v>
      </c>
      <c r="B18" s="32"/>
      <c r="C18" s="17" t="e">
        <f t="shared" ref="C18:H18" si="5">SUM(C19:C20)</f>
        <v>#VALUE!</v>
      </c>
      <c r="D18" s="17" t="e">
        <f t="shared" si="5"/>
        <v>#VALUE!</v>
      </c>
      <c r="E18" s="17" t="e">
        <f t="shared" si="5"/>
        <v>#VALUE!</v>
      </c>
      <c r="F18" s="17" t="e">
        <f t="shared" si="5"/>
        <v>#VALUE!</v>
      </c>
      <c r="G18" s="17" t="e">
        <f t="shared" si="5"/>
        <v>#VALUE!</v>
      </c>
      <c r="H18" s="17" t="e">
        <f t="shared" si="5"/>
        <v>#VALUE!</v>
      </c>
      <c r="I18" s="17" t="e">
        <f t="shared" ref="I18:L18" si="6">SUM(I19:I20)</f>
        <v>#VALUE!</v>
      </c>
      <c r="J18" s="17" t="e">
        <f t="shared" si="6"/>
        <v>#VALUE!</v>
      </c>
      <c r="K18" s="17" t="e">
        <f t="shared" si="6"/>
        <v>#VALUE!</v>
      </c>
      <c r="L18" s="17" t="e">
        <f t="shared" si="6"/>
        <v>#VALUE!</v>
      </c>
    </row>
    <row r="19" spans="1:12" x14ac:dyDescent="0.3">
      <c r="A19" s="20" t="s">
        <v>10</v>
      </c>
      <c r="B19" s="31" t="str">
        <f>+'Tarifs 2024'!$N$61</f>
        <v>V</v>
      </c>
      <c r="C19" s="17" t="e">
        <f>$B19*C$12*12</f>
        <v>#VALUE!</v>
      </c>
      <c r="D19" s="17" t="e">
        <f t="shared" ref="D19:L20" si="7">$B19*D$12*12</f>
        <v>#VALUE!</v>
      </c>
      <c r="E19" s="17" t="e">
        <f t="shared" si="7"/>
        <v>#VALUE!</v>
      </c>
      <c r="F19" s="17" t="e">
        <f t="shared" si="7"/>
        <v>#VALUE!</v>
      </c>
      <c r="G19" s="17" t="e">
        <f t="shared" si="7"/>
        <v>#VALUE!</v>
      </c>
      <c r="H19" s="17" t="e">
        <f t="shared" si="7"/>
        <v>#VALUE!</v>
      </c>
      <c r="I19" s="17" t="e">
        <f t="shared" si="7"/>
        <v>#VALUE!</v>
      </c>
      <c r="J19" s="17" t="e">
        <f t="shared" si="7"/>
        <v>#VALUE!</v>
      </c>
      <c r="K19" s="17" t="e">
        <f t="shared" si="7"/>
        <v>#VALUE!</v>
      </c>
      <c r="L19" s="17" t="e">
        <f t="shared" si="7"/>
        <v>#VALUE!</v>
      </c>
    </row>
    <row r="20" spans="1:12" x14ac:dyDescent="0.3">
      <c r="A20" s="20" t="s">
        <v>14</v>
      </c>
      <c r="B20" s="31" t="str">
        <f>+'Tarifs 2024'!$N$62</f>
        <v>V</v>
      </c>
      <c r="C20" s="17" t="e">
        <f>$B20*C$12*12</f>
        <v>#VALUE!</v>
      </c>
      <c r="D20" s="17" t="e">
        <f t="shared" si="7"/>
        <v>#VALUE!</v>
      </c>
      <c r="E20" s="17" t="e">
        <f t="shared" si="7"/>
        <v>#VALUE!</v>
      </c>
      <c r="F20" s="17" t="e">
        <f t="shared" si="7"/>
        <v>#VALUE!</v>
      </c>
      <c r="G20" s="17" t="e">
        <f t="shared" si="7"/>
        <v>#VALUE!</v>
      </c>
      <c r="H20" s="17" t="e">
        <f t="shared" si="7"/>
        <v>#VALUE!</v>
      </c>
      <c r="I20" s="17" t="e">
        <f t="shared" si="7"/>
        <v>#VALUE!</v>
      </c>
      <c r="J20" s="17" t="e">
        <f t="shared" si="7"/>
        <v>#VALUE!</v>
      </c>
      <c r="K20" s="17" t="e">
        <f t="shared" si="7"/>
        <v>#VALUE!</v>
      </c>
      <c r="L20" s="17" t="e">
        <f t="shared" si="7"/>
        <v>#VALUE!</v>
      </c>
    </row>
    <row r="21" spans="1:12" x14ac:dyDescent="0.3">
      <c r="A21" s="18" t="s">
        <v>17</v>
      </c>
      <c r="B21" s="34" t="str">
        <f>+'Tarifs 2024'!$N$68</f>
        <v>V</v>
      </c>
      <c r="C21" s="17" t="str">
        <f t="shared" ref="C21:L21" si="8">$B21</f>
        <v>V</v>
      </c>
      <c r="D21" s="17" t="str">
        <f t="shared" si="8"/>
        <v>V</v>
      </c>
      <c r="E21" s="17" t="str">
        <f t="shared" si="8"/>
        <v>V</v>
      </c>
      <c r="F21" s="17" t="str">
        <f t="shared" si="8"/>
        <v>V</v>
      </c>
      <c r="G21" s="17" t="str">
        <f t="shared" si="8"/>
        <v>V</v>
      </c>
      <c r="H21" s="17" t="str">
        <f t="shared" si="8"/>
        <v>V</v>
      </c>
      <c r="I21" s="17" t="str">
        <f t="shared" si="8"/>
        <v>V</v>
      </c>
      <c r="J21" s="17" t="str">
        <f t="shared" si="8"/>
        <v>V</v>
      </c>
      <c r="K21" s="17" t="str">
        <f t="shared" si="8"/>
        <v>V</v>
      </c>
      <c r="L21" s="17" t="str">
        <f t="shared" si="8"/>
        <v>V</v>
      </c>
    </row>
    <row r="22" spans="1:12" x14ac:dyDescent="0.3">
      <c r="A22" s="18" t="s">
        <v>58</v>
      </c>
      <c r="B22" s="32"/>
      <c r="C22" s="17" t="e">
        <f t="shared" ref="C22:H22" si="9">SUM(C23:C24)</f>
        <v>#VALUE!</v>
      </c>
      <c r="D22" s="17" t="e">
        <f t="shared" si="9"/>
        <v>#VALUE!</v>
      </c>
      <c r="E22" s="17" t="e">
        <f t="shared" si="9"/>
        <v>#VALUE!</v>
      </c>
      <c r="F22" s="17" t="e">
        <f t="shared" si="9"/>
        <v>#VALUE!</v>
      </c>
      <c r="G22" s="17" t="e">
        <f t="shared" si="9"/>
        <v>#VALUE!</v>
      </c>
      <c r="H22" s="17" t="e">
        <f t="shared" si="9"/>
        <v>#VALUE!</v>
      </c>
      <c r="I22" s="17" t="e">
        <f t="shared" ref="I22:L22" si="10">SUM(I23:I24)</f>
        <v>#VALUE!</v>
      </c>
      <c r="J22" s="17" t="e">
        <f t="shared" si="10"/>
        <v>#VALUE!</v>
      </c>
      <c r="K22" s="17" t="e">
        <f t="shared" si="10"/>
        <v>#VALUE!</v>
      </c>
      <c r="L22" s="17" t="e">
        <f t="shared" si="10"/>
        <v>#VALUE!</v>
      </c>
    </row>
    <row r="23" spans="1:12" x14ac:dyDescent="0.3">
      <c r="A23" s="19" t="s">
        <v>22</v>
      </c>
      <c r="B23" s="31" t="str">
        <f>+'Tarifs 2024'!$N$76</f>
        <v>V</v>
      </c>
      <c r="C23" s="17" t="e">
        <f t="shared" ref="C23:L23" si="11">$B23*C$7</f>
        <v>#VALUE!</v>
      </c>
      <c r="D23" s="17" t="e">
        <f t="shared" si="11"/>
        <v>#VALUE!</v>
      </c>
      <c r="E23" s="17" t="e">
        <f t="shared" si="11"/>
        <v>#VALUE!</v>
      </c>
      <c r="F23" s="17" t="e">
        <f t="shared" si="11"/>
        <v>#VALUE!</v>
      </c>
      <c r="G23" s="17" t="e">
        <f t="shared" si="11"/>
        <v>#VALUE!</v>
      </c>
      <c r="H23" s="17" t="e">
        <f t="shared" si="11"/>
        <v>#VALUE!</v>
      </c>
      <c r="I23" s="17" t="e">
        <f t="shared" si="11"/>
        <v>#VALUE!</v>
      </c>
      <c r="J23" s="17" t="e">
        <f t="shared" si="11"/>
        <v>#VALUE!</v>
      </c>
      <c r="K23" s="17" t="e">
        <f t="shared" si="11"/>
        <v>#VALUE!</v>
      </c>
      <c r="L23" s="17" t="e">
        <f t="shared" si="11"/>
        <v>#VALUE!</v>
      </c>
    </row>
    <row r="24" spans="1:12" x14ac:dyDescent="0.3">
      <c r="A24" s="19" t="s">
        <v>23</v>
      </c>
      <c r="B24" s="31" t="str">
        <f>+'Tarifs 2024'!$N$77</f>
        <v>V</v>
      </c>
      <c r="C24" s="17" t="e">
        <f t="shared" ref="C24:L24" si="12">$B24*C$8</f>
        <v>#VALUE!</v>
      </c>
      <c r="D24" s="17" t="e">
        <f t="shared" si="12"/>
        <v>#VALUE!</v>
      </c>
      <c r="E24" s="17" t="e">
        <f t="shared" si="12"/>
        <v>#VALUE!</v>
      </c>
      <c r="F24" s="17" t="e">
        <f t="shared" si="12"/>
        <v>#VALUE!</v>
      </c>
      <c r="G24" s="17" t="e">
        <f t="shared" si="12"/>
        <v>#VALUE!</v>
      </c>
      <c r="H24" s="17" t="e">
        <f t="shared" si="12"/>
        <v>#VALUE!</v>
      </c>
      <c r="I24" s="17" t="e">
        <f t="shared" si="12"/>
        <v>#VALUE!</v>
      </c>
      <c r="J24" s="17" t="e">
        <f t="shared" si="12"/>
        <v>#VALUE!</v>
      </c>
      <c r="K24" s="17" t="e">
        <f t="shared" si="12"/>
        <v>#VALUE!</v>
      </c>
      <c r="L24" s="17" t="e">
        <f t="shared" si="12"/>
        <v>#VALUE!</v>
      </c>
    </row>
    <row r="25" spans="1:12" x14ac:dyDescent="0.3">
      <c r="A25" s="139" t="s">
        <v>42</v>
      </c>
      <c r="B25" s="31" t="str">
        <f>+'Tarifs 2024'!$N$83</f>
        <v>V</v>
      </c>
      <c r="C25" s="17" t="e">
        <f t="shared" ref="C25:L25" si="13">$B25*C$11</f>
        <v>#VALUE!</v>
      </c>
      <c r="D25" s="17" t="e">
        <f t="shared" si="13"/>
        <v>#VALUE!</v>
      </c>
      <c r="E25" s="17" t="e">
        <f t="shared" si="13"/>
        <v>#VALUE!</v>
      </c>
      <c r="F25" s="17" t="e">
        <f t="shared" si="13"/>
        <v>#VALUE!</v>
      </c>
      <c r="G25" s="17" t="e">
        <f t="shared" si="13"/>
        <v>#VALUE!</v>
      </c>
      <c r="H25" s="17" t="e">
        <f t="shared" si="13"/>
        <v>#VALUE!</v>
      </c>
      <c r="I25" s="17" t="e">
        <f t="shared" si="13"/>
        <v>#VALUE!</v>
      </c>
      <c r="J25" s="17" t="e">
        <f t="shared" si="13"/>
        <v>#VALUE!</v>
      </c>
      <c r="K25" s="17" t="e">
        <f t="shared" si="13"/>
        <v>#VALUE!</v>
      </c>
      <c r="L25" s="17" t="e">
        <f t="shared" si="13"/>
        <v>#VALUE!</v>
      </c>
    </row>
    <row r="26" spans="1:12" x14ac:dyDescent="0.3">
      <c r="A26" s="139" t="s">
        <v>59</v>
      </c>
      <c r="B26" s="31"/>
      <c r="C26" s="17" t="e">
        <f t="shared" ref="C26:L26" si="14">SUM(C27:C29)</f>
        <v>#VALUE!</v>
      </c>
      <c r="D26" s="17" t="e">
        <f t="shared" si="14"/>
        <v>#VALUE!</v>
      </c>
      <c r="E26" s="17" t="e">
        <f t="shared" si="14"/>
        <v>#VALUE!</v>
      </c>
      <c r="F26" s="17" t="e">
        <f t="shared" si="14"/>
        <v>#VALUE!</v>
      </c>
      <c r="G26" s="17" t="e">
        <f t="shared" si="14"/>
        <v>#VALUE!</v>
      </c>
      <c r="H26" s="17" t="e">
        <f t="shared" si="14"/>
        <v>#VALUE!</v>
      </c>
      <c r="I26" s="17" t="e">
        <f t="shared" si="14"/>
        <v>#VALUE!</v>
      </c>
      <c r="J26" s="17" t="e">
        <f t="shared" si="14"/>
        <v>#VALUE!</v>
      </c>
      <c r="K26" s="17" t="e">
        <f t="shared" si="14"/>
        <v>#VALUE!</v>
      </c>
      <c r="L26" s="17" t="e">
        <f t="shared" si="14"/>
        <v>#VALUE!</v>
      </c>
    </row>
    <row r="27" spans="1:12" x14ac:dyDescent="0.3">
      <c r="A27" s="18" t="s">
        <v>28</v>
      </c>
      <c r="B27" s="31" t="str">
        <f>+'Tarifs 2024'!$N$86</f>
        <v>V</v>
      </c>
      <c r="C27" s="17" t="e">
        <f t="shared" ref="C27:L30" si="15">$B27*C$11</f>
        <v>#VALUE!</v>
      </c>
      <c r="D27" s="17" t="e">
        <f t="shared" si="15"/>
        <v>#VALUE!</v>
      </c>
      <c r="E27" s="17" t="e">
        <f t="shared" si="15"/>
        <v>#VALUE!</v>
      </c>
      <c r="F27" s="17" t="e">
        <f t="shared" si="15"/>
        <v>#VALUE!</v>
      </c>
      <c r="G27" s="17" t="e">
        <f t="shared" si="15"/>
        <v>#VALUE!</v>
      </c>
      <c r="H27" s="17" t="e">
        <f t="shared" si="15"/>
        <v>#VALUE!</v>
      </c>
      <c r="I27" s="17" t="e">
        <f t="shared" si="15"/>
        <v>#VALUE!</v>
      </c>
      <c r="J27" s="17" t="e">
        <f t="shared" si="15"/>
        <v>#VALUE!</v>
      </c>
      <c r="K27" s="17" t="e">
        <f t="shared" si="15"/>
        <v>#VALUE!</v>
      </c>
      <c r="L27" s="17" t="e">
        <f t="shared" si="15"/>
        <v>#VALUE!</v>
      </c>
    </row>
    <row r="28" spans="1:12" x14ac:dyDescent="0.3">
      <c r="A28" s="18" t="s">
        <v>30</v>
      </c>
      <c r="B28" s="31" t="str">
        <f>+'Tarifs 2024'!$N$87</f>
        <v>V</v>
      </c>
      <c r="C28" s="17" t="e">
        <f t="shared" si="15"/>
        <v>#VALUE!</v>
      </c>
      <c r="D28" s="17" t="e">
        <f t="shared" si="15"/>
        <v>#VALUE!</v>
      </c>
      <c r="E28" s="17" t="e">
        <f t="shared" si="15"/>
        <v>#VALUE!</v>
      </c>
      <c r="F28" s="17" t="e">
        <f t="shared" si="15"/>
        <v>#VALUE!</v>
      </c>
      <c r="G28" s="17" t="e">
        <f t="shared" si="15"/>
        <v>#VALUE!</v>
      </c>
      <c r="H28" s="17" t="e">
        <f t="shared" si="15"/>
        <v>#VALUE!</v>
      </c>
      <c r="I28" s="17" t="e">
        <f t="shared" si="15"/>
        <v>#VALUE!</v>
      </c>
      <c r="J28" s="17" t="e">
        <f t="shared" si="15"/>
        <v>#VALUE!</v>
      </c>
      <c r="K28" s="17" t="e">
        <f t="shared" si="15"/>
        <v>#VALUE!</v>
      </c>
      <c r="L28" s="17" t="e">
        <f t="shared" si="15"/>
        <v>#VALUE!</v>
      </c>
    </row>
    <row r="29" spans="1:12" x14ac:dyDescent="0.3">
      <c r="A29" s="18" t="s">
        <v>32</v>
      </c>
      <c r="B29" s="31" t="str">
        <f>+'Tarifs 2024'!$N$88</f>
        <v>V</v>
      </c>
      <c r="C29" s="17" t="e">
        <f t="shared" si="15"/>
        <v>#VALUE!</v>
      </c>
      <c r="D29" s="17" t="e">
        <f t="shared" si="15"/>
        <v>#VALUE!</v>
      </c>
      <c r="E29" s="17" t="e">
        <f t="shared" si="15"/>
        <v>#VALUE!</v>
      </c>
      <c r="F29" s="17" t="e">
        <f t="shared" si="15"/>
        <v>#VALUE!</v>
      </c>
      <c r="G29" s="17" t="e">
        <f t="shared" si="15"/>
        <v>#VALUE!</v>
      </c>
      <c r="H29" s="17" t="e">
        <f t="shared" si="15"/>
        <v>#VALUE!</v>
      </c>
      <c r="I29" s="17" t="e">
        <f t="shared" si="15"/>
        <v>#VALUE!</v>
      </c>
      <c r="J29" s="17" t="e">
        <f t="shared" si="15"/>
        <v>#VALUE!</v>
      </c>
      <c r="K29" s="17" t="e">
        <f t="shared" si="15"/>
        <v>#VALUE!</v>
      </c>
      <c r="L29" s="17" t="e">
        <f t="shared" si="15"/>
        <v>#VALUE!</v>
      </c>
    </row>
    <row r="30" spans="1:12" x14ac:dyDescent="0.3">
      <c r="A30" s="139" t="s">
        <v>34</v>
      </c>
      <c r="B30" s="31" t="str">
        <f>+'Tarifs 2024'!$N$90</f>
        <v>V</v>
      </c>
      <c r="C30" s="17" t="e">
        <f t="shared" si="15"/>
        <v>#VALUE!</v>
      </c>
      <c r="D30" s="17" t="e">
        <f t="shared" si="15"/>
        <v>#VALUE!</v>
      </c>
      <c r="E30" s="17" t="e">
        <f t="shared" si="15"/>
        <v>#VALUE!</v>
      </c>
      <c r="F30" s="17" t="e">
        <f t="shared" si="15"/>
        <v>#VALUE!</v>
      </c>
      <c r="G30" s="17" t="e">
        <f t="shared" si="15"/>
        <v>#VALUE!</v>
      </c>
      <c r="H30" s="17" t="e">
        <f t="shared" si="15"/>
        <v>#VALUE!</v>
      </c>
      <c r="I30" s="17" t="e">
        <f t="shared" si="15"/>
        <v>#VALUE!</v>
      </c>
      <c r="J30" s="17" t="e">
        <f t="shared" si="15"/>
        <v>#VALUE!</v>
      </c>
      <c r="K30" s="17" t="e">
        <f t="shared" si="15"/>
        <v>#VALUE!</v>
      </c>
      <c r="L30" s="17" t="e">
        <f t="shared" si="15"/>
        <v>#VALUE!</v>
      </c>
    </row>
    <row r="31" spans="1:12" x14ac:dyDescent="0.3">
      <c r="A31" s="139" t="s">
        <v>35</v>
      </c>
      <c r="B31" s="31" t="str">
        <f>+'Tarifs 2024'!$N$92</f>
        <v>V</v>
      </c>
      <c r="C31" s="17" t="e">
        <f t="shared" ref="C31:L31" si="16">$B31*C$13</f>
        <v>#VALUE!</v>
      </c>
      <c r="D31" s="17" t="e">
        <f t="shared" si="16"/>
        <v>#VALUE!</v>
      </c>
      <c r="E31" s="17" t="e">
        <f t="shared" si="16"/>
        <v>#VALUE!</v>
      </c>
      <c r="F31" s="17" t="e">
        <f t="shared" si="16"/>
        <v>#VALUE!</v>
      </c>
      <c r="G31" s="17" t="e">
        <f t="shared" si="16"/>
        <v>#VALUE!</v>
      </c>
      <c r="H31" s="17" t="e">
        <f t="shared" si="16"/>
        <v>#VALUE!</v>
      </c>
      <c r="I31" s="17" t="e">
        <f t="shared" si="16"/>
        <v>#VALUE!</v>
      </c>
      <c r="J31" s="17" t="e">
        <f t="shared" si="16"/>
        <v>#VALUE!</v>
      </c>
      <c r="K31" s="17" t="e">
        <f t="shared" si="16"/>
        <v>#VALUE!</v>
      </c>
      <c r="L31" s="17" t="e">
        <f t="shared" si="16"/>
        <v>#VALUE!</v>
      </c>
    </row>
    <row r="32" spans="1:12" x14ac:dyDescent="0.3">
      <c r="A32" s="168" t="s">
        <v>60</v>
      </c>
      <c r="B32" s="172"/>
      <c r="C32" s="170" t="e">
        <f>SUM(C16,C25:C26,C30:C31)</f>
        <v>#VALUE!</v>
      </c>
      <c r="D32" s="170" t="e">
        <f t="shared" ref="D32:L32" si="17">SUM(D16,D25:D26,D30:D31)</f>
        <v>#VALUE!</v>
      </c>
      <c r="E32" s="170" t="e">
        <f t="shared" si="17"/>
        <v>#VALUE!</v>
      </c>
      <c r="F32" s="170" t="e">
        <f t="shared" si="17"/>
        <v>#VALUE!</v>
      </c>
      <c r="G32" s="170" t="e">
        <f t="shared" si="17"/>
        <v>#VALUE!</v>
      </c>
      <c r="H32" s="170" t="e">
        <f t="shared" si="17"/>
        <v>#VALUE!</v>
      </c>
      <c r="I32" s="170" t="e">
        <f t="shared" si="17"/>
        <v>#VALUE!</v>
      </c>
      <c r="J32" s="170" t="e">
        <f t="shared" si="17"/>
        <v>#VALUE!</v>
      </c>
      <c r="K32" s="170" t="e">
        <f t="shared" si="17"/>
        <v>#VALUE!</v>
      </c>
      <c r="L32" s="170" t="e">
        <f t="shared" si="17"/>
        <v>#VALUE!</v>
      </c>
    </row>
    <row r="33" spans="1:12" x14ac:dyDescent="0.3">
      <c r="A33" s="162" t="s">
        <v>61</v>
      </c>
      <c r="B33" s="193"/>
      <c r="C33" s="163">
        <v>1</v>
      </c>
      <c r="D33" s="163">
        <v>1</v>
      </c>
      <c r="E33" s="163">
        <v>1</v>
      </c>
      <c r="F33" s="163">
        <v>1</v>
      </c>
      <c r="G33" s="163">
        <v>1</v>
      </c>
      <c r="H33" s="163">
        <v>1</v>
      </c>
      <c r="I33" s="163">
        <v>1</v>
      </c>
      <c r="J33" s="163">
        <v>1</v>
      </c>
      <c r="K33" s="163">
        <v>1</v>
      </c>
      <c r="L33" s="163">
        <v>1</v>
      </c>
    </row>
    <row r="34" spans="1:12" x14ac:dyDescent="0.3">
      <c r="A34" s="192" t="s">
        <v>178</v>
      </c>
      <c r="B34" s="194"/>
      <c r="C34" s="164" t="e">
        <f t="shared" ref="C34:L34" si="18">SUM(C18*C33,C21:C22)</f>
        <v>#VALUE!</v>
      </c>
      <c r="D34" s="164" t="e">
        <f t="shared" si="18"/>
        <v>#VALUE!</v>
      </c>
      <c r="E34" s="164" t="e">
        <f t="shared" si="18"/>
        <v>#VALUE!</v>
      </c>
      <c r="F34" s="164" t="e">
        <f t="shared" si="18"/>
        <v>#VALUE!</v>
      </c>
      <c r="G34" s="164" t="e">
        <f t="shared" si="18"/>
        <v>#VALUE!</v>
      </c>
      <c r="H34" s="164" t="e">
        <f t="shared" si="18"/>
        <v>#VALUE!</v>
      </c>
      <c r="I34" s="164" t="e">
        <f t="shared" si="18"/>
        <v>#VALUE!</v>
      </c>
      <c r="J34" s="164" t="e">
        <f t="shared" si="18"/>
        <v>#VALUE!</v>
      </c>
      <c r="K34" s="164" t="e">
        <f t="shared" si="18"/>
        <v>#VALUE!</v>
      </c>
      <c r="L34" s="164" t="e">
        <f t="shared" si="18"/>
        <v>#VALUE!</v>
      </c>
    </row>
    <row r="35" spans="1:12" s="1" customFormat="1" x14ac:dyDescent="0.3">
      <c r="A35" s="133" t="s">
        <v>62</v>
      </c>
      <c r="B35" s="170"/>
      <c r="C35" s="170" t="e">
        <f t="shared" ref="C35:H35" si="19">SUM(C30:C31,C25:C26,C34)</f>
        <v>#VALUE!</v>
      </c>
      <c r="D35" s="170" t="e">
        <f t="shared" si="19"/>
        <v>#VALUE!</v>
      </c>
      <c r="E35" s="170" t="e">
        <f t="shared" si="19"/>
        <v>#VALUE!</v>
      </c>
      <c r="F35" s="170" t="e">
        <f t="shared" si="19"/>
        <v>#VALUE!</v>
      </c>
      <c r="G35" s="170" t="e">
        <f t="shared" si="19"/>
        <v>#VALUE!</v>
      </c>
      <c r="H35" s="170" t="e">
        <f t="shared" si="19"/>
        <v>#VALUE!</v>
      </c>
      <c r="I35" s="170" t="e">
        <f>SUM(I30:I31,I25:I26,I34)</f>
        <v>#VALUE!</v>
      </c>
      <c r="J35" s="170" t="e">
        <f t="shared" ref="J35:L35" si="20">SUM(J30:J31,J25:J26,J34)</f>
        <v>#VALUE!</v>
      </c>
      <c r="K35" s="170" t="e">
        <f t="shared" si="20"/>
        <v>#VALUE!</v>
      </c>
      <c r="L35" s="170" t="e">
        <f t="shared" si="20"/>
        <v>#VALUE!</v>
      </c>
    </row>
    <row r="36" spans="1:12" s="6" customFormat="1" ht="13.5" x14ac:dyDescent="0.3">
      <c r="A36" s="22" t="s">
        <v>196</v>
      </c>
      <c r="B36" s="194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s="6" customFormat="1" ht="13.5" x14ac:dyDescent="0.3">
      <c r="A37" s="23" t="s">
        <v>145</v>
      </c>
      <c r="B37" s="24"/>
      <c r="C37" s="24" t="e">
        <f>C35-C36</f>
        <v>#VALUE!</v>
      </c>
      <c r="D37" s="24" t="e">
        <f t="shared" ref="D37:L37" si="21">D35-D36</f>
        <v>#VALUE!</v>
      </c>
      <c r="E37" s="24" t="e">
        <f t="shared" si="21"/>
        <v>#VALUE!</v>
      </c>
      <c r="F37" s="24" t="e">
        <f t="shared" si="21"/>
        <v>#VALUE!</v>
      </c>
      <c r="G37" s="24" t="e">
        <f t="shared" si="21"/>
        <v>#VALUE!</v>
      </c>
      <c r="H37" s="24" t="e">
        <f t="shared" si="21"/>
        <v>#VALUE!</v>
      </c>
      <c r="I37" s="24" t="e">
        <f t="shared" si="21"/>
        <v>#VALUE!</v>
      </c>
      <c r="J37" s="24" t="e">
        <f t="shared" si="21"/>
        <v>#VALUE!</v>
      </c>
      <c r="K37" s="24" t="e">
        <f t="shared" si="21"/>
        <v>#VALUE!</v>
      </c>
      <c r="L37" s="24" t="e">
        <f t="shared" si="21"/>
        <v>#VALUE!</v>
      </c>
    </row>
    <row r="38" spans="1:12" ht="15.75" thickBot="1" x14ac:dyDescent="0.35">
      <c r="A38" s="25" t="s">
        <v>146</v>
      </c>
      <c r="B38" s="129"/>
      <c r="C38" s="129" t="str">
        <f t="shared" ref="C38:L38" si="22">IFERROR((C37/C36)," ")</f>
        <v xml:space="preserve"> </v>
      </c>
      <c r="D38" s="129" t="str">
        <f t="shared" si="22"/>
        <v xml:space="preserve"> </v>
      </c>
      <c r="E38" s="129" t="str">
        <f t="shared" si="22"/>
        <v xml:space="preserve"> </v>
      </c>
      <c r="F38" s="129" t="str">
        <f t="shared" si="22"/>
        <v xml:space="preserve"> </v>
      </c>
      <c r="G38" s="129" t="str">
        <f t="shared" si="22"/>
        <v xml:space="preserve"> </v>
      </c>
      <c r="H38" s="129" t="str">
        <f t="shared" si="22"/>
        <v xml:space="preserve"> </v>
      </c>
      <c r="I38" s="129" t="str">
        <f t="shared" si="22"/>
        <v xml:space="preserve"> </v>
      </c>
      <c r="J38" s="129" t="str">
        <f t="shared" si="22"/>
        <v xml:space="preserve"> </v>
      </c>
      <c r="K38" s="129" t="str">
        <f t="shared" si="22"/>
        <v xml:space="preserve"> </v>
      </c>
      <c r="L38" s="129" t="str">
        <f t="shared" si="22"/>
        <v xml:space="preserve"> </v>
      </c>
    </row>
    <row r="39" spans="1:12" ht="18.75" thickTop="1" x14ac:dyDescent="0.35">
      <c r="A39" s="301" t="s">
        <v>147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</row>
    <row r="40" spans="1:12" ht="27" x14ac:dyDescent="0.3">
      <c r="A40" s="16"/>
      <c r="B40" s="132" t="s">
        <v>57</v>
      </c>
      <c r="C40" s="132" t="str">
        <f t="shared" ref="C40:L40" si="23">"Coût annuel estimé      "&amp;C$6</f>
        <v>Coût annuel estimé      E1</v>
      </c>
      <c r="D40" s="132" t="str">
        <f t="shared" si="23"/>
        <v>Coût annuel estimé      E2</v>
      </c>
      <c r="E40" s="132" t="str">
        <f t="shared" si="23"/>
        <v>Coût annuel estimé      E3</v>
      </c>
      <c r="F40" s="132" t="str">
        <f t="shared" si="23"/>
        <v>Coût annuel estimé      E4</v>
      </c>
      <c r="G40" s="132" t="str">
        <f t="shared" si="23"/>
        <v>Coût annuel estimé      E5</v>
      </c>
      <c r="H40" s="132" t="str">
        <f t="shared" si="23"/>
        <v>Coût annuel estimé      E6</v>
      </c>
      <c r="I40" s="158" t="str">
        <f t="shared" si="23"/>
        <v>Coût annuel estimé      MT7</v>
      </c>
      <c r="J40" s="158" t="str">
        <f t="shared" si="23"/>
        <v>Coût annuel estimé      MT8</v>
      </c>
      <c r="K40" s="158" t="str">
        <f t="shared" si="23"/>
        <v>Coût annuel estimé      MT9</v>
      </c>
      <c r="L40" s="158" t="str">
        <f t="shared" si="23"/>
        <v>Coût annuel estimé      MT10</v>
      </c>
    </row>
    <row r="41" spans="1:12" x14ac:dyDescent="0.3">
      <c r="A41" s="139" t="s">
        <v>7</v>
      </c>
      <c r="B41" s="32"/>
      <c r="C41" s="17" t="e">
        <f t="shared" ref="C41:L41" si="24">SUM(C42,C46:C47)</f>
        <v>#VALUE!</v>
      </c>
      <c r="D41" s="17" t="e">
        <f t="shared" si="24"/>
        <v>#VALUE!</v>
      </c>
      <c r="E41" s="17" t="e">
        <f t="shared" si="24"/>
        <v>#VALUE!</v>
      </c>
      <c r="F41" s="17" t="e">
        <f t="shared" si="24"/>
        <v>#VALUE!</v>
      </c>
      <c r="G41" s="17" t="e">
        <f t="shared" si="24"/>
        <v>#VALUE!</v>
      </c>
      <c r="H41" s="17" t="e">
        <f t="shared" si="24"/>
        <v>#VALUE!</v>
      </c>
      <c r="I41" s="17" t="e">
        <f t="shared" si="24"/>
        <v>#VALUE!</v>
      </c>
      <c r="J41" s="17" t="e">
        <f t="shared" si="24"/>
        <v>#VALUE!</v>
      </c>
      <c r="K41" s="17" t="e">
        <f t="shared" si="24"/>
        <v>#VALUE!</v>
      </c>
      <c r="L41" s="17" t="e">
        <f t="shared" si="24"/>
        <v>#VALUE!</v>
      </c>
    </row>
    <row r="42" spans="1:12" x14ac:dyDescent="0.3">
      <c r="A42" s="18" t="s">
        <v>8</v>
      </c>
      <c r="B42" s="32"/>
      <c r="C42" s="17" t="e">
        <f t="shared" ref="C42:L42" si="25">C43</f>
        <v>#VALUE!</v>
      </c>
      <c r="D42" s="17" t="e">
        <f t="shared" si="25"/>
        <v>#VALUE!</v>
      </c>
      <c r="E42" s="17" t="e">
        <f t="shared" si="25"/>
        <v>#VALUE!</v>
      </c>
      <c r="F42" s="17" t="e">
        <f t="shared" si="25"/>
        <v>#VALUE!</v>
      </c>
      <c r="G42" s="17" t="e">
        <f t="shared" si="25"/>
        <v>#VALUE!</v>
      </c>
      <c r="H42" s="17" t="e">
        <f t="shared" si="25"/>
        <v>#VALUE!</v>
      </c>
      <c r="I42" s="17" t="e">
        <f t="shared" si="25"/>
        <v>#VALUE!</v>
      </c>
      <c r="J42" s="17" t="e">
        <f t="shared" si="25"/>
        <v>#VALUE!</v>
      </c>
      <c r="K42" s="17" t="e">
        <f t="shared" si="25"/>
        <v>#VALUE!</v>
      </c>
      <c r="L42" s="17" t="e">
        <f t="shared" si="25"/>
        <v>#VALUE!</v>
      </c>
    </row>
    <row r="43" spans="1:12" x14ac:dyDescent="0.3">
      <c r="A43" s="19" t="s">
        <v>9</v>
      </c>
      <c r="B43" s="32"/>
      <c r="C43" s="17" t="e">
        <f t="shared" ref="C43:H43" si="26">SUM(C44:C45)</f>
        <v>#VALUE!</v>
      </c>
      <c r="D43" s="17" t="e">
        <f t="shared" si="26"/>
        <v>#VALUE!</v>
      </c>
      <c r="E43" s="17" t="e">
        <f t="shared" si="26"/>
        <v>#VALUE!</v>
      </c>
      <c r="F43" s="17" t="e">
        <f t="shared" si="26"/>
        <v>#VALUE!</v>
      </c>
      <c r="G43" s="17" t="e">
        <f t="shared" si="26"/>
        <v>#VALUE!</v>
      </c>
      <c r="H43" s="17" t="e">
        <f t="shared" si="26"/>
        <v>#VALUE!</v>
      </c>
      <c r="I43" s="17" t="e">
        <f t="shared" ref="I43:L43" si="27">SUM(I44:I45)</f>
        <v>#VALUE!</v>
      </c>
      <c r="J43" s="17" t="e">
        <f t="shared" si="27"/>
        <v>#VALUE!</v>
      </c>
      <c r="K43" s="17" t="e">
        <f t="shared" si="27"/>
        <v>#VALUE!</v>
      </c>
      <c r="L43" s="17" t="e">
        <f t="shared" si="27"/>
        <v>#VALUE!</v>
      </c>
    </row>
    <row r="44" spans="1:12" x14ac:dyDescent="0.3">
      <c r="A44" s="20" t="s">
        <v>10</v>
      </c>
      <c r="B44" s="31" t="str">
        <f>+'Tarifs 2025'!$N$61</f>
        <v>V</v>
      </c>
      <c r="C44" s="17" t="e">
        <f t="shared" ref="C44:L45" si="28">$B44*C$12*12</f>
        <v>#VALUE!</v>
      </c>
      <c r="D44" s="17" t="e">
        <f t="shared" si="28"/>
        <v>#VALUE!</v>
      </c>
      <c r="E44" s="17" t="e">
        <f t="shared" si="28"/>
        <v>#VALUE!</v>
      </c>
      <c r="F44" s="17" t="e">
        <f t="shared" si="28"/>
        <v>#VALUE!</v>
      </c>
      <c r="G44" s="17" t="e">
        <f t="shared" si="28"/>
        <v>#VALUE!</v>
      </c>
      <c r="H44" s="17" t="e">
        <f t="shared" si="28"/>
        <v>#VALUE!</v>
      </c>
      <c r="I44" s="17" t="e">
        <f t="shared" si="28"/>
        <v>#VALUE!</v>
      </c>
      <c r="J44" s="17" t="e">
        <f t="shared" si="28"/>
        <v>#VALUE!</v>
      </c>
      <c r="K44" s="17" t="e">
        <f t="shared" si="28"/>
        <v>#VALUE!</v>
      </c>
      <c r="L44" s="17" t="e">
        <f t="shared" si="28"/>
        <v>#VALUE!</v>
      </c>
    </row>
    <row r="45" spans="1:12" x14ac:dyDescent="0.3">
      <c r="A45" s="20" t="s">
        <v>14</v>
      </c>
      <c r="B45" s="31" t="str">
        <f>+'Tarifs 2025'!$N$62</f>
        <v>V</v>
      </c>
      <c r="C45" s="17" t="e">
        <f t="shared" si="28"/>
        <v>#VALUE!</v>
      </c>
      <c r="D45" s="17" t="e">
        <f t="shared" si="28"/>
        <v>#VALUE!</v>
      </c>
      <c r="E45" s="17" t="e">
        <f t="shared" si="28"/>
        <v>#VALUE!</v>
      </c>
      <c r="F45" s="17" t="e">
        <f t="shared" si="28"/>
        <v>#VALUE!</v>
      </c>
      <c r="G45" s="17" t="e">
        <f t="shared" si="28"/>
        <v>#VALUE!</v>
      </c>
      <c r="H45" s="17" t="e">
        <f t="shared" si="28"/>
        <v>#VALUE!</v>
      </c>
      <c r="I45" s="17" t="e">
        <f t="shared" si="28"/>
        <v>#VALUE!</v>
      </c>
      <c r="J45" s="17" t="e">
        <f t="shared" si="28"/>
        <v>#VALUE!</v>
      </c>
      <c r="K45" s="17" t="e">
        <f t="shared" si="28"/>
        <v>#VALUE!</v>
      </c>
      <c r="L45" s="17" t="e">
        <f t="shared" si="28"/>
        <v>#VALUE!</v>
      </c>
    </row>
    <row r="46" spans="1:12" x14ac:dyDescent="0.3">
      <c r="A46" s="18" t="s">
        <v>17</v>
      </c>
      <c r="B46" s="34" t="str">
        <f>+'Tarifs 2025'!$N$68</f>
        <v>V</v>
      </c>
      <c r="C46" s="17" t="str">
        <f t="shared" ref="C46:L46" si="29">$B46</f>
        <v>V</v>
      </c>
      <c r="D46" s="17" t="str">
        <f t="shared" si="29"/>
        <v>V</v>
      </c>
      <c r="E46" s="17" t="str">
        <f t="shared" si="29"/>
        <v>V</v>
      </c>
      <c r="F46" s="17" t="str">
        <f t="shared" si="29"/>
        <v>V</v>
      </c>
      <c r="G46" s="17" t="str">
        <f t="shared" si="29"/>
        <v>V</v>
      </c>
      <c r="H46" s="17" t="str">
        <f t="shared" si="29"/>
        <v>V</v>
      </c>
      <c r="I46" s="17" t="str">
        <f t="shared" si="29"/>
        <v>V</v>
      </c>
      <c r="J46" s="17" t="str">
        <f t="shared" si="29"/>
        <v>V</v>
      </c>
      <c r="K46" s="17" t="str">
        <f t="shared" si="29"/>
        <v>V</v>
      </c>
      <c r="L46" s="17" t="str">
        <f t="shared" si="29"/>
        <v>V</v>
      </c>
    </row>
    <row r="47" spans="1:12" x14ac:dyDescent="0.3">
      <c r="A47" s="18" t="s">
        <v>58</v>
      </c>
      <c r="B47" s="32"/>
      <c r="C47" s="17" t="e">
        <f t="shared" ref="C47:H47" si="30">SUM(C48:C49)</f>
        <v>#VALUE!</v>
      </c>
      <c r="D47" s="17" t="e">
        <f t="shared" si="30"/>
        <v>#VALUE!</v>
      </c>
      <c r="E47" s="17" t="e">
        <f t="shared" si="30"/>
        <v>#VALUE!</v>
      </c>
      <c r="F47" s="17" t="e">
        <f t="shared" si="30"/>
        <v>#VALUE!</v>
      </c>
      <c r="G47" s="17" t="e">
        <f t="shared" si="30"/>
        <v>#VALUE!</v>
      </c>
      <c r="H47" s="17" t="e">
        <f t="shared" si="30"/>
        <v>#VALUE!</v>
      </c>
      <c r="I47" s="17" t="e">
        <f t="shared" ref="I47:L47" si="31">SUM(I48:I49)</f>
        <v>#VALUE!</v>
      </c>
      <c r="J47" s="17" t="e">
        <f t="shared" si="31"/>
        <v>#VALUE!</v>
      </c>
      <c r="K47" s="17" t="e">
        <f t="shared" si="31"/>
        <v>#VALUE!</v>
      </c>
      <c r="L47" s="17" t="e">
        <f t="shared" si="31"/>
        <v>#VALUE!</v>
      </c>
    </row>
    <row r="48" spans="1:12" x14ac:dyDescent="0.3">
      <c r="A48" s="19" t="s">
        <v>22</v>
      </c>
      <c r="B48" s="31" t="str">
        <f>+'Tarifs 2025'!$N$76</f>
        <v>V</v>
      </c>
      <c r="C48" s="17" t="e">
        <f t="shared" ref="C48:L48" si="32">$B48*C$7</f>
        <v>#VALUE!</v>
      </c>
      <c r="D48" s="17" t="e">
        <f t="shared" si="32"/>
        <v>#VALUE!</v>
      </c>
      <c r="E48" s="17" t="e">
        <f t="shared" si="32"/>
        <v>#VALUE!</v>
      </c>
      <c r="F48" s="17" t="e">
        <f t="shared" si="32"/>
        <v>#VALUE!</v>
      </c>
      <c r="G48" s="17" t="e">
        <f t="shared" si="32"/>
        <v>#VALUE!</v>
      </c>
      <c r="H48" s="17" t="e">
        <f t="shared" si="32"/>
        <v>#VALUE!</v>
      </c>
      <c r="I48" s="17" t="e">
        <f t="shared" si="32"/>
        <v>#VALUE!</v>
      </c>
      <c r="J48" s="17" t="e">
        <f t="shared" si="32"/>
        <v>#VALUE!</v>
      </c>
      <c r="K48" s="17" t="e">
        <f t="shared" si="32"/>
        <v>#VALUE!</v>
      </c>
      <c r="L48" s="17" t="e">
        <f t="shared" si="32"/>
        <v>#VALUE!</v>
      </c>
    </row>
    <row r="49" spans="1:12" x14ac:dyDescent="0.3">
      <c r="A49" s="19" t="s">
        <v>23</v>
      </c>
      <c r="B49" s="31" t="str">
        <f>+'Tarifs 2025'!$N$77</f>
        <v>V</v>
      </c>
      <c r="C49" s="17" t="e">
        <f t="shared" ref="C49:L49" si="33">$B49*C$8</f>
        <v>#VALUE!</v>
      </c>
      <c r="D49" s="17" t="e">
        <f t="shared" si="33"/>
        <v>#VALUE!</v>
      </c>
      <c r="E49" s="17" t="e">
        <f t="shared" si="33"/>
        <v>#VALUE!</v>
      </c>
      <c r="F49" s="17" t="e">
        <f t="shared" si="33"/>
        <v>#VALUE!</v>
      </c>
      <c r="G49" s="17" t="e">
        <f t="shared" si="33"/>
        <v>#VALUE!</v>
      </c>
      <c r="H49" s="17" t="e">
        <f t="shared" si="33"/>
        <v>#VALUE!</v>
      </c>
      <c r="I49" s="17" t="e">
        <f t="shared" si="33"/>
        <v>#VALUE!</v>
      </c>
      <c r="J49" s="17" t="e">
        <f t="shared" si="33"/>
        <v>#VALUE!</v>
      </c>
      <c r="K49" s="17" t="e">
        <f t="shared" si="33"/>
        <v>#VALUE!</v>
      </c>
      <c r="L49" s="17" t="e">
        <f t="shared" si="33"/>
        <v>#VALUE!</v>
      </c>
    </row>
    <row r="50" spans="1:12" x14ac:dyDescent="0.3">
      <c r="A50" s="139" t="s">
        <v>42</v>
      </c>
      <c r="B50" s="31" t="str">
        <f>+'Tarifs 2025'!$N$83</f>
        <v>V</v>
      </c>
      <c r="C50" s="17" t="e">
        <f t="shared" ref="C50:L50" si="34">$B50*C$11</f>
        <v>#VALUE!</v>
      </c>
      <c r="D50" s="17" t="e">
        <f t="shared" si="34"/>
        <v>#VALUE!</v>
      </c>
      <c r="E50" s="17" t="e">
        <f t="shared" si="34"/>
        <v>#VALUE!</v>
      </c>
      <c r="F50" s="17" t="e">
        <f t="shared" si="34"/>
        <v>#VALUE!</v>
      </c>
      <c r="G50" s="17" t="e">
        <f t="shared" si="34"/>
        <v>#VALUE!</v>
      </c>
      <c r="H50" s="17" t="e">
        <f t="shared" si="34"/>
        <v>#VALUE!</v>
      </c>
      <c r="I50" s="17" t="e">
        <f t="shared" si="34"/>
        <v>#VALUE!</v>
      </c>
      <c r="J50" s="17" t="e">
        <f t="shared" si="34"/>
        <v>#VALUE!</v>
      </c>
      <c r="K50" s="17" t="e">
        <f t="shared" si="34"/>
        <v>#VALUE!</v>
      </c>
      <c r="L50" s="17" t="e">
        <f t="shared" si="34"/>
        <v>#VALUE!</v>
      </c>
    </row>
    <row r="51" spans="1:12" x14ac:dyDescent="0.3">
      <c r="A51" s="139" t="s">
        <v>59</v>
      </c>
      <c r="B51" s="31"/>
      <c r="C51" s="17" t="e">
        <f t="shared" ref="C51:L51" si="35">SUM(C52:C54)</f>
        <v>#VALUE!</v>
      </c>
      <c r="D51" s="17" t="e">
        <f t="shared" si="35"/>
        <v>#VALUE!</v>
      </c>
      <c r="E51" s="17" t="e">
        <f t="shared" si="35"/>
        <v>#VALUE!</v>
      </c>
      <c r="F51" s="17" t="e">
        <f t="shared" si="35"/>
        <v>#VALUE!</v>
      </c>
      <c r="G51" s="17" t="e">
        <f t="shared" si="35"/>
        <v>#VALUE!</v>
      </c>
      <c r="H51" s="17" t="e">
        <f t="shared" si="35"/>
        <v>#VALUE!</v>
      </c>
      <c r="I51" s="17" t="e">
        <f t="shared" si="35"/>
        <v>#VALUE!</v>
      </c>
      <c r="J51" s="17" t="e">
        <f t="shared" si="35"/>
        <v>#VALUE!</v>
      </c>
      <c r="K51" s="17" t="e">
        <f t="shared" si="35"/>
        <v>#VALUE!</v>
      </c>
      <c r="L51" s="17" t="e">
        <f t="shared" si="35"/>
        <v>#VALUE!</v>
      </c>
    </row>
    <row r="52" spans="1:12" x14ac:dyDescent="0.3">
      <c r="A52" s="18" t="s">
        <v>28</v>
      </c>
      <c r="B52" s="31" t="str">
        <f>+'Tarifs 2025'!$N$86</f>
        <v>V</v>
      </c>
      <c r="C52" s="17" t="e">
        <f t="shared" ref="C52:L55" si="36">$B52*C$11</f>
        <v>#VALUE!</v>
      </c>
      <c r="D52" s="17" t="e">
        <f t="shared" si="36"/>
        <v>#VALUE!</v>
      </c>
      <c r="E52" s="17" t="e">
        <f t="shared" si="36"/>
        <v>#VALUE!</v>
      </c>
      <c r="F52" s="17" t="e">
        <f t="shared" si="36"/>
        <v>#VALUE!</v>
      </c>
      <c r="G52" s="17" t="e">
        <f t="shared" si="36"/>
        <v>#VALUE!</v>
      </c>
      <c r="H52" s="17" t="e">
        <f t="shared" si="36"/>
        <v>#VALUE!</v>
      </c>
      <c r="I52" s="17" t="e">
        <f t="shared" si="36"/>
        <v>#VALUE!</v>
      </c>
      <c r="J52" s="17" t="e">
        <f t="shared" si="36"/>
        <v>#VALUE!</v>
      </c>
      <c r="K52" s="17" t="e">
        <f t="shared" si="36"/>
        <v>#VALUE!</v>
      </c>
      <c r="L52" s="17" t="e">
        <f t="shared" si="36"/>
        <v>#VALUE!</v>
      </c>
    </row>
    <row r="53" spans="1:12" x14ac:dyDescent="0.3">
      <c r="A53" s="18" t="s">
        <v>30</v>
      </c>
      <c r="B53" s="31" t="str">
        <f>+'Tarifs 2025'!$N$87</f>
        <v>V</v>
      </c>
      <c r="C53" s="17" t="e">
        <f t="shared" si="36"/>
        <v>#VALUE!</v>
      </c>
      <c r="D53" s="17" t="e">
        <f t="shared" si="36"/>
        <v>#VALUE!</v>
      </c>
      <c r="E53" s="17" t="e">
        <f t="shared" si="36"/>
        <v>#VALUE!</v>
      </c>
      <c r="F53" s="17" t="e">
        <f t="shared" si="36"/>
        <v>#VALUE!</v>
      </c>
      <c r="G53" s="17" t="e">
        <f t="shared" si="36"/>
        <v>#VALUE!</v>
      </c>
      <c r="H53" s="17" t="e">
        <f t="shared" si="36"/>
        <v>#VALUE!</v>
      </c>
      <c r="I53" s="17" t="e">
        <f t="shared" si="36"/>
        <v>#VALUE!</v>
      </c>
      <c r="J53" s="17" t="e">
        <f t="shared" si="36"/>
        <v>#VALUE!</v>
      </c>
      <c r="K53" s="17" t="e">
        <f t="shared" si="36"/>
        <v>#VALUE!</v>
      </c>
      <c r="L53" s="17" t="e">
        <f t="shared" si="36"/>
        <v>#VALUE!</v>
      </c>
    </row>
    <row r="54" spans="1:12" x14ac:dyDescent="0.3">
      <c r="A54" s="18" t="s">
        <v>32</v>
      </c>
      <c r="B54" s="31" t="str">
        <f>+'Tarifs 2025'!$N$88</f>
        <v>V</v>
      </c>
      <c r="C54" s="17" t="e">
        <f t="shared" si="36"/>
        <v>#VALUE!</v>
      </c>
      <c r="D54" s="17" t="e">
        <f t="shared" si="36"/>
        <v>#VALUE!</v>
      </c>
      <c r="E54" s="17" t="e">
        <f t="shared" si="36"/>
        <v>#VALUE!</v>
      </c>
      <c r="F54" s="17" t="e">
        <f t="shared" si="36"/>
        <v>#VALUE!</v>
      </c>
      <c r="G54" s="17" t="e">
        <f t="shared" si="36"/>
        <v>#VALUE!</v>
      </c>
      <c r="H54" s="17" t="e">
        <f t="shared" si="36"/>
        <v>#VALUE!</v>
      </c>
      <c r="I54" s="17" t="e">
        <f t="shared" si="36"/>
        <v>#VALUE!</v>
      </c>
      <c r="J54" s="17" t="e">
        <f t="shared" si="36"/>
        <v>#VALUE!</v>
      </c>
      <c r="K54" s="17" t="e">
        <f t="shared" si="36"/>
        <v>#VALUE!</v>
      </c>
      <c r="L54" s="17" t="e">
        <f t="shared" si="36"/>
        <v>#VALUE!</v>
      </c>
    </row>
    <row r="55" spans="1:12" x14ac:dyDescent="0.3">
      <c r="A55" s="139" t="s">
        <v>34</v>
      </c>
      <c r="B55" s="31" t="str">
        <f>+'Tarifs 2025'!$N$90</f>
        <v>V</v>
      </c>
      <c r="C55" s="17" t="e">
        <f t="shared" si="36"/>
        <v>#VALUE!</v>
      </c>
      <c r="D55" s="17" t="e">
        <f t="shared" si="36"/>
        <v>#VALUE!</v>
      </c>
      <c r="E55" s="17" t="e">
        <f t="shared" si="36"/>
        <v>#VALUE!</v>
      </c>
      <c r="F55" s="17" t="e">
        <f t="shared" si="36"/>
        <v>#VALUE!</v>
      </c>
      <c r="G55" s="17" t="e">
        <f t="shared" si="36"/>
        <v>#VALUE!</v>
      </c>
      <c r="H55" s="17" t="e">
        <f t="shared" si="36"/>
        <v>#VALUE!</v>
      </c>
      <c r="I55" s="17" t="e">
        <f t="shared" si="36"/>
        <v>#VALUE!</v>
      </c>
      <c r="J55" s="17" t="e">
        <f t="shared" si="36"/>
        <v>#VALUE!</v>
      </c>
      <c r="K55" s="17" t="e">
        <f t="shared" si="36"/>
        <v>#VALUE!</v>
      </c>
      <c r="L55" s="17" t="e">
        <f t="shared" si="36"/>
        <v>#VALUE!</v>
      </c>
    </row>
    <row r="56" spans="1:12" x14ac:dyDescent="0.3">
      <c r="A56" s="139" t="s">
        <v>35</v>
      </c>
      <c r="B56" s="31" t="str">
        <f>+'Tarifs 2025'!$N$92</f>
        <v>V</v>
      </c>
      <c r="C56" s="17" t="e">
        <f t="shared" ref="C56:L56" si="37">$B56*C$13</f>
        <v>#VALUE!</v>
      </c>
      <c r="D56" s="17" t="e">
        <f t="shared" si="37"/>
        <v>#VALUE!</v>
      </c>
      <c r="E56" s="17" t="e">
        <f t="shared" si="37"/>
        <v>#VALUE!</v>
      </c>
      <c r="F56" s="17" t="e">
        <f t="shared" si="37"/>
        <v>#VALUE!</v>
      </c>
      <c r="G56" s="17" t="e">
        <f t="shared" si="37"/>
        <v>#VALUE!</v>
      </c>
      <c r="H56" s="17" t="e">
        <f t="shared" si="37"/>
        <v>#VALUE!</v>
      </c>
      <c r="I56" s="17" t="e">
        <f t="shared" si="37"/>
        <v>#VALUE!</v>
      </c>
      <c r="J56" s="17" t="e">
        <f t="shared" si="37"/>
        <v>#VALUE!</v>
      </c>
      <c r="K56" s="17" t="e">
        <f t="shared" si="37"/>
        <v>#VALUE!</v>
      </c>
      <c r="L56" s="17" t="e">
        <f t="shared" si="37"/>
        <v>#VALUE!</v>
      </c>
    </row>
    <row r="57" spans="1:12" ht="30" customHeight="1" x14ac:dyDescent="0.3">
      <c r="A57" s="168" t="s">
        <v>60</v>
      </c>
      <c r="B57" s="172"/>
      <c r="C57" s="170" t="e">
        <f>SUM(C41,C50:C51,C55:C56)</f>
        <v>#VALUE!</v>
      </c>
      <c r="D57" s="170" t="e">
        <f t="shared" ref="D57:L57" si="38">SUM(D41,D50:D51,D55:D56)</f>
        <v>#VALUE!</v>
      </c>
      <c r="E57" s="170" t="e">
        <f t="shared" si="38"/>
        <v>#VALUE!</v>
      </c>
      <c r="F57" s="170" t="e">
        <f t="shared" si="38"/>
        <v>#VALUE!</v>
      </c>
      <c r="G57" s="170" t="e">
        <f t="shared" si="38"/>
        <v>#VALUE!</v>
      </c>
      <c r="H57" s="170" t="e">
        <f t="shared" si="38"/>
        <v>#VALUE!</v>
      </c>
      <c r="I57" s="170" t="e">
        <f t="shared" si="38"/>
        <v>#VALUE!</v>
      </c>
      <c r="J57" s="170" t="e">
        <f t="shared" si="38"/>
        <v>#VALUE!</v>
      </c>
      <c r="K57" s="170" t="e">
        <f t="shared" si="38"/>
        <v>#VALUE!</v>
      </c>
      <c r="L57" s="170" t="e">
        <f t="shared" si="38"/>
        <v>#VALUE!</v>
      </c>
    </row>
    <row r="58" spans="1:12" x14ac:dyDescent="0.3">
      <c r="A58" s="162" t="s">
        <v>61</v>
      </c>
      <c r="B58" s="193"/>
      <c r="C58" s="163">
        <v>1</v>
      </c>
      <c r="D58" s="163">
        <v>1</v>
      </c>
      <c r="E58" s="163">
        <v>1</v>
      </c>
      <c r="F58" s="163">
        <v>1</v>
      </c>
      <c r="G58" s="163">
        <v>1</v>
      </c>
      <c r="H58" s="163">
        <v>1</v>
      </c>
      <c r="I58" s="163">
        <v>1</v>
      </c>
      <c r="J58" s="163">
        <v>1</v>
      </c>
      <c r="K58" s="163">
        <v>1</v>
      </c>
      <c r="L58" s="163">
        <v>1</v>
      </c>
    </row>
    <row r="59" spans="1:12" x14ac:dyDescent="0.3">
      <c r="A59" s="139" t="s">
        <v>178</v>
      </c>
      <c r="B59" s="194"/>
      <c r="C59" s="164" t="e">
        <f t="shared" ref="C59:L59" si="39">SUM(C43*C58,C46:C47)</f>
        <v>#VALUE!</v>
      </c>
      <c r="D59" s="164" t="e">
        <f t="shared" si="39"/>
        <v>#VALUE!</v>
      </c>
      <c r="E59" s="164" t="e">
        <f t="shared" si="39"/>
        <v>#VALUE!</v>
      </c>
      <c r="F59" s="164" t="e">
        <f t="shared" si="39"/>
        <v>#VALUE!</v>
      </c>
      <c r="G59" s="164" t="e">
        <f t="shared" si="39"/>
        <v>#VALUE!</v>
      </c>
      <c r="H59" s="164" t="e">
        <f t="shared" si="39"/>
        <v>#VALUE!</v>
      </c>
      <c r="I59" s="164" t="e">
        <f t="shared" si="39"/>
        <v>#VALUE!</v>
      </c>
      <c r="J59" s="164" t="e">
        <f t="shared" si="39"/>
        <v>#VALUE!</v>
      </c>
      <c r="K59" s="164" t="e">
        <f t="shared" si="39"/>
        <v>#VALUE!</v>
      </c>
      <c r="L59" s="164" t="e">
        <f t="shared" si="39"/>
        <v>#VALUE!</v>
      </c>
    </row>
    <row r="60" spans="1:12" x14ac:dyDescent="0.3">
      <c r="A60" s="133" t="s">
        <v>62</v>
      </c>
      <c r="B60" s="170"/>
      <c r="C60" s="170" t="e">
        <f t="shared" ref="C60:H60" si="40">SUM(C55:C56,C50:C51,C59)</f>
        <v>#VALUE!</v>
      </c>
      <c r="D60" s="170" t="e">
        <f t="shared" si="40"/>
        <v>#VALUE!</v>
      </c>
      <c r="E60" s="170" t="e">
        <f t="shared" si="40"/>
        <v>#VALUE!</v>
      </c>
      <c r="F60" s="170" t="e">
        <f t="shared" si="40"/>
        <v>#VALUE!</v>
      </c>
      <c r="G60" s="170" t="e">
        <f t="shared" si="40"/>
        <v>#VALUE!</v>
      </c>
      <c r="H60" s="170" t="e">
        <f t="shared" si="40"/>
        <v>#VALUE!</v>
      </c>
      <c r="I60" s="170" t="e">
        <f>SUM(I55:I56,I50:I51,I59)</f>
        <v>#VALUE!</v>
      </c>
      <c r="J60" s="170" t="e">
        <f t="shared" ref="J60:L60" si="41">SUM(J55:J56,J50:J51,J59)</f>
        <v>#VALUE!</v>
      </c>
      <c r="K60" s="170" t="e">
        <f t="shared" si="41"/>
        <v>#VALUE!</v>
      </c>
      <c r="L60" s="170" t="e">
        <f t="shared" si="41"/>
        <v>#VALUE!</v>
      </c>
    </row>
    <row r="61" spans="1:12" x14ac:dyDescent="0.3">
      <c r="A61" s="22" t="s">
        <v>89</v>
      </c>
      <c r="B61" s="194"/>
      <c r="C61" s="122"/>
      <c r="D61" s="122"/>
      <c r="E61" s="122"/>
      <c r="F61" s="122"/>
      <c r="G61" s="122"/>
      <c r="H61" s="122"/>
      <c r="I61" s="122"/>
      <c r="J61" s="122"/>
      <c r="K61" s="122"/>
      <c r="L61" s="122"/>
    </row>
    <row r="62" spans="1:12" x14ac:dyDescent="0.3">
      <c r="A62" s="23" t="s">
        <v>63</v>
      </c>
      <c r="B62" s="24"/>
      <c r="C62" s="24" t="e">
        <f>C60-C61</f>
        <v>#VALUE!</v>
      </c>
      <c r="D62" s="24" t="e">
        <f t="shared" ref="D62:L62" si="42">D60-D61</f>
        <v>#VALUE!</v>
      </c>
      <c r="E62" s="24" t="e">
        <f t="shared" si="42"/>
        <v>#VALUE!</v>
      </c>
      <c r="F62" s="24" t="e">
        <f t="shared" si="42"/>
        <v>#VALUE!</v>
      </c>
      <c r="G62" s="24" t="e">
        <f t="shared" si="42"/>
        <v>#VALUE!</v>
      </c>
      <c r="H62" s="24" t="e">
        <f t="shared" si="42"/>
        <v>#VALUE!</v>
      </c>
      <c r="I62" s="24" t="e">
        <f t="shared" si="42"/>
        <v>#VALUE!</v>
      </c>
      <c r="J62" s="24" t="e">
        <f t="shared" si="42"/>
        <v>#VALUE!</v>
      </c>
      <c r="K62" s="24" t="e">
        <f t="shared" si="42"/>
        <v>#VALUE!</v>
      </c>
      <c r="L62" s="24" t="e">
        <f t="shared" si="42"/>
        <v>#VALUE!</v>
      </c>
    </row>
    <row r="63" spans="1:12" ht="15.75" thickBot="1" x14ac:dyDescent="0.35">
      <c r="A63" s="25" t="s">
        <v>64</v>
      </c>
      <c r="B63" s="129"/>
      <c r="C63" s="129" t="str">
        <f t="shared" ref="C63:L63" si="43">IFERROR((C62/C61)," ")</f>
        <v xml:space="preserve"> </v>
      </c>
      <c r="D63" s="129" t="str">
        <f t="shared" si="43"/>
        <v xml:space="preserve"> </v>
      </c>
      <c r="E63" s="129" t="str">
        <f t="shared" si="43"/>
        <v xml:space="preserve"> </v>
      </c>
      <c r="F63" s="129" t="str">
        <f t="shared" si="43"/>
        <v xml:space="preserve"> </v>
      </c>
      <c r="G63" s="129" t="str">
        <f t="shared" si="43"/>
        <v xml:space="preserve"> </v>
      </c>
      <c r="H63" s="129" t="str">
        <f t="shared" si="43"/>
        <v xml:space="preserve"> </v>
      </c>
      <c r="I63" s="129" t="str">
        <f t="shared" si="43"/>
        <v xml:space="preserve"> </v>
      </c>
      <c r="J63" s="129" t="str">
        <f t="shared" si="43"/>
        <v xml:space="preserve"> </v>
      </c>
      <c r="K63" s="129" t="str">
        <f t="shared" si="43"/>
        <v xml:space="preserve"> </v>
      </c>
      <c r="L63" s="129" t="str">
        <f t="shared" si="43"/>
        <v xml:space="preserve"> </v>
      </c>
    </row>
    <row r="64" spans="1:12" ht="18.75" thickTop="1" x14ac:dyDescent="0.35">
      <c r="A64" s="301" t="s">
        <v>151</v>
      </c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</row>
    <row r="65" spans="1:12" ht="27" x14ac:dyDescent="0.3">
      <c r="A65" s="16"/>
      <c r="B65" s="132" t="s">
        <v>57</v>
      </c>
      <c r="C65" s="132" t="str">
        <f t="shared" ref="C65:L65" si="44">"Coût annuel estimé      "&amp;C$6</f>
        <v>Coût annuel estimé      E1</v>
      </c>
      <c r="D65" s="132" t="str">
        <f t="shared" si="44"/>
        <v>Coût annuel estimé      E2</v>
      </c>
      <c r="E65" s="132" t="str">
        <f t="shared" si="44"/>
        <v>Coût annuel estimé      E3</v>
      </c>
      <c r="F65" s="132" t="str">
        <f t="shared" si="44"/>
        <v>Coût annuel estimé      E4</v>
      </c>
      <c r="G65" s="132" t="str">
        <f t="shared" si="44"/>
        <v>Coût annuel estimé      E5</v>
      </c>
      <c r="H65" s="132" t="str">
        <f t="shared" si="44"/>
        <v>Coût annuel estimé      E6</v>
      </c>
      <c r="I65" s="158" t="str">
        <f t="shared" si="44"/>
        <v>Coût annuel estimé      MT7</v>
      </c>
      <c r="J65" s="158" t="str">
        <f t="shared" si="44"/>
        <v>Coût annuel estimé      MT8</v>
      </c>
      <c r="K65" s="158" t="str">
        <f t="shared" si="44"/>
        <v>Coût annuel estimé      MT9</v>
      </c>
      <c r="L65" s="158" t="str">
        <f t="shared" si="44"/>
        <v>Coût annuel estimé      MT10</v>
      </c>
    </row>
    <row r="66" spans="1:12" x14ac:dyDescent="0.3">
      <c r="A66" s="139" t="s">
        <v>7</v>
      </c>
      <c r="B66" s="32"/>
      <c r="C66" s="17" t="e">
        <f t="shared" ref="C66:L66" si="45">SUM(C67,C71:C72)</f>
        <v>#VALUE!</v>
      </c>
      <c r="D66" s="17" t="e">
        <f t="shared" si="45"/>
        <v>#VALUE!</v>
      </c>
      <c r="E66" s="17" t="e">
        <f t="shared" si="45"/>
        <v>#VALUE!</v>
      </c>
      <c r="F66" s="17" t="e">
        <f t="shared" si="45"/>
        <v>#VALUE!</v>
      </c>
      <c r="G66" s="17" t="e">
        <f t="shared" si="45"/>
        <v>#VALUE!</v>
      </c>
      <c r="H66" s="17" t="e">
        <f t="shared" si="45"/>
        <v>#VALUE!</v>
      </c>
      <c r="I66" s="17" t="e">
        <f t="shared" si="45"/>
        <v>#VALUE!</v>
      </c>
      <c r="J66" s="17" t="e">
        <f t="shared" si="45"/>
        <v>#VALUE!</v>
      </c>
      <c r="K66" s="17" t="e">
        <f t="shared" si="45"/>
        <v>#VALUE!</v>
      </c>
      <c r="L66" s="17" t="e">
        <f t="shared" si="45"/>
        <v>#VALUE!</v>
      </c>
    </row>
    <row r="67" spans="1:12" x14ac:dyDescent="0.3">
      <c r="A67" s="18" t="s">
        <v>8</v>
      </c>
      <c r="B67" s="32"/>
      <c r="C67" s="17" t="e">
        <f t="shared" ref="C67:L67" si="46">C68</f>
        <v>#VALUE!</v>
      </c>
      <c r="D67" s="17" t="e">
        <f t="shared" si="46"/>
        <v>#VALUE!</v>
      </c>
      <c r="E67" s="17" t="e">
        <f t="shared" si="46"/>
        <v>#VALUE!</v>
      </c>
      <c r="F67" s="17" t="e">
        <f t="shared" si="46"/>
        <v>#VALUE!</v>
      </c>
      <c r="G67" s="17" t="e">
        <f t="shared" si="46"/>
        <v>#VALUE!</v>
      </c>
      <c r="H67" s="17" t="e">
        <f t="shared" si="46"/>
        <v>#VALUE!</v>
      </c>
      <c r="I67" s="17" t="e">
        <f t="shared" si="46"/>
        <v>#VALUE!</v>
      </c>
      <c r="J67" s="17" t="e">
        <f t="shared" si="46"/>
        <v>#VALUE!</v>
      </c>
      <c r="K67" s="17" t="e">
        <f t="shared" si="46"/>
        <v>#VALUE!</v>
      </c>
      <c r="L67" s="17" t="e">
        <f t="shared" si="46"/>
        <v>#VALUE!</v>
      </c>
    </row>
    <row r="68" spans="1:12" x14ac:dyDescent="0.3">
      <c r="A68" s="19" t="s">
        <v>9</v>
      </c>
      <c r="B68" s="32"/>
      <c r="C68" s="17" t="e">
        <f t="shared" ref="C68:H68" si="47">SUM(C69:C70)</f>
        <v>#VALUE!</v>
      </c>
      <c r="D68" s="17" t="e">
        <f t="shared" si="47"/>
        <v>#VALUE!</v>
      </c>
      <c r="E68" s="17" t="e">
        <f t="shared" si="47"/>
        <v>#VALUE!</v>
      </c>
      <c r="F68" s="17" t="e">
        <f t="shared" si="47"/>
        <v>#VALUE!</v>
      </c>
      <c r="G68" s="17" t="e">
        <f t="shared" si="47"/>
        <v>#VALUE!</v>
      </c>
      <c r="H68" s="17" t="e">
        <f t="shared" si="47"/>
        <v>#VALUE!</v>
      </c>
      <c r="I68" s="17" t="e">
        <f t="shared" ref="I68:L68" si="48">SUM(I69:I70)</f>
        <v>#VALUE!</v>
      </c>
      <c r="J68" s="17" t="e">
        <f t="shared" si="48"/>
        <v>#VALUE!</v>
      </c>
      <c r="K68" s="17" t="e">
        <f t="shared" si="48"/>
        <v>#VALUE!</v>
      </c>
      <c r="L68" s="17" t="e">
        <f t="shared" si="48"/>
        <v>#VALUE!</v>
      </c>
    </row>
    <row r="69" spans="1:12" x14ac:dyDescent="0.3">
      <c r="A69" s="20" t="s">
        <v>10</v>
      </c>
      <c r="B69" s="31" t="str">
        <f>+'Tarifs 2026'!$N$61</f>
        <v>V</v>
      </c>
      <c r="C69" s="17" t="e">
        <f t="shared" ref="C69:L70" si="49">$B69*C$12*12</f>
        <v>#VALUE!</v>
      </c>
      <c r="D69" s="17" t="e">
        <f t="shared" si="49"/>
        <v>#VALUE!</v>
      </c>
      <c r="E69" s="17" t="e">
        <f t="shared" si="49"/>
        <v>#VALUE!</v>
      </c>
      <c r="F69" s="17" t="e">
        <f t="shared" si="49"/>
        <v>#VALUE!</v>
      </c>
      <c r="G69" s="17" t="e">
        <f t="shared" si="49"/>
        <v>#VALUE!</v>
      </c>
      <c r="H69" s="17" t="e">
        <f t="shared" si="49"/>
        <v>#VALUE!</v>
      </c>
      <c r="I69" s="17" t="e">
        <f t="shared" si="49"/>
        <v>#VALUE!</v>
      </c>
      <c r="J69" s="17" t="e">
        <f t="shared" si="49"/>
        <v>#VALUE!</v>
      </c>
      <c r="K69" s="17" t="e">
        <f t="shared" si="49"/>
        <v>#VALUE!</v>
      </c>
      <c r="L69" s="17" t="e">
        <f t="shared" si="49"/>
        <v>#VALUE!</v>
      </c>
    </row>
    <row r="70" spans="1:12" x14ac:dyDescent="0.3">
      <c r="A70" s="20" t="s">
        <v>14</v>
      </c>
      <c r="B70" s="31" t="str">
        <f>+'Tarifs 2026'!$N$62</f>
        <v>V</v>
      </c>
      <c r="C70" s="17" t="e">
        <f t="shared" si="49"/>
        <v>#VALUE!</v>
      </c>
      <c r="D70" s="17" t="e">
        <f t="shared" si="49"/>
        <v>#VALUE!</v>
      </c>
      <c r="E70" s="17" t="e">
        <f t="shared" si="49"/>
        <v>#VALUE!</v>
      </c>
      <c r="F70" s="17" t="e">
        <f t="shared" si="49"/>
        <v>#VALUE!</v>
      </c>
      <c r="G70" s="17" t="e">
        <f t="shared" si="49"/>
        <v>#VALUE!</v>
      </c>
      <c r="H70" s="17" t="e">
        <f t="shared" si="49"/>
        <v>#VALUE!</v>
      </c>
      <c r="I70" s="17" t="e">
        <f t="shared" si="49"/>
        <v>#VALUE!</v>
      </c>
      <c r="J70" s="17" t="e">
        <f t="shared" si="49"/>
        <v>#VALUE!</v>
      </c>
      <c r="K70" s="17" t="e">
        <f t="shared" si="49"/>
        <v>#VALUE!</v>
      </c>
      <c r="L70" s="17" t="e">
        <f t="shared" si="49"/>
        <v>#VALUE!</v>
      </c>
    </row>
    <row r="71" spans="1:12" x14ac:dyDescent="0.3">
      <c r="A71" s="18" t="s">
        <v>17</v>
      </c>
      <c r="B71" s="34" t="str">
        <f>+'Tarifs 2026'!$N$68</f>
        <v>V</v>
      </c>
      <c r="C71" s="17" t="str">
        <f t="shared" ref="C71:L71" si="50">$B71</f>
        <v>V</v>
      </c>
      <c r="D71" s="17" t="str">
        <f t="shared" si="50"/>
        <v>V</v>
      </c>
      <c r="E71" s="17" t="str">
        <f t="shared" si="50"/>
        <v>V</v>
      </c>
      <c r="F71" s="17" t="str">
        <f t="shared" si="50"/>
        <v>V</v>
      </c>
      <c r="G71" s="17" t="str">
        <f t="shared" si="50"/>
        <v>V</v>
      </c>
      <c r="H71" s="17" t="str">
        <f t="shared" si="50"/>
        <v>V</v>
      </c>
      <c r="I71" s="17" t="str">
        <f t="shared" si="50"/>
        <v>V</v>
      </c>
      <c r="J71" s="17" t="str">
        <f t="shared" si="50"/>
        <v>V</v>
      </c>
      <c r="K71" s="17" t="str">
        <f t="shared" si="50"/>
        <v>V</v>
      </c>
      <c r="L71" s="17" t="str">
        <f t="shared" si="50"/>
        <v>V</v>
      </c>
    </row>
    <row r="72" spans="1:12" x14ac:dyDescent="0.3">
      <c r="A72" s="18" t="s">
        <v>58</v>
      </c>
      <c r="B72" s="32"/>
      <c r="C72" s="17" t="e">
        <f t="shared" ref="C72:H72" si="51">SUM(C73:C74)</f>
        <v>#VALUE!</v>
      </c>
      <c r="D72" s="17" t="e">
        <f t="shared" si="51"/>
        <v>#VALUE!</v>
      </c>
      <c r="E72" s="17" t="e">
        <f t="shared" si="51"/>
        <v>#VALUE!</v>
      </c>
      <c r="F72" s="17" t="e">
        <f t="shared" si="51"/>
        <v>#VALUE!</v>
      </c>
      <c r="G72" s="17" t="e">
        <f t="shared" si="51"/>
        <v>#VALUE!</v>
      </c>
      <c r="H72" s="17" t="e">
        <f t="shared" si="51"/>
        <v>#VALUE!</v>
      </c>
      <c r="I72" s="17" t="e">
        <f t="shared" ref="I72:L72" si="52">SUM(I73:I74)</f>
        <v>#VALUE!</v>
      </c>
      <c r="J72" s="17" t="e">
        <f t="shared" si="52"/>
        <v>#VALUE!</v>
      </c>
      <c r="K72" s="17" t="e">
        <f t="shared" si="52"/>
        <v>#VALUE!</v>
      </c>
      <c r="L72" s="17" t="e">
        <f t="shared" si="52"/>
        <v>#VALUE!</v>
      </c>
    </row>
    <row r="73" spans="1:12" x14ac:dyDescent="0.3">
      <c r="A73" s="19" t="s">
        <v>22</v>
      </c>
      <c r="B73" s="31" t="str">
        <f>+'Tarifs 2026'!$N$76</f>
        <v>V</v>
      </c>
      <c r="C73" s="17" t="e">
        <f t="shared" ref="C73:L73" si="53">$B73*C$7</f>
        <v>#VALUE!</v>
      </c>
      <c r="D73" s="17" t="e">
        <f t="shared" si="53"/>
        <v>#VALUE!</v>
      </c>
      <c r="E73" s="17" t="e">
        <f t="shared" si="53"/>
        <v>#VALUE!</v>
      </c>
      <c r="F73" s="17" t="e">
        <f t="shared" si="53"/>
        <v>#VALUE!</v>
      </c>
      <c r="G73" s="17" t="e">
        <f t="shared" si="53"/>
        <v>#VALUE!</v>
      </c>
      <c r="H73" s="17" t="e">
        <f t="shared" si="53"/>
        <v>#VALUE!</v>
      </c>
      <c r="I73" s="17" t="e">
        <f t="shared" si="53"/>
        <v>#VALUE!</v>
      </c>
      <c r="J73" s="17" t="e">
        <f t="shared" si="53"/>
        <v>#VALUE!</v>
      </c>
      <c r="K73" s="17" t="e">
        <f t="shared" si="53"/>
        <v>#VALUE!</v>
      </c>
      <c r="L73" s="17" t="e">
        <f t="shared" si="53"/>
        <v>#VALUE!</v>
      </c>
    </row>
    <row r="74" spans="1:12" x14ac:dyDescent="0.3">
      <c r="A74" s="19" t="s">
        <v>23</v>
      </c>
      <c r="B74" s="31" t="str">
        <f>+'Tarifs 2026'!$N$77</f>
        <v>V</v>
      </c>
      <c r="C74" s="17" t="e">
        <f t="shared" ref="C74:L74" si="54">$B74*C$8</f>
        <v>#VALUE!</v>
      </c>
      <c r="D74" s="17" t="e">
        <f t="shared" si="54"/>
        <v>#VALUE!</v>
      </c>
      <c r="E74" s="17" t="e">
        <f t="shared" si="54"/>
        <v>#VALUE!</v>
      </c>
      <c r="F74" s="17" t="e">
        <f t="shared" si="54"/>
        <v>#VALUE!</v>
      </c>
      <c r="G74" s="17" t="e">
        <f t="shared" si="54"/>
        <v>#VALUE!</v>
      </c>
      <c r="H74" s="17" t="e">
        <f t="shared" si="54"/>
        <v>#VALUE!</v>
      </c>
      <c r="I74" s="17" t="e">
        <f t="shared" si="54"/>
        <v>#VALUE!</v>
      </c>
      <c r="J74" s="17" t="e">
        <f t="shared" si="54"/>
        <v>#VALUE!</v>
      </c>
      <c r="K74" s="17" t="e">
        <f t="shared" si="54"/>
        <v>#VALUE!</v>
      </c>
      <c r="L74" s="17" t="e">
        <f t="shared" si="54"/>
        <v>#VALUE!</v>
      </c>
    </row>
    <row r="75" spans="1:12" x14ac:dyDescent="0.3">
      <c r="A75" s="139" t="s">
        <v>42</v>
      </c>
      <c r="B75" s="31" t="str">
        <f>+'Tarifs 2026'!$N$83</f>
        <v>V</v>
      </c>
      <c r="C75" s="17" t="e">
        <f t="shared" ref="C75:L75" si="55">$B75*C$11</f>
        <v>#VALUE!</v>
      </c>
      <c r="D75" s="17" t="e">
        <f t="shared" si="55"/>
        <v>#VALUE!</v>
      </c>
      <c r="E75" s="17" t="e">
        <f t="shared" si="55"/>
        <v>#VALUE!</v>
      </c>
      <c r="F75" s="17" t="e">
        <f t="shared" si="55"/>
        <v>#VALUE!</v>
      </c>
      <c r="G75" s="17" t="e">
        <f t="shared" si="55"/>
        <v>#VALUE!</v>
      </c>
      <c r="H75" s="17" t="e">
        <f t="shared" si="55"/>
        <v>#VALUE!</v>
      </c>
      <c r="I75" s="17" t="e">
        <f t="shared" si="55"/>
        <v>#VALUE!</v>
      </c>
      <c r="J75" s="17" t="e">
        <f t="shared" si="55"/>
        <v>#VALUE!</v>
      </c>
      <c r="K75" s="17" t="e">
        <f t="shared" si="55"/>
        <v>#VALUE!</v>
      </c>
      <c r="L75" s="17" t="e">
        <f t="shared" si="55"/>
        <v>#VALUE!</v>
      </c>
    </row>
    <row r="76" spans="1:12" x14ac:dyDescent="0.3">
      <c r="A76" s="139" t="s">
        <v>59</v>
      </c>
      <c r="B76" s="31"/>
      <c r="C76" s="17" t="e">
        <f t="shared" ref="C76:L76" si="56">SUM(C77:C79)</f>
        <v>#VALUE!</v>
      </c>
      <c r="D76" s="17" t="e">
        <f t="shared" si="56"/>
        <v>#VALUE!</v>
      </c>
      <c r="E76" s="17" t="e">
        <f t="shared" si="56"/>
        <v>#VALUE!</v>
      </c>
      <c r="F76" s="17" t="e">
        <f t="shared" si="56"/>
        <v>#VALUE!</v>
      </c>
      <c r="G76" s="17" t="e">
        <f t="shared" si="56"/>
        <v>#VALUE!</v>
      </c>
      <c r="H76" s="17" t="e">
        <f t="shared" si="56"/>
        <v>#VALUE!</v>
      </c>
      <c r="I76" s="17" t="e">
        <f t="shared" si="56"/>
        <v>#VALUE!</v>
      </c>
      <c r="J76" s="17" t="e">
        <f t="shared" si="56"/>
        <v>#VALUE!</v>
      </c>
      <c r="K76" s="17" t="e">
        <f t="shared" si="56"/>
        <v>#VALUE!</v>
      </c>
      <c r="L76" s="17" t="e">
        <f t="shared" si="56"/>
        <v>#VALUE!</v>
      </c>
    </row>
    <row r="77" spans="1:12" x14ac:dyDescent="0.3">
      <c r="A77" s="18" t="s">
        <v>28</v>
      </c>
      <c r="B77" s="31" t="str">
        <f>+'Tarifs 2026'!$N$86</f>
        <v>V</v>
      </c>
      <c r="C77" s="17" t="e">
        <f t="shared" ref="C77:L80" si="57">$B77*C$11</f>
        <v>#VALUE!</v>
      </c>
      <c r="D77" s="17" t="e">
        <f t="shared" si="57"/>
        <v>#VALUE!</v>
      </c>
      <c r="E77" s="17" t="e">
        <f t="shared" si="57"/>
        <v>#VALUE!</v>
      </c>
      <c r="F77" s="17" t="e">
        <f t="shared" si="57"/>
        <v>#VALUE!</v>
      </c>
      <c r="G77" s="17" t="e">
        <f t="shared" si="57"/>
        <v>#VALUE!</v>
      </c>
      <c r="H77" s="17" t="e">
        <f t="shared" si="57"/>
        <v>#VALUE!</v>
      </c>
      <c r="I77" s="17" t="e">
        <f t="shared" si="57"/>
        <v>#VALUE!</v>
      </c>
      <c r="J77" s="17" t="e">
        <f t="shared" si="57"/>
        <v>#VALUE!</v>
      </c>
      <c r="K77" s="17" t="e">
        <f t="shared" si="57"/>
        <v>#VALUE!</v>
      </c>
      <c r="L77" s="17" t="e">
        <f t="shared" si="57"/>
        <v>#VALUE!</v>
      </c>
    </row>
    <row r="78" spans="1:12" x14ac:dyDescent="0.3">
      <c r="A78" s="18" t="s">
        <v>30</v>
      </c>
      <c r="B78" s="31" t="str">
        <f>+'Tarifs 2026'!$N$87</f>
        <v>V</v>
      </c>
      <c r="C78" s="17" t="e">
        <f t="shared" si="57"/>
        <v>#VALUE!</v>
      </c>
      <c r="D78" s="17" t="e">
        <f t="shared" si="57"/>
        <v>#VALUE!</v>
      </c>
      <c r="E78" s="17" t="e">
        <f t="shared" si="57"/>
        <v>#VALUE!</v>
      </c>
      <c r="F78" s="17" t="e">
        <f t="shared" si="57"/>
        <v>#VALUE!</v>
      </c>
      <c r="G78" s="17" t="e">
        <f t="shared" si="57"/>
        <v>#VALUE!</v>
      </c>
      <c r="H78" s="17" t="e">
        <f t="shared" si="57"/>
        <v>#VALUE!</v>
      </c>
      <c r="I78" s="17" t="e">
        <f t="shared" si="57"/>
        <v>#VALUE!</v>
      </c>
      <c r="J78" s="17" t="e">
        <f t="shared" si="57"/>
        <v>#VALUE!</v>
      </c>
      <c r="K78" s="17" t="e">
        <f t="shared" si="57"/>
        <v>#VALUE!</v>
      </c>
      <c r="L78" s="17" t="e">
        <f t="shared" si="57"/>
        <v>#VALUE!</v>
      </c>
    </row>
    <row r="79" spans="1:12" x14ac:dyDescent="0.3">
      <c r="A79" s="18" t="s">
        <v>32</v>
      </c>
      <c r="B79" s="31" t="str">
        <f>+'Tarifs 2026'!$N$88</f>
        <v>V</v>
      </c>
      <c r="C79" s="17" t="e">
        <f t="shared" si="57"/>
        <v>#VALUE!</v>
      </c>
      <c r="D79" s="17" t="e">
        <f t="shared" si="57"/>
        <v>#VALUE!</v>
      </c>
      <c r="E79" s="17" t="e">
        <f t="shared" si="57"/>
        <v>#VALUE!</v>
      </c>
      <c r="F79" s="17" t="e">
        <f t="shared" si="57"/>
        <v>#VALUE!</v>
      </c>
      <c r="G79" s="17" t="e">
        <f t="shared" si="57"/>
        <v>#VALUE!</v>
      </c>
      <c r="H79" s="17" t="e">
        <f t="shared" si="57"/>
        <v>#VALUE!</v>
      </c>
      <c r="I79" s="17" t="e">
        <f t="shared" si="57"/>
        <v>#VALUE!</v>
      </c>
      <c r="J79" s="17" t="e">
        <f t="shared" si="57"/>
        <v>#VALUE!</v>
      </c>
      <c r="K79" s="17" t="e">
        <f t="shared" si="57"/>
        <v>#VALUE!</v>
      </c>
      <c r="L79" s="17" t="e">
        <f t="shared" si="57"/>
        <v>#VALUE!</v>
      </c>
    </row>
    <row r="80" spans="1:12" x14ac:dyDescent="0.3">
      <c r="A80" s="139" t="s">
        <v>34</v>
      </c>
      <c r="B80" s="31" t="str">
        <f>+'Tarifs 2026'!$N$90</f>
        <v>V</v>
      </c>
      <c r="C80" s="17" t="e">
        <f t="shared" si="57"/>
        <v>#VALUE!</v>
      </c>
      <c r="D80" s="17" t="e">
        <f t="shared" si="57"/>
        <v>#VALUE!</v>
      </c>
      <c r="E80" s="17" t="e">
        <f t="shared" si="57"/>
        <v>#VALUE!</v>
      </c>
      <c r="F80" s="17" t="e">
        <f t="shared" si="57"/>
        <v>#VALUE!</v>
      </c>
      <c r="G80" s="17" t="e">
        <f t="shared" si="57"/>
        <v>#VALUE!</v>
      </c>
      <c r="H80" s="17" t="e">
        <f t="shared" si="57"/>
        <v>#VALUE!</v>
      </c>
      <c r="I80" s="17" t="e">
        <f t="shared" si="57"/>
        <v>#VALUE!</v>
      </c>
      <c r="J80" s="17" t="e">
        <f t="shared" si="57"/>
        <v>#VALUE!</v>
      </c>
      <c r="K80" s="17" t="e">
        <f t="shared" si="57"/>
        <v>#VALUE!</v>
      </c>
      <c r="L80" s="17" t="e">
        <f t="shared" si="57"/>
        <v>#VALUE!</v>
      </c>
    </row>
    <row r="81" spans="1:12" x14ac:dyDescent="0.3">
      <c r="A81" s="139" t="s">
        <v>35</v>
      </c>
      <c r="B81" s="31" t="str">
        <f>+'Tarifs 2026'!$N$92</f>
        <v>V</v>
      </c>
      <c r="C81" s="17" t="e">
        <f t="shared" ref="C81:L81" si="58">$B81*C$13</f>
        <v>#VALUE!</v>
      </c>
      <c r="D81" s="17" t="e">
        <f t="shared" si="58"/>
        <v>#VALUE!</v>
      </c>
      <c r="E81" s="17" t="e">
        <f t="shared" si="58"/>
        <v>#VALUE!</v>
      </c>
      <c r="F81" s="17" t="e">
        <f t="shared" si="58"/>
        <v>#VALUE!</v>
      </c>
      <c r="G81" s="17" t="e">
        <f t="shared" si="58"/>
        <v>#VALUE!</v>
      </c>
      <c r="H81" s="17" t="e">
        <f t="shared" si="58"/>
        <v>#VALUE!</v>
      </c>
      <c r="I81" s="17" t="e">
        <f t="shared" si="58"/>
        <v>#VALUE!</v>
      </c>
      <c r="J81" s="17" t="e">
        <f t="shared" si="58"/>
        <v>#VALUE!</v>
      </c>
      <c r="K81" s="17" t="e">
        <f t="shared" si="58"/>
        <v>#VALUE!</v>
      </c>
      <c r="L81" s="17" t="e">
        <f t="shared" si="58"/>
        <v>#VALUE!</v>
      </c>
    </row>
    <row r="82" spans="1:12" x14ac:dyDescent="0.3">
      <c r="A82" s="168" t="s">
        <v>60</v>
      </c>
      <c r="B82" s="172"/>
      <c r="C82" s="170" t="e">
        <f>SUM(C66,C75:C76,C80:C81)</f>
        <v>#VALUE!</v>
      </c>
      <c r="D82" s="170" t="e">
        <f t="shared" ref="D82:L82" si="59">SUM(D66,D75:D76,D80:D81)</f>
        <v>#VALUE!</v>
      </c>
      <c r="E82" s="170" t="e">
        <f t="shared" si="59"/>
        <v>#VALUE!</v>
      </c>
      <c r="F82" s="170" t="e">
        <f t="shared" si="59"/>
        <v>#VALUE!</v>
      </c>
      <c r="G82" s="170" t="e">
        <f t="shared" si="59"/>
        <v>#VALUE!</v>
      </c>
      <c r="H82" s="170" t="e">
        <f t="shared" si="59"/>
        <v>#VALUE!</v>
      </c>
      <c r="I82" s="170" t="e">
        <f t="shared" si="59"/>
        <v>#VALUE!</v>
      </c>
      <c r="J82" s="170" t="e">
        <f t="shared" si="59"/>
        <v>#VALUE!</v>
      </c>
      <c r="K82" s="170" t="e">
        <f t="shared" si="59"/>
        <v>#VALUE!</v>
      </c>
      <c r="L82" s="170" t="e">
        <f t="shared" si="59"/>
        <v>#VALUE!</v>
      </c>
    </row>
    <row r="83" spans="1:12" x14ac:dyDescent="0.3">
      <c r="A83" s="162" t="s">
        <v>61</v>
      </c>
      <c r="B83" s="193"/>
      <c r="C83" s="163">
        <v>1</v>
      </c>
      <c r="D83" s="163">
        <v>1</v>
      </c>
      <c r="E83" s="163">
        <v>1</v>
      </c>
      <c r="F83" s="163">
        <v>1</v>
      </c>
      <c r="G83" s="163">
        <v>1</v>
      </c>
      <c r="H83" s="163">
        <v>1</v>
      </c>
      <c r="I83" s="163">
        <v>1</v>
      </c>
      <c r="J83" s="163">
        <v>1</v>
      </c>
      <c r="K83" s="163">
        <v>1</v>
      </c>
      <c r="L83" s="163">
        <v>1</v>
      </c>
    </row>
    <row r="84" spans="1:12" x14ac:dyDescent="0.3">
      <c r="A84" s="139" t="s">
        <v>178</v>
      </c>
      <c r="B84" s="194"/>
      <c r="C84" s="164" t="e">
        <f t="shared" ref="C84:L84" si="60">SUM(C68*C83,C71:C72)</f>
        <v>#VALUE!</v>
      </c>
      <c r="D84" s="164" t="e">
        <f t="shared" si="60"/>
        <v>#VALUE!</v>
      </c>
      <c r="E84" s="164" t="e">
        <f t="shared" si="60"/>
        <v>#VALUE!</v>
      </c>
      <c r="F84" s="164" t="e">
        <f t="shared" si="60"/>
        <v>#VALUE!</v>
      </c>
      <c r="G84" s="164" t="e">
        <f t="shared" si="60"/>
        <v>#VALUE!</v>
      </c>
      <c r="H84" s="164" t="e">
        <f t="shared" si="60"/>
        <v>#VALUE!</v>
      </c>
      <c r="I84" s="164" t="e">
        <f t="shared" si="60"/>
        <v>#VALUE!</v>
      </c>
      <c r="J84" s="164" t="e">
        <f t="shared" si="60"/>
        <v>#VALUE!</v>
      </c>
      <c r="K84" s="164" t="e">
        <f t="shared" si="60"/>
        <v>#VALUE!</v>
      </c>
      <c r="L84" s="164" t="e">
        <f t="shared" si="60"/>
        <v>#VALUE!</v>
      </c>
    </row>
    <row r="85" spans="1:12" x14ac:dyDescent="0.3">
      <c r="A85" s="133" t="s">
        <v>62</v>
      </c>
      <c r="B85" s="170"/>
      <c r="C85" s="170" t="e">
        <f t="shared" ref="C85:H85" si="61">SUM(C80:C81,C75:C76,C84)</f>
        <v>#VALUE!</v>
      </c>
      <c r="D85" s="170" t="e">
        <f t="shared" si="61"/>
        <v>#VALUE!</v>
      </c>
      <c r="E85" s="170" t="e">
        <f t="shared" si="61"/>
        <v>#VALUE!</v>
      </c>
      <c r="F85" s="170" t="e">
        <f t="shared" si="61"/>
        <v>#VALUE!</v>
      </c>
      <c r="G85" s="170" t="e">
        <f t="shared" si="61"/>
        <v>#VALUE!</v>
      </c>
      <c r="H85" s="170" t="e">
        <f t="shared" si="61"/>
        <v>#VALUE!</v>
      </c>
      <c r="I85" s="170" t="e">
        <f>SUM(I80:I81,I75:I76,I84)</f>
        <v>#VALUE!</v>
      </c>
      <c r="J85" s="170" t="e">
        <f t="shared" ref="J85:L85" si="62">SUM(J80:J81,J75:J76,J84)</f>
        <v>#VALUE!</v>
      </c>
      <c r="K85" s="170" t="e">
        <f t="shared" si="62"/>
        <v>#VALUE!</v>
      </c>
      <c r="L85" s="170" t="e">
        <f t="shared" si="62"/>
        <v>#VALUE!</v>
      </c>
    </row>
    <row r="86" spans="1:12" x14ac:dyDescent="0.3">
      <c r="A86" s="22" t="s">
        <v>89</v>
      </c>
      <c r="B86" s="194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1:12" x14ac:dyDescent="0.3">
      <c r="A87" s="23" t="s">
        <v>63</v>
      </c>
      <c r="B87" s="24"/>
      <c r="C87" s="24" t="e">
        <f>C85-C86</f>
        <v>#VALUE!</v>
      </c>
      <c r="D87" s="24" t="e">
        <f t="shared" ref="D87:L87" si="63">D85-D86</f>
        <v>#VALUE!</v>
      </c>
      <c r="E87" s="24" t="e">
        <f t="shared" si="63"/>
        <v>#VALUE!</v>
      </c>
      <c r="F87" s="24" t="e">
        <f t="shared" si="63"/>
        <v>#VALUE!</v>
      </c>
      <c r="G87" s="24" t="e">
        <f t="shared" si="63"/>
        <v>#VALUE!</v>
      </c>
      <c r="H87" s="24" t="e">
        <f t="shared" si="63"/>
        <v>#VALUE!</v>
      </c>
      <c r="I87" s="24" t="e">
        <f t="shared" si="63"/>
        <v>#VALUE!</v>
      </c>
      <c r="J87" s="24" t="e">
        <f t="shared" si="63"/>
        <v>#VALUE!</v>
      </c>
      <c r="K87" s="24" t="e">
        <f t="shared" si="63"/>
        <v>#VALUE!</v>
      </c>
      <c r="L87" s="24" t="e">
        <f t="shared" si="63"/>
        <v>#VALUE!</v>
      </c>
    </row>
    <row r="88" spans="1:12" ht="15.75" thickBot="1" x14ac:dyDescent="0.35">
      <c r="A88" s="25" t="s">
        <v>64</v>
      </c>
      <c r="B88" s="129"/>
      <c r="C88" s="129" t="str">
        <f t="shared" ref="C88:L88" si="64">IFERROR((C87/C86)," ")</f>
        <v xml:space="preserve"> </v>
      </c>
      <c r="D88" s="129" t="str">
        <f t="shared" si="64"/>
        <v xml:space="preserve"> </v>
      </c>
      <c r="E88" s="129" t="str">
        <f t="shared" si="64"/>
        <v xml:space="preserve"> </v>
      </c>
      <c r="F88" s="129" t="str">
        <f t="shared" si="64"/>
        <v xml:space="preserve"> </v>
      </c>
      <c r="G88" s="129" t="str">
        <f t="shared" si="64"/>
        <v xml:space="preserve"> </v>
      </c>
      <c r="H88" s="129" t="str">
        <f t="shared" si="64"/>
        <v xml:space="preserve"> </v>
      </c>
      <c r="I88" s="129" t="str">
        <f t="shared" si="64"/>
        <v xml:space="preserve"> </v>
      </c>
      <c r="J88" s="129" t="str">
        <f t="shared" si="64"/>
        <v xml:space="preserve"> </v>
      </c>
      <c r="K88" s="129" t="str">
        <f t="shared" si="64"/>
        <v xml:space="preserve"> </v>
      </c>
      <c r="L88" s="129" t="str">
        <f t="shared" si="64"/>
        <v xml:space="preserve"> </v>
      </c>
    </row>
    <row r="89" spans="1:12" ht="18.75" thickTop="1" x14ac:dyDescent="0.35">
      <c r="A89" s="301" t="s">
        <v>155</v>
      </c>
      <c r="B89" s="302"/>
      <c r="C89" s="302"/>
      <c r="D89" s="302"/>
      <c r="E89" s="302"/>
      <c r="F89" s="302"/>
      <c r="G89" s="302"/>
      <c r="H89" s="302"/>
      <c r="I89" s="302"/>
      <c r="J89" s="302"/>
      <c r="K89" s="302"/>
      <c r="L89" s="302"/>
    </row>
    <row r="90" spans="1:12" ht="27" x14ac:dyDescent="0.3">
      <c r="A90" s="16"/>
      <c r="B90" s="132" t="s">
        <v>57</v>
      </c>
      <c r="C90" s="132" t="str">
        <f t="shared" ref="C90:L90" si="65">"Coût annuel estimé      "&amp;C$6</f>
        <v>Coût annuel estimé      E1</v>
      </c>
      <c r="D90" s="132" t="str">
        <f t="shared" si="65"/>
        <v>Coût annuel estimé      E2</v>
      </c>
      <c r="E90" s="132" t="str">
        <f t="shared" si="65"/>
        <v>Coût annuel estimé      E3</v>
      </c>
      <c r="F90" s="132" t="str">
        <f t="shared" si="65"/>
        <v>Coût annuel estimé      E4</v>
      </c>
      <c r="G90" s="132" t="str">
        <f t="shared" si="65"/>
        <v>Coût annuel estimé      E5</v>
      </c>
      <c r="H90" s="132" t="str">
        <f t="shared" si="65"/>
        <v>Coût annuel estimé      E6</v>
      </c>
      <c r="I90" s="158" t="str">
        <f t="shared" si="65"/>
        <v>Coût annuel estimé      MT7</v>
      </c>
      <c r="J90" s="158" t="str">
        <f t="shared" si="65"/>
        <v>Coût annuel estimé      MT8</v>
      </c>
      <c r="K90" s="158" t="str">
        <f t="shared" si="65"/>
        <v>Coût annuel estimé      MT9</v>
      </c>
      <c r="L90" s="158" t="str">
        <f t="shared" si="65"/>
        <v>Coût annuel estimé      MT10</v>
      </c>
    </row>
    <row r="91" spans="1:12" x14ac:dyDescent="0.3">
      <c r="A91" s="139" t="s">
        <v>7</v>
      </c>
      <c r="B91" s="32"/>
      <c r="C91" s="17" t="e">
        <f t="shared" ref="C91:L91" si="66">SUM(C92,C96:C97)</f>
        <v>#VALUE!</v>
      </c>
      <c r="D91" s="17" t="e">
        <f t="shared" si="66"/>
        <v>#VALUE!</v>
      </c>
      <c r="E91" s="17" t="e">
        <f t="shared" si="66"/>
        <v>#VALUE!</v>
      </c>
      <c r="F91" s="17" t="e">
        <f t="shared" si="66"/>
        <v>#VALUE!</v>
      </c>
      <c r="G91" s="17" t="e">
        <f t="shared" si="66"/>
        <v>#VALUE!</v>
      </c>
      <c r="H91" s="17" t="e">
        <f t="shared" si="66"/>
        <v>#VALUE!</v>
      </c>
      <c r="I91" s="17" t="e">
        <f t="shared" si="66"/>
        <v>#VALUE!</v>
      </c>
      <c r="J91" s="17" t="e">
        <f t="shared" si="66"/>
        <v>#VALUE!</v>
      </c>
      <c r="K91" s="17" t="e">
        <f t="shared" si="66"/>
        <v>#VALUE!</v>
      </c>
      <c r="L91" s="17" t="e">
        <f t="shared" si="66"/>
        <v>#VALUE!</v>
      </c>
    </row>
    <row r="92" spans="1:12" x14ac:dyDescent="0.3">
      <c r="A92" s="18" t="s">
        <v>8</v>
      </c>
      <c r="B92" s="32"/>
      <c r="C92" s="17" t="e">
        <f t="shared" ref="C92:L92" si="67">C93</f>
        <v>#VALUE!</v>
      </c>
      <c r="D92" s="17" t="e">
        <f t="shared" si="67"/>
        <v>#VALUE!</v>
      </c>
      <c r="E92" s="17" t="e">
        <f t="shared" si="67"/>
        <v>#VALUE!</v>
      </c>
      <c r="F92" s="17" t="e">
        <f t="shared" si="67"/>
        <v>#VALUE!</v>
      </c>
      <c r="G92" s="17" t="e">
        <f t="shared" si="67"/>
        <v>#VALUE!</v>
      </c>
      <c r="H92" s="17" t="e">
        <f t="shared" si="67"/>
        <v>#VALUE!</v>
      </c>
      <c r="I92" s="17" t="e">
        <f t="shared" si="67"/>
        <v>#VALUE!</v>
      </c>
      <c r="J92" s="17" t="e">
        <f t="shared" si="67"/>
        <v>#VALUE!</v>
      </c>
      <c r="K92" s="17" t="e">
        <f t="shared" si="67"/>
        <v>#VALUE!</v>
      </c>
      <c r="L92" s="17" t="e">
        <f t="shared" si="67"/>
        <v>#VALUE!</v>
      </c>
    </row>
    <row r="93" spans="1:12" x14ac:dyDescent="0.3">
      <c r="A93" s="19" t="s">
        <v>9</v>
      </c>
      <c r="B93" s="32"/>
      <c r="C93" s="17" t="e">
        <f t="shared" ref="C93:H93" si="68">SUM(C94:C95)</f>
        <v>#VALUE!</v>
      </c>
      <c r="D93" s="17" t="e">
        <f t="shared" si="68"/>
        <v>#VALUE!</v>
      </c>
      <c r="E93" s="17" t="e">
        <f t="shared" si="68"/>
        <v>#VALUE!</v>
      </c>
      <c r="F93" s="17" t="e">
        <f t="shared" si="68"/>
        <v>#VALUE!</v>
      </c>
      <c r="G93" s="17" t="e">
        <f t="shared" si="68"/>
        <v>#VALUE!</v>
      </c>
      <c r="H93" s="17" t="e">
        <f t="shared" si="68"/>
        <v>#VALUE!</v>
      </c>
      <c r="I93" s="17" t="e">
        <f t="shared" ref="I93:L93" si="69">SUM(I94:I95)</f>
        <v>#VALUE!</v>
      </c>
      <c r="J93" s="17" t="e">
        <f t="shared" si="69"/>
        <v>#VALUE!</v>
      </c>
      <c r="K93" s="17" t="e">
        <f t="shared" si="69"/>
        <v>#VALUE!</v>
      </c>
      <c r="L93" s="17" t="e">
        <f t="shared" si="69"/>
        <v>#VALUE!</v>
      </c>
    </row>
    <row r="94" spans="1:12" x14ac:dyDescent="0.3">
      <c r="A94" s="20" t="s">
        <v>10</v>
      </c>
      <c r="B94" s="31" t="str">
        <f>+'Tarifs 2027'!$N$61</f>
        <v>V</v>
      </c>
      <c r="C94" s="17" t="e">
        <f t="shared" ref="C94:L95" si="70">$B94*C$12*12</f>
        <v>#VALUE!</v>
      </c>
      <c r="D94" s="17" t="e">
        <f t="shared" si="70"/>
        <v>#VALUE!</v>
      </c>
      <c r="E94" s="17" t="e">
        <f t="shared" si="70"/>
        <v>#VALUE!</v>
      </c>
      <c r="F94" s="17" t="e">
        <f t="shared" si="70"/>
        <v>#VALUE!</v>
      </c>
      <c r="G94" s="17" t="e">
        <f t="shared" si="70"/>
        <v>#VALUE!</v>
      </c>
      <c r="H94" s="17" t="e">
        <f t="shared" si="70"/>
        <v>#VALUE!</v>
      </c>
      <c r="I94" s="17" t="e">
        <f t="shared" si="70"/>
        <v>#VALUE!</v>
      </c>
      <c r="J94" s="17" t="e">
        <f t="shared" si="70"/>
        <v>#VALUE!</v>
      </c>
      <c r="K94" s="17" t="e">
        <f t="shared" si="70"/>
        <v>#VALUE!</v>
      </c>
      <c r="L94" s="17" t="e">
        <f t="shared" si="70"/>
        <v>#VALUE!</v>
      </c>
    </row>
    <row r="95" spans="1:12" x14ac:dyDescent="0.3">
      <c r="A95" s="20" t="s">
        <v>14</v>
      </c>
      <c r="B95" s="31" t="str">
        <f>+'Tarifs 2027'!$N$62</f>
        <v>V</v>
      </c>
      <c r="C95" s="17" t="e">
        <f t="shared" si="70"/>
        <v>#VALUE!</v>
      </c>
      <c r="D95" s="17" t="e">
        <f t="shared" si="70"/>
        <v>#VALUE!</v>
      </c>
      <c r="E95" s="17" t="e">
        <f t="shared" si="70"/>
        <v>#VALUE!</v>
      </c>
      <c r="F95" s="17" t="e">
        <f t="shared" si="70"/>
        <v>#VALUE!</v>
      </c>
      <c r="G95" s="17" t="e">
        <f t="shared" si="70"/>
        <v>#VALUE!</v>
      </c>
      <c r="H95" s="17" t="e">
        <f t="shared" si="70"/>
        <v>#VALUE!</v>
      </c>
      <c r="I95" s="17" t="e">
        <f t="shared" si="70"/>
        <v>#VALUE!</v>
      </c>
      <c r="J95" s="17" t="e">
        <f t="shared" si="70"/>
        <v>#VALUE!</v>
      </c>
      <c r="K95" s="17" t="e">
        <f t="shared" si="70"/>
        <v>#VALUE!</v>
      </c>
      <c r="L95" s="17" t="e">
        <f t="shared" si="70"/>
        <v>#VALUE!</v>
      </c>
    </row>
    <row r="96" spans="1:12" x14ac:dyDescent="0.3">
      <c r="A96" s="18" t="s">
        <v>17</v>
      </c>
      <c r="B96" s="34" t="str">
        <f>+'Tarifs 2027'!$N$68</f>
        <v>V</v>
      </c>
      <c r="C96" s="17" t="str">
        <f t="shared" ref="C96:L96" si="71">$B96</f>
        <v>V</v>
      </c>
      <c r="D96" s="17" t="str">
        <f t="shared" si="71"/>
        <v>V</v>
      </c>
      <c r="E96" s="17" t="str">
        <f t="shared" si="71"/>
        <v>V</v>
      </c>
      <c r="F96" s="17" t="str">
        <f t="shared" si="71"/>
        <v>V</v>
      </c>
      <c r="G96" s="17" t="str">
        <f t="shared" si="71"/>
        <v>V</v>
      </c>
      <c r="H96" s="17" t="str">
        <f t="shared" si="71"/>
        <v>V</v>
      </c>
      <c r="I96" s="17" t="str">
        <f t="shared" si="71"/>
        <v>V</v>
      </c>
      <c r="J96" s="17" t="str">
        <f t="shared" si="71"/>
        <v>V</v>
      </c>
      <c r="K96" s="17" t="str">
        <f t="shared" si="71"/>
        <v>V</v>
      </c>
      <c r="L96" s="17" t="str">
        <f t="shared" si="71"/>
        <v>V</v>
      </c>
    </row>
    <row r="97" spans="1:12" x14ac:dyDescent="0.3">
      <c r="A97" s="18" t="s">
        <v>58</v>
      </c>
      <c r="B97" s="32"/>
      <c r="C97" s="17" t="e">
        <f t="shared" ref="C97:H97" si="72">SUM(C98:C99)</f>
        <v>#VALUE!</v>
      </c>
      <c r="D97" s="17" t="e">
        <f t="shared" si="72"/>
        <v>#VALUE!</v>
      </c>
      <c r="E97" s="17" t="e">
        <f t="shared" si="72"/>
        <v>#VALUE!</v>
      </c>
      <c r="F97" s="17" t="e">
        <f t="shared" si="72"/>
        <v>#VALUE!</v>
      </c>
      <c r="G97" s="17" t="e">
        <f t="shared" si="72"/>
        <v>#VALUE!</v>
      </c>
      <c r="H97" s="17" t="e">
        <f t="shared" si="72"/>
        <v>#VALUE!</v>
      </c>
      <c r="I97" s="17" t="e">
        <f t="shared" ref="I97:L97" si="73">SUM(I98:I99)</f>
        <v>#VALUE!</v>
      </c>
      <c r="J97" s="17" t="e">
        <f t="shared" si="73"/>
        <v>#VALUE!</v>
      </c>
      <c r="K97" s="17" t="e">
        <f t="shared" si="73"/>
        <v>#VALUE!</v>
      </c>
      <c r="L97" s="17" t="e">
        <f t="shared" si="73"/>
        <v>#VALUE!</v>
      </c>
    </row>
    <row r="98" spans="1:12" x14ac:dyDescent="0.3">
      <c r="A98" s="19" t="s">
        <v>22</v>
      </c>
      <c r="B98" s="31" t="str">
        <f>+'Tarifs 2027'!$N$76</f>
        <v>V</v>
      </c>
      <c r="C98" s="17" t="e">
        <f t="shared" ref="C98:L98" si="74">$B98*C$7</f>
        <v>#VALUE!</v>
      </c>
      <c r="D98" s="17" t="e">
        <f t="shared" si="74"/>
        <v>#VALUE!</v>
      </c>
      <c r="E98" s="17" t="e">
        <f t="shared" si="74"/>
        <v>#VALUE!</v>
      </c>
      <c r="F98" s="17" t="e">
        <f t="shared" si="74"/>
        <v>#VALUE!</v>
      </c>
      <c r="G98" s="17" t="e">
        <f t="shared" si="74"/>
        <v>#VALUE!</v>
      </c>
      <c r="H98" s="17" t="e">
        <f t="shared" si="74"/>
        <v>#VALUE!</v>
      </c>
      <c r="I98" s="17" t="e">
        <f t="shared" si="74"/>
        <v>#VALUE!</v>
      </c>
      <c r="J98" s="17" t="e">
        <f t="shared" si="74"/>
        <v>#VALUE!</v>
      </c>
      <c r="K98" s="17" t="e">
        <f t="shared" si="74"/>
        <v>#VALUE!</v>
      </c>
      <c r="L98" s="17" t="e">
        <f t="shared" si="74"/>
        <v>#VALUE!</v>
      </c>
    </row>
    <row r="99" spans="1:12" x14ac:dyDescent="0.3">
      <c r="A99" s="19" t="s">
        <v>23</v>
      </c>
      <c r="B99" s="31" t="str">
        <f>+'Tarifs 2027'!$N$77</f>
        <v>V</v>
      </c>
      <c r="C99" s="17" t="e">
        <f t="shared" ref="C99:L99" si="75">$B99*C$8</f>
        <v>#VALUE!</v>
      </c>
      <c r="D99" s="17" t="e">
        <f t="shared" si="75"/>
        <v>#VALUE!</v>
      </c>
      <c r="E99" s="17" t="e">
        <f t="shared" si="75"/>
        <v>#VALUE!</v>
      </c>
      <c r="F99" s="17" t="e">
        <f t="shared" si="75"/>
        <v>#VALUE!</v>
      </c>
      <c r="G99" s="17" t="e">
        <f t="shared" si="75"/>
        <v>#VALUE!</v>
      </c>
      <c r="H99" s="17" t="e">
        <f t="shared" si="75"/>
        <v>#VALUE!</v>
      </c>
      <c r="I99" s="17" t="e">
        <f t="shared" si="75"/>
        <v>#VALUE!</v>
      </c>
      <c r="J99" s="17" t="e">
        <f t="shared" si="75"/>
        <v>#VALUE!</v>
      </c>
      <c r="K99" s="17" t="e">
        <f t="shared" si="75"/>
        <v>#VALUE!</v>
      </c>
      <c r="L99" s="17" t="e">
        <f t="shared" si="75"/>
        <v>#VALUE!</v>
      </c>
    </row>
    <row r="100" spans="1:12" x14ac:dyDescent="0.3">
      <c r="A100" s="139" t="s">
        <v>42</v>
      </c>
      <c r="B100" s="31" t="str">
        <f>+'Tarifs 2027'!$N$83</f>
        <v>V</v>
      </c>
      <c r="C100" s="17" t="e">
        <f t="shared" ref="C100:L100" si="76">$B100*C$11</f>
        <v>#VALUE!</v>
      </c>
      <c r="D100" s="17" t="e">
        <f t="shared" si="76"/>
        <v>#VALUE!</v>
      </c>
      <c r="E100" s="17" t="e">
        <f t="shared" si="76"/>
        <v>#VALUE!</v>
      </c>
      <c r="F100" s="17" t="e">
        <f t="shared" si="76"/>
        <v>#VALUE!</v>
      </c>
      <c r="G100" s="17" t="e">
        <f t="shared" si="76"/>
        <v>#VALUE!</v>
      </c>
      <c r="H100" s="17" t="e">
        <f t="shared" si="76"/>
        <v>#VALUE!</v>
      </c>
      <c r="I100" s="17" t="e">
        <f t="shared" si="76"/>
        <v>#VALUE!</v>
      </c>
      <c r="J100" s="17" t="e">
        <f t="shared" si="76"/>
        <v>#VALUE!</v>
      </c>
      <c r="K100" s="17" t="e">
        <f t="shared" si="76"/>
        <v>#VALUE!</v>
      </c>
      <c r="L100" s="17" t="e">
        <f t="shared" si="76"/>
        <v>#VALUE!</v>
      </c>
    </row>
    <row r="101" spans="1:12" x14ac:dyDescent="0.3">
      <c r="A101" s="139" t="s">
        <v>59</v>
      </c>
      <c r="B101" s="31"/>
      <c r="C101" s="17" t="e">
        <f t="shared" ref="C101:L101" si="77">SUM(C102:C104)</f>
        <v>#VALUE!</v>
      </c>
      <c r="D101" s="17" t="e">
        <f t="shared" si="77"/>
        <v>#VALUE!</v>
      </c>
      <c r="E101" s="17" t="e">
        <f t="shared" si="77"/>
        <v>#VALUE!</v>
      </c>
      <c r="F101" s="17" t="e">
        <f t="shared" si="77"/>
        <v>#VALUE!</v>
      </c>
      <c r="G101" s="17" t="e">
        <f t="shared" si="77"/>
        <v>#VALUE!</v>
      </c>
      <c r="H101" s="17" t="e">
        <f t="shared" si="77"/>
        <v>#VALUE!</v>
      </c>
      <c r="I101" s="17" t="e">
        <f t="shared" si="77"/>
        <v>#VALUE!</v>
      </c>
      <c r="J101" s="17" t="e">
        <f t="shared" si="77"/>
        <v>#VALUE!</v>
      </c>
      <c r="K101" s="17" t="e">
        <f t="shared" si="77"/>
        <v>#VALUE!</v>
      </c>
      <c r="L101" s="17" t="e">
        <f t="shared" si="77"/>
        <v>#VALUE!</v>
      </c>
    </row>
    <row r="102" spans="1:12" x14ac:dyDescent="0.3">
      <c r="A102" s="18" t="s">
        <v>28</v>
      </c>
      <c r="B102" s="31" t="str">
        <f>+'Tarifs 2027'!$N$86</f>
        <v>V</v>
      </c>
      <c r="C102" s="17" t="e">
        <f t="shared" ref="C102:L105" si="78">$B102*C$11</f>
        <v>#VALUE!</v>
      </c>
      <c r="D102" s="17" t="e">
        <f t="shared" si="78"/>
        <v>#VALUE!</v>
      </c>
      <c r="E102" s="17" t="e">
        <f t="shared" si="78"/>
        <v>#VALUE!</v>
      </c>
      <c r="F102" s="17" t="e">
        <f t="shared" si="78"/>
        <v>#VALUE!</v>
      </c>
      <c r="G102" s="17" t="e">
        <f t="shared" si="78"/>
        <v>#VALUE!</v>
      </c>
      <c r="H102" s="17" t="e">
        <f t="shared" si="78"/>
        <v>#VALUE!</v>
      </c>
      <c r="I102" s="17" t="e">
        <f t="shared" si="78"/>
        <v>#VALUE!</v>
      </c>
      <c r="J102" s="17" t="e">
        <f t="shared" si="78"/>
        <v>#VALUE!</v>
      </c>
      <c r="K102" s="17" t="e">
        <f t="shared" si="78"/>
        <v>#VALUE!</v>
      </c>
      <c r="L102" s="17" t="e">
        <f t="shared" si="78"/>
        <v>#VALUE!</v>
      </c>
    </row>
    <row r="103" spans="1:12" x14ac:dyDescent="0.3">
      <c r="A103" s="18" t="s">
        <v>30</v>
      </c>
      <c r="B103" s="31" t="str">
        <f>+'Tarifs 2027'!$N$87</f>
        <v>V</v>
      </c>
      <c r="C103" s="17" t="e">
        <f t="shared" si="78"/>
        <v>#VALUE!</v>
      </c>
      <c r="D103" s="17" t="e">
        <f t="shared" si="78"/>
        <v>#VALUE!</v>
      </c>
      <c r="E103" s="17" t="e">
        <f t="shared" si="78"/>
        <v>#VALUE!</v>
      </c>
      <c r="F103" s="17" t="e">
        <f t="shared" si="78"/>
        <v>#VALUE!</v>
      </c>
      <c r="G103" s="17" t="e">
        <f t="shared" si="78"/>
        <v>#VALUE!</v>
      </c>
      <c r="H103" s="17" t="e">
        <f t="shared" si="78"/>
        <v>#VALUE!</v>
      </c>
      <c r="I103" s="17" t="e">
        <f t="shared" si="78"/>
        <v>#VALUE!</v>
      </c>
      <c r="J103" s="17" t="e">
        <f t="shared" si="78"/>
        <v>#VALUE!</v>
      </c>
      <c r="K103" s="17" t="e">
        <f t="shared" si="78"/>
        <v>#VALUE!</v>
      </c>
      <c r="L103" s="17" t="e">
        <f t="shared" si="78"/>
        <v>#VALUE!</v>
      </c>
    </row>
    <row r="104" spans="1:12" x14ac:dyDescent="0.3">
      <c r="A104" s="18" t="s">
        <v>32</v>
      </c>
      <c r="B104" s="31" t="str">
        <f>+'Tarifs 2027'!$N$88</f>
        <v>V</v>
      </c>
      <c r="C104" s="17" t="e">
        <f t="shared" si="78"/>
        <v>#VALUE!</v>
      </c>
      <c r="D104" s="17" t="e">
        <f t="shared" si="78"/>
        <v>#VALUE!</v>
      </c>
      <c r="E104" s="17" t="e">
        <f t="shared" si="78"/>
        <v>#VALUE!</v>
      </c>
      <c r="F104" s="17" t="e">
        <f t="shared" si="78"/>
        <v>#VALUE!</v>
      </c>
      <c r="G104" s="17" t="e">
        <f t="shared" si="78"/>
        <v>#VALUE!</v>
      </c>
      <c r="H104" s="17" t="e">
        <f t="shared" si="78"/>
        <v>#VALUE!</v>
      </c>
      <c r="I104" s="17" t="e">
        <f t="shared" si="78"/>
        <v>#VALUE!</v>
      </c>
      <c r="J104" s="17" t="e">
        <f t="shared" si="78"/>
        <v>#VALUE!</v>
      </c>
      <c r="K104" s="17" t="e">
        <f t="shared" si="78"/>
        <v>#VALUE!</v>
      </c>
      <c r="L104" s="17" t="e">
        <f t="shared" si="78"/>
        <v>#VALUE!</v>
      </c>
    </row>
    <row r="105" spans="1:12" x14ac:dyDescent="0.3">
      <c r="A105" s="139" t="s">
        <v>34</v>
      </c>
      <c r="B105" s="31" t="str">
        <f>+'Tarifs 2027'!$N$90</f>
        <v>V</v>
      </c>
      <c r="C105" s="17" t="e">
        <f t="shared" si="78"/>
        <v>#VALUE!</v>
      </c>
      <c r="D105" s="17" t="e">
        <f t="shared" si="78"/>
        <v>#VALUE!</v>
      </c>
      <c r="E105" s="17" t="e">
        <f t="shared" si="78"/>
        <v>#VALUE!</v>
      </c>
      <c r="F105" s="17" t="e">
        <f t="shared" si="78"/>
        <v>#VALUE!</v>
      </c>
      <c r="G105" s="17" t="e">
        <f t="shared" si="78"/>
        <v>#VALUE!</v>
      </c>
      <c r="H105" s="17" t="e">
        <f t="shared" si="78"/>
        <v>#VALUE!</v>
      </c>
      <c r="I105" s="17" t="e">
        <f t="shared" si="78"/>
        <v>#VALUE!</v>
      </c>
      <c r="J105" s="17" t="e">
        <f t="shared" si="78"/>
        <v>#VALUE!</v>
      </c>
      <c r="K105" s="17" t="e">
        <f t="shared" si="78"/>
        <v>#VALUE!</v>
      </c>
      <c r="L105" s="17" t="e">
        <f t="shared" si="78"/>
        <v>#VALUE!</v>
      </c>
    </row>
    <row r="106" spans="1:12" x14ac:dyDescent="0.3">
      <c r="A106" s="139" t="s">
        <v>35</v>
      </c>
      <c r="B106" s="31" t="str">
        <f>+'Tarifs 2027'!$N$92</f>
        <v>V</v>
      </c>
      <c r="C106" s="17" t="e">
        <f t="shared" ref="C106:L106" si="79">$B106*C$13</f>
        <v>#VALUE!</v>
      </c>
      <c r="D106" s="17" t="e">
        <f t="shared" si="79"/>
        <v>#VALUE!</v>
      </c>
      <c r="E106" s="17" t="e">
        <f t="shared" si="79"/>
        <v>#VALUE!</v>
      </c>
      <c r="F106" s="17" t="e">
        <f t="shared" si="79"/>
        <v>#VALUE!</v>
      </c>
      <c r="G106" s="17" t="e">
        <f t="shared" si="79"/>
        <v>#VALUE!</v>
      </c>
      <c r="H106" s="17" t="e">
        <f t="shared" si="79"/>
        <v>#VALUE!</v>
      </c>
      <c r="I106" s="17" t="e">
        <f t="shared" si="79"/>
        <v>#VALUE!</v>
      </c>
      <c r="J106" s="17" t="e">
        <f t="shared" si="79"/>
        <v>#VALUE!</v>
      </c>
      <c r="K106" s="17" t="e">
        <f t="shared" si="79"/>
        <v>#VALUE!</v>
      </c>
      <c r="L106" s="17" t="e">
        <f t="shared" si="79"/>
        <v>#VALUE!</v>
      </c>
    </row>
    <row r="107" spans="1:12" x14ac:dyDescent="0.3">
      <c r="A107" s="168" t="s">
        <v>60</v>
      </c>
      <c r="B107" s="172"/>
      <c r="C107" s="170" t="e">
        <f>SUM(C91,C100:C101,C105:C106)</f>
        <v>#VALUE!</v>
      </c>
      <c r="D107" s="170" t="e">
        <f t="shared" ref="D107:L107" si="80">SUM(D91,D100:D101,D105:D106)</f>
        <v>#VALUE!</v>
      </c>
      <c r="E107" s="170" t="e">
        <f t="shared" si="80"/>
        <v>#VALUE!</v>
      </c>
      <c r="F107" s="170" t="e">
        <f t="shared" si="80"/>
        <v>#VALUE!</v>
      </c>
      <c r="G107" s="170" t="e">
        <f t="shared" si="80"/>
        <v>#VALUE!</v>
      </c>
      <c r="H107" s="170" t="e">
        <f t="shared" si="80"/>
        <v>#VALUE!</v>
      </c>
      <c r="I107" s="170" t="e">
        <f t="shared" si="80"/>
        <v>#VALUE!</v>
      </c>
      <c r="J107" s="170" t="e">
        <f t="shared" si="80"/>
        <v>#VALUE!</v>
      </c>
      <c r="K107" s="170" t="e">
        <f t="shared" si="80"/>
        <v>#VALUE!</v>
      </c>
      <c r="L107" s="170" t="e">
        <f t="shared" si="80"/>
        <v>#VALUE!</v>
      </c>
    </row>
    <row r="108" spans="1:12" x14ac:dyDescent="0.3">
      <c r="A108" s="162" t="s">
        <v>61</v>
      </c>
      <c r="B108" s="193"/>
      <c r="C108" s="163">
        <v>1</v>
      </c>
      <c r="D108" s="163">
        <v>1</v>
      </c>
      <c r="E108" s="163">
        <v>1</v>
      </c>
      <c r="F108" s="163">
        <v>1</v>
      </c>
      <c r="G108" s="163">
        <v>1</v>
      </c>
      <c r="H108" s="163">
        <v>1</v>
      </c>
      <c r="I108" s="163">
        <v>1</v>
      </c>
      <c r="J108" s="163">
        <v>1</v>
      </c>
      <c r="K108" s="163">
        <v>1</v>
      </c>
      <c r="L108" s="163">
        <v>1</v>
      </c>
    </row>
    <row r="109" spans="1:12" x14ac:dyDescent="0.3">
      <c r="A109" s="139" t="s">
        <v>178</v>
      </c>
      <c r="B109" s="194"/>
      <c r="C109" s="164" t="e">
        <f t="shared" ref="C109:L109" si="81">SUM(C93*C108,C96:C97)</f>
        <v>#VALUE!</v>
      </c>
      <c r="D109" s="164" t="e">
        <f t="shared" si="81"/>
        <v>#VALUE!</v>
      </c>
      <c r="E109" s="164" t="e">
        <f t="shared" si="81"/>
        <v>#VALUE!</v>
      </c>
      <c r="F109" s="164" t="e">
        <f t="shared" si="81"/>
        <v>#VALUE!</v>
      </c>
      <c r="G109" s="164" t="e">
        <f t="shared" si="81"/>
        <v>#VALUE!</v>
      </c>
      <c r="H109" s="164" t="e">
        <f t="shared" si="81"/>
        <v>#VALUE!</v>
      </c>
      <c r="I109" s="164" t="e">
        <f t="shared" si="81"/>
        <v>#VALUE!</v>
      </c>
      <c r="J109" s="164" t="e">
        <f t="shared" si="81"/>
        <v>#VALUE!</v>
      </c>
      <c r="K109" s="164" t="e">
        <f t="shared" si="81"/>
        <v>#VALUE!</v>
      </c>
      <c r="L109" s="164" t="e">
        <f t="shared" si="81"/>
        <v>#VALUE!</v>
      </c>
    </row>
    <row r="110" spans="1:12" x14ac:dyDescent="0.3">
      <c r="A110" s="133" t="s">
        <v>62</v>
      </c>
      <c r="B110" s="170"/>
      <c r="C110" s="170" t="e">
        <f t="shared" ref="C110:H110" si="82">SUM(C105:C106,C100:C101,C109)</f>
        <v>#VALUE!</v>
      </c>
      <c r="D110" s="170" t="e">
        <f t="shared" si="82"/>
        <v>#VALUE!</v>
      </c>
      <c r="E110" s="170" t="e">
        <f t="shared" si="82"/>
        <v>#VALUE!</v>
      </c>
      <c r="F110" s="170" t="e">
        <f t="shared" si="82"/>
        <v>#VALUE!</v>
      </c>
      <c r="G110" s="170" t="e">
        <f t="shared" si="82"/>
        <v>#VALUE!</v>
      </c>
      <c r="H110" s="170" t="e">
        <f t="shared" si="82"/>
        <v>#VALUE!</v>
      </c>
      <c r="I110" s="170" t="e">
        <f>SUM(I105:I106,I100:I101,I109)</f>
        <v>#VALUE!</v>
      </c>
      <c r="J110" s="170" t="e">
        <f t="shared" ref="J110:L110" si="83">SUM(J105:J106,J100:J101,J109)</f>
        <v>#VALUE!</v>
      </c>
      <c r="K110" s="170" t="e">
        <f t="shared" si="83"/>
        <v>#VALUE!</v>
      </c>
      <c r="L110" s="170" t="e">
        <f t="shared" si="83"/>
        <v>#VALUE!</v>
      </c>
    </row>
    <row r="111" spans="1:12" x14ac:dyDescent="0.3">
      <c r="A111" s="22" t="s">
        <v>89</v>
      </c>
      <c r="B111" s="194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</row>
    <row r="112" spans="1:12" x14ac:dyDescent="0.3">
      <c r="A112" s="23" t="s">
        <v>63</v>
      </c>
      <c r="B112" s="24"/>
      <c r="C112" s="24" t="e">
        <f>C110-C111</f>
        <v>#VALUE!</v>
      </c>
      <c r="D112" s="24" t="e">
        <f t="shared" ref="D112:L112" si="84">D110-D111</f>
        <v>#VALUE!</v>
      </c>
      <c r="E112" s="24" t="e">
        <f t="shared" si="84"/>
        <v>#VALUE!</v>
      </c>
      <c r="F112" s="24" t="e">
        <f t="shared" si="84"/>
        <v>#VALUE!</v>
      </c>
      <c r="G112" s="24" t="e">
        <f t="shared" si="84"/>
        <v>#VALUE!</v>
      </c>
      <c r="H112" s="24" t="e">
        <f t="shared" si="84"/>
        <v>#VALUE!</v>
      </c>
      <c r="I112" s="24" t="e">
        <f t="shared" si="84"/>
        <v>#VALUE!</v>
      </c>
      <c r="J112" s="24" t="e">
        <f t="shared" si="84"/>
        <v>#VALUE!</v>
      </c>
      <c r="K112" s="24" t="e">
        <f t="shared" si="84"/>
        <v>#VALUE!</v>
      </c>
      <c r="L112" s="24" t="e">
        <f t="shared" si="84"/>
        <v>#VALUE!</v>
      </c>
    </row>
    <row r="113" spans="1:12" ht="15.75" thickBot="1" x14ac:dyDescent="0.35">
      <c r="A113" s="25" t="s">
        <v>64</v>
      </c>
      <c r="B113" s="129"/>
      <c r="C113" s="129" t="str">
        <f t="shared" ref="C113:L113" si="85">IFERROR((C112/C111)," ")</f>
        <v xml:space="preserve"> </v>
      </c>
      <c r="D113" s="129" t="str">
        <f t="shared" si="85"/>
        <v xml:space="preserve"> </v>
      </c>
      <c r="E113" s="129" t="str">
        <f t="shared" si="85"/>
        <v xml:space="preserve"> </v>
      </c>
      <c r="F113" s="129" t="str">
        <f t="shared" si="85"/>
        <v xml:space="preserve"> </v>
      </c>
      <c r="G113" s="129" t="str">
        <f t="shared" si="85"/>
        <v xml:space="preserve"> </v>
      </c>
      <c r="H113" s="129" t="str">
        <f t="shared" si="85"/>
        <v xml:space="preserve"> </v>
      </c>
      <c r="I113" s="129" t="str">
        <f t="shared" si="85"/>
        <v xml:space="preserve"> </v>
      </c>
      <c r="J113" s="129" t="str">
        <f t="shared" si="85"/>
        <v xml:space="preserve"> </v>
      </c>
      <c r="K113" s="129" t="str">
        <f t="shared" si="85"/>
        <v xml:space="preserve"> </v>
      </c>
      <c r="L113" s="129" t="str">
        <f t="shared" si="85"/>
        <v xml:space="preserve"> </v>
      </c>
    </row>
    <row r="114" spans="1:12" ht="18.75" thickTop="1" x14ac:dyDescent="0.35">
      <c r="A114" s="301" t="s">
        <v>159</v>
      </c>
      <c r="B114" s="302"/>
      <c r="C114" s="302"/>
      <c r="D114" s="302"/>
      <c r="E114" s="302"/>
      <c r="F114" s="302"/>
      <c r="G114" s="302"/>
      <c r="H114" s="302"/>
      <c r="I114" s="302"/>
      <c r="J114" s="302"/>
      <c r="K114" s="302"/>
      <c r="L114" s="302"/>
    </row>
    <row r="115" spans="1:12" ht="27" x14ac:dyDescent="0.3">
      <c r="A115" s="16"/>
      <c r="B115" s="132" t="s">
        <v>57</v>
      </c>
      <c r="C115" s="132" t="str">
        <f t="shared" ref="C115:L115" si="86">"Coût annuel estimé      "&amp;C$6</f>
        <v>Coût annuel estimé      E1</v>
      </c>
      <c r="D115" s="132" t="str">
        <f t="shared" si="86"/>
        <v>Coût annuel estimé      E2</v>
      </c>
      <c r="E115" s="132" t="str">
        <f t="shared" si="86"/>
        <v>Coût annuel estimé      E3</v>
      </c>
      <c r="F115" s="132" t="str">
        <f t="shared" si="86"/>
        <v>Coût annuel estimé      E4</v>
      </c>
      <c r="G115" s="132" t="str">
        <f t="shared" si="86"/>
        <v>Coût annuel estimé      E5</v>
      </c>
      <c r="H115" s="132" t="str">
        <f t="shared" si="86"/>
        <v>Coût annuel estimé      E6</v>
      </c>
      <c r="I115" s="158" t="str">
        <f t="shared" si="86"/>
        <v>Coût annuel estimé      MT7</v>
      </c>
      <c r="J115" s="158" t="str">
        <f t="shared" si="86"/>
        <v>Coût annuel estimé      MT8</v>
      </c>
      <c r="K115" s="158" t="str">
        <f t="shared" si="86"/>
        <v>Coût annuel estimé      MT9</v>
      </c>
      <c r="L115" s="158" t="str">
        <f t="shared" si="86"/>
        <v>Coût annuel estimé      MT10</v>
      </c>
    </row>
    <row r="116" spans="1:12" x14ac:dyDescent="0.3">
      <c r="A116" s="139" t="s">
        <v>7</v>
      </c>
      <c r="B116" s="32"/>
      <c r="C116" s="17" t="e">
        <f t="shared" ref="C116:L116" si="87">SUM(C117,C121:C122)</f>
        <v>#VALUE!</v>
      </c>
      <c r="D116" s="17" t="e">
        <f t="shared" si="87"/>
        <v>#VALUE!</v>
      </c>
      <c r="E116" s="17" t="e">
        <f t="shared" si="87"/>
        <v>#VALUE!</v>
      </c>
      <c r="F116" s="17" t="e">
        <f t="shared" si="87"/>
        <v>#VALUE!</v>
      </c>
      <c r="G116" s="17" t="e">
        <f t="shared" si="87"/>
        <v>#VALUE!</v>
      </c>
      <c r="H116" s="17" t="e">
        <f t="shared" si="87"/>
        <v>#VALUE!</v>
      </c>
      <c r="I116" s="17" t="e">
        <f t="shared" si="87"/>
        <v>#VALUE!</v>
      </c>
      <c r="J116" s="17" t="e">
        <f t="shared" si="87"/>
        <v>#VALUE!</v>
      </c>
      <c r="K116" s="17" t="e">
        <f t="shared" si="87"/>
        <v>#VALUE!</v>
      </c>
      <c r="L116" s="17" t="e">
        <f t="shared" si="87"/>
        <v>#VALUE!</v>
      </c>
    </row>
    <row r="117" spans="1:12" x14ac:dyDescent="0.3">
      <c r="A117" s="18" t="s">
        <v>8</v>
      </c>
      <c r="B117" s="32"/>
      <c r="C117" s="17" t="e">
        <f t="shared" ref="C117:L117" si="88">C118</f>
        <v>#VALUE!</v>
      </c>
      <c r="D117" s="17" t="e">
        <f t="shared" si="88"/>
        <v>#VALUE!</v>
      </c>
      <c r="E117" s="17" t="e">
        <f t="shared" si="88"/>
        <v>#VALUE!</v>
      </c>
      <c r="F117" s="17" t="e">
        <f t="shared" si="88"/>
        <v>#VALUE!</v>
      </c>
      <c r="G117" s="17" t="e">
        <f t="shared" si="88"/>
        <v>#VALUE!</v>
      </c>
      <c r="H117" s="17" t="e">
        <f t="shared" si="88"/>
        <v>#VALUE!</v>
      </c>
      <c r="I117" s="17" t="e">
        <f t="shared" si="88"/>
        <v>#VALUE!</v>
      </c>
      <c r="J117" s="17" t="e">
        <f t="shared" si="88"/>
        <v>#VALUE!</v>
      </c>
      <c r="K117" s="17" t="e">
        <f t="shared" si="88"/>
        <v>#VALUE!</v>
      </c>
      <c r="L117" s="17" t="e">
        <f t="shared" si="88"/>
        <v>#VALUE!</v>
      </c>
    </row>
    <row r="118" spans="1:12" x14ac:dyDescent="0.3">
      <c r="A118" s="19" t="s">
        <v>9</v>
      </c>
      <c r="B118" s="32"/>
      <c r="C118" s="17" t="e">
        <f t="shared" ref="C118:H118" si="89">SUM(C119:C120)</f>
        <v>#VALUE!</v>
      </c>
      <c r="D118" s="17" t="e">
        <f t="shared" si="89"/>
        <v>#VALUE!</v>
      </c>
      <c r="E118" s="17" t="e">
        <f t="shared" si="89"/>
        <v>#VALUE!</v>
      </c>
      <c r="F118" s="17" t="e">
        <f t="shared" si="89"/>
        <v>#VALUE!</v>
      </c>
      <c r="G118" s="17" t="e">
        <f t="shared" si="89"/>
        <v>#VALUE!</v>
      </c>
      <c r="H118" s="17" t="e">
        <f t="shared" si="89"/>
        <v>#VALUE!</v>
      </c>
      <c r="I118" s="17" t="e">
        <f t="shared" ref="I118:L118" si="90">SUM(I119:I120)</f>
        <v>#VALUE!</v>
      </c>
      <c r="J118" s="17" t="e">
        <f t="shared" si="90"/>
        <v>#VALUE!</v>
      </c>
      <c r="K118" s="17" t="e">
        <f t="shared" si="90"/>
        <v>#VALUE!</v>
      </c>
      <c r="L118" s="17" t="e">
        <f t="shared" si="90"/>
        <v>#VALUE!</v>
      </c>
    </row>
    <row r="119" spans="1:12" x14ac:dyDescent="0.3">
      <c r="A119" s="20" t="s">
        <v>10</v>
      </c>
      <c r="B119" s="31" t="str">
        <f>+'Tarifs 2028'!$N$61</f>
        <v>V</v>
      </c>
      <c r="C119" s="17" t="e">
        <f t="shared" ref="C119:L120" si="91">$B119*C$12*12</f>
        <v>#VALUE!</v>
      </c>
      <c r="D119" s="17" t="e">
        <f t="shared" si="91"/>
        <v>#VALUE!</v>
      </c>
      <c r="E119" s="17" t="e">
        <f t="shared" si="91"/>
        <v>#VALUE!</v>
      </c>
      <c r="F119" s="17" t="e">
        <f t="shared" si="91"/>
        <v>#VALUE!</v>
      </c>
      <c r="G119" s="17" t="e">
        <f t="shared" si="91"/>
        <v>#VALUE!</v>
      </c>
      <c r="H119" s="17" t="e">
        <f t="shared" si="91"/>
        <v>#VALUE!</v>
      </c>
      <c r="I119" s="17" t="e">
        <f t="shared" si="91"/>
        <v>#VALUE!</v>
      </c>
      <c r="J119" s="17" t="e">
        <f t="shared" si="91"/>
        <v>#VALUE!</v>
      </c>
      <c r="K119" s="17" t="e">
        <f t="shared" si="91"/>
        <v>#VALUE!</v>
      </c>
      <c r="L119" s="17" t="e">
        <f t="shared" si="91"/>
        <v>#VALUE!</v>
      </c>
    </row>
    <row r="120" spans="1:12" x14ac:dyDescent="0.3">
      <c r="A120" s="20" t="s">
        <v>14</v>
      </c>
      <c r="B120" s="31" t="str">
        <f>+'Tarifs 2028'!$N$62</f>
        <v>V</v>
      </c>
      <c r="C120" s="17" t="e">
        <f t="shared" si="91"/>
        <v>#VALUE!</v>
      </c>
      <c r="D120" s="17" t="e">
        <f t="shared" si="91"/>
        <v>#VALUE!</v>
      </c>
      <c r="E120" s="17" t="e">
        <f t="shared" si="91"/>
        <v>#VALUE!</v>
      </c>
      <c r="F120" s="17" t="e">
        <f t="shared" si="91"/>
        <v>#VALUE!</v>
      </c>
      <c r="G120" s="17" t="e">
        <f t="shared" si="91"/>
        <v>#VALUE!</v>
      </c>
      <c r="H120" s="17" t="e">
        <f t="shared" si="91"/>
        <v>#VALUE!</v>
      </c>
      <c r="I120" s="17" t="e">
        <f t="shared" si="91"/>
        <v>#VALUE!</v>
      </c>
      <c r="J120" s="17" t="e">
        <f t="shared" si="91"/>
        <v>#VALUE!</v>
      </c>
      <c r="K120" s="17" t="e">
        <f t="shared" si="91"/>
        <v>#VALUE!</v>
      </c>
      <c r="L120" s="17" t="e">
        <f t="shared" si="91"/>
        <v>#VALUE!</v>
      </c>
    </row>
    <row r="121" spans="1:12" x14ac:dyDescent="0.3">
      <c r="A121" s="18" t="s">
        <v>17</v>
      </c>
      <c r="B121" s="34" t="str">
        <f>+'Tarifs 2028'!$N$68</f>
        <v>V</v>
      </c>
      <c r="C121" s="17" t="str">
        <f t="shared" ref="C121:L121" si="92">$B121</f>
        <v>V</v>
      </c>
      <c r="D121" s="17" t="str">
        <f t="shared" si="92"/>
        <v>V</v>
      </c>
      <c r="E121" s="17" t="str">
        <f t="shared" si="92"/>
        <v>V</v>
      </c>
      <c r="F121" s="17" t="str">
        <f t="shared" si="92"/>
        <v>V</v>
      </c>
      <c r="G121" s="17" t="str">
        <f t="shared" si="92"/>
        <v>V</v>
      </c>
      <c r="H121" s="17" t="str">
        <f t="shared" si="92"/>
        <v>V</v>
      </c>
      <c r="I121" s="17" t="str">
        <f t="shared" si="92"/>
        <v>V</v>
      </c>
      <c r="J121" s="17" t="str">
        <f t="shared" si="92"/>
        <v>V</v>
      </c>
      <c r="K121" s="17" t="str">
        <f t="shared" si="92"/>
        <v>V</v>
      </c>
      <c r="L121" s="17" t="str">
        <f t="shared" si="92"/>
        <v>V</v>
      </c>
    </row>
    <row r="122" spans="1:12" x14ac:dyDescent="0.3">
      <c r="A122" s="18" t="s">
        <v>58</v>
      </c>
      <c r="B122" s="32"/>
      <c r="C122" s="17" t="e">
        <f t="shared" ref="C122:H122" si="93">SUM(C123:C124)</f>
        <v>#VALUE!</v>
      </c>
      <c r="D122" s="17" t="e">
        <f t="shared" si="93"/>
        <v>#VALUE!</v>
      </c>
      <c r="E122" s="17" t="e">
        <f t="shared" si="93"/>
        <v>#VALUE!</v>
      </c>
      <c r="F122" s="17" t="e">
        <f t="shared" si="93"/>
        <v>#VALUE!</v>
      </c>
      <c r="G122" s="17" t="e">
        <f t="shared" si="93"/>
        <v>#VALUE!</v>
      </c>
      <c r="H122" s="17" t="e">
        <f t="shared" si="93"/>
        <v>#VALUE!</v>
      </c>
      <c r="I122" s="17" t="e">
        <f t="shared" ref="I122:L122" si="94">SUM(I123:I124)</f>
        <v>#VALUE!</v>
      </c>
      <c r="J122" s="17" t="e">
        <f t="shared" si="94"/>
        <v>#VALUE!</v>
      </c>
      <c r="K122" s="17" t="e">
        <f t="shared" si="94"/>
        <v>#VALUE!</v>
      </c>
      <c r="L122" s="17" t="e">
        <f t="shared" si="94"/>
        <v>#VALUE!</v>
      </c>
    </row>
    <row r="123" spans="1:12" x14ac:dyDescent="0.3">
      <c r="A123" s="19" t="s">
        <v>22</v>
      </c>
      <c r="B123" s="31" t="str">
        <f>+'Tarifs 2028'!$N$76</f>
        <v>V</v>
      </c>
      <c r="C123" s="17" t="e">
        <f t="shared" ref="C123:L123" si="95">$B123*C$7</f>
        <v>#VALUE!</v>
      </c>
      <c r="D123" s="17" t="e">
        <f t="shared" si="95"/>
        <v>#VALUE!</v>
      </c>
      <c r="E123" s="17" t="e">
        <f t="shared" si="95"/>
        <v>#VALUE!</v>
      </c>
      <c r="F123" s="17" t="e">
        <f t="shared" si="95"/>
        <v>#VALUE!</v>
      </c>
      <c r="G123" s="17" t="e">
        <f t="shared" si="95"/>
        <v>#VALUE!</v>
      </c>
      <c r="H123" s="17" t="e">
        <f t="shared" si="95"/>
        <v>#VALUE!</v>
      </c>
      <c r="I123" s="17" t="e">
        <f t="shared" si="95"/>
        <v>#VALUE!</v>
      </c>
      <c r="J123" s="17" t="e">
        <f t="shared" si="95"/>
        <v>#VALUE!</v>
      </c>
      <c r="K123" s="17" t="e">
        <f t="shared" si="95"/>
        <v>#VALUE!</v>
      </c>
      <c r="L123" s="17" t="e">
        <f t="shared" si="95"/>
        <v>#VALUE!</v>
      </c>
    </row>
    <row r="124" spans="1:12" x14ac:dyDescent="0.3">
      <c r="A124" s="19" t="s">
        <v>23</v>
      </c>
      <c r="B124" s="31" t="str">
        <f>+'Tarifs 2028'!$N$77</f>
        <v>V</v>
      </c>
      <c r="C124" s="17" t="e">
        <f t="shared" ref="C124:L124" si="96">$B124*C$8</f>
        <v>#VALUE!</v>
      </c>
      <c r="D124" s="17" t="e">
        <f t="shared" si="96"/>
        <v>#VALUE!</v>
      </c>
      <c r="E124" s="17" t="e">
        <f t="shared" si="96"/>
        <v>#VALUE!</v>
      </c>
      <c r="F124" s="17" t="e">
        <f t="shared" si="96"/>
        <v>#VALUE!</v>
      </c>
      <c r="G124" s="17" t="e">
        <f t="shared" si="96"/>
        <v>#VALUE!</v>
      </c>
      <c r="H124" s="17" t="e">
        <f t="shared" si="96"/>
        <v>#VALUE!</v>
      </c>
      <c r="I124" s="17" t="e">
        <f t="shared" si="96"/>
        <v>#VALUE!</v>
      </c>
      <c r="J124" s="17" t="e">
        <f t="shared" si="96"/>
        <v>#VALUE!</v>
      </c>
      <c r="K124" s="17" t="e">
        <f t="shared" si="96"/>
        <v>#VALUE!</v>
      </c>
      <c r="L124" s="17" t="e">
        <f t="shared" si="96"/>
        <v>#VALUE!</v>
      </c>
    </row>
    <row r="125" spans="1:12" x14ac:dyDescent="0.3">
      <c r="A125" s="139" t="s">
        <v>42</v>
      </c>
      <c r="B125" s="31" t="str">
        <f>+'Tarifs 2028'!$N$83</f>
        <v>V</v>
      </c>
      <c r="C125" s="17" t="e">
        <f t="shared" ref="C125:L125" si="97">$B125*C$11</f>
        <v>#VALUE!</v>
      </c>
      <c r="D125" s="17" t="e">
        <f t="shared" si="97"/>
        <v>#VALUE!</v>
      </c>
      <c r="E125" s="17" t="e">
        <f t="shared" si="97"/>
        <v>#VALUE!</v>
      </c>
      <c r="F125" s="17" t="e">
        <f t="shared" si="97"/>
        <v>#VALUE!</v>
      </c>
      <c r="G125" s="17" t="e">
        <f t="shared" si="97"/>
        <v>#VALUE!</v>
      </c>
      <c r="H125" s="17" t="e">
        <f t="shared" si="97"/>
        <v>#VALUE!</v>
      </c>
      <c r="I125" s="17" t="e">
        <f t="shared" si="97"/>
        <v>#VALUE!</v>
      </c>
      <c r="J125" s="17" t="e">
        <f t="shared" si="97"/>
        <v>#VALUE!</v>
      </c>
      <c r="K125" s="17" t="e">
        <f t="shared" si="97"/>
        <v>#VALUE!</v>
      </c>
      <c r="L125" s="17" t="e">
        <f t="shared" si="97"/>
        <v>#VALUE!</v>
      </c>
    </row>
    <row r="126" spans="1:12" x14ac:dyDescent="0.3">
      <c r="A126" s="139" t="s">
        <v>59</v>
      </c>
      <c r="B126" s="31"/>
      <c r="C126" s="17" t="e">
        <f t="shared" ref="C126:L126" si="98">SUM(C127:C129)</f>
        <v>#VALUE!</v>
      </c>
      <c r="D126" s="17" t="e">
        <f t="shared" si="98"/>
        <v>#VALUE!</v>
      </c>
      <c r="E126" s="17" t="e">
        <f t="shared" si="98"/>
        <v>#VALUE!</v>
      </c>
      <c r="F126" s="17" t="e">
        <f t="shared" si="98"/>
        <v>#VALUE!</v>
      </c>
      <c r="G126" s="17" t="e">
        <f t="shared" si="98"/>
        <v>#VALUE!</v>
      </c>
      <c r="H126" s="17" t="e">
        <f t="shared" si="98"/>
        <v>#VALUE!</v>
      </c>
      <c r="I126" s="17" t="e">
        <f t="shared" si="98"/>
        <v>#VALUE!</v>
      </c>
      <c r="J126" s="17" t="e">
        <f t="shared" si="98"/>
        <v>#VALUE!</v>
      </c>
      <c r="K126" s="17" t="e">
        <f t="shared" si="98"/>
        <v>#VALUE!</v>
      </c>
      <c r="L126" s="17" t="e">
        <f t="shared" si="98"/>
        <v>#VALUE!</v>
      </c>
    </row>
    <row r="127" spans="1:12" x14ac:dyDescent="0.3">
      <c r="A127" s="18" t="s">
        <v>28</v>
      </c>
      <c r="B127" s="31" t="str">
        <f>+'Tarifs 2028'!$N$86</f>
        <v>V</v>
      </c>
      <c r="C127" s="17" t="e">
        <f t="shared" ref="C127:L130" si="99">$B127*C$11</f>
        <v>#VALUE!</v>
      </c>
      <c r="D127" s="17" t="e">
        <f t="shared" si="99"/>
        <v>#VALUE!</v>
      </c>
      <c r="E127" s="17" t="e">
        <f t="shared" si="99"/>
        <v>#VALUE!</v>
      </c>
      <c r="F127" s="17" t="e">
        <f t="shared" si="99"/>
        <v>#VALUE!</v>
      </c>
      <c r="G127" s="17" t="e">
        <f t="shared" si="99"/>
        <v>#VALUE!</v>
      </c>
      <c r="H127" s="17" t="e">
        <f t="shared" si="99"/>
        <v>#VALUE!</v>
      </c>
      <c r="I127" s="17" t="e">
        <f t="shared" si="99"/>
        <v>#VALUE!</v>
      </c>
      <c r="J127" s="17" t="e">
        <f t="shared" si="99"/>
        <v>#VALUE!</v>
      </c>
      <c r="K127" s="17" t="e">
        <f t="shared" si="99"/>
        <v>#VALUE!</v>
      </c>
      <c r="L127" s="17" t="e">
        <f t="shared" si="99"/>
        <v>#VALUE!</v>
      </c>
    </row>
    <row r="128" spans="1:12" x14ac:dyDescent="0.3">
      <c r="A128" s="18" t="s">
        <v>30</v>
      </c>
      <c r="B128" s="31" t="str">
        <f>+'Tarifs 2028'!$N$87</f>
        <v>V</v>
      </c>
      <c r="C128" s="17" t="e">
        <f t="shared" si="99"/>
        <v>#VALUE!</v>
      </c>
      <c r="D128" s="17" t="e">
        <f t="shared" si="99"/>
        <v>#VALUE!</v>
      </c>
      <c r="E128" s="17" t="e">
        <f t="shared" si="99"/>
        <v>#VALUE!</v>
      </c>
      <c r="F128" s="17" t="e">
        <f t="shared" si="99"/>
        <v>#VALUE!</v>
      </c>
      <c r="G128" s="17" t="e">
        <f t="shared" si="99"/>
        <v>#VALUE!</v>
      </c>
      <c r="H128" s="17" t="e">
        <f t="shared" si="99"/>
        <v>#VALUE!</v>
      </c>
      <c r="I128" s="17" t="e">
        <f t="shared" si="99"/>
        <v>#VALUE!</v>
      </c>
      <c r="J128" s="17" t="e">
        <f t="shared" si="99"/>
        <v>#VALUE!</v>
      </c>
      <c r="K128" s="17" t="e">
        <f t="shared" si="99"/>
        <v>#VALUE!</v>
      </c>
      <c r="L128" s="17" t="e">
        <f t="shared" si="99"/>
        <v>#VALUE!</v>
      </c>
    </row>
    <row r="129" spans="1:12" x14ac:dyDescent="0.3">
      <c r="A129" s="18" t="s">
        <v>32</v>
      </c>
      <c r="B129" s="31" t="str">
        <f>+'Tarifs 2028'!$N$88</f>
        <v>V</v>
      </c>
      <c r="C129" s="17" t="e">
        <f t="shared" si="99"/>
        <v>#VALUE!</v>
      </c>
      <c r="D129" s="17" t="e">
        <f t="shared" si="99"/>
        <v>#VALUE!</v>
      </c>
      <c r="E129" s="17" t="e">
        <f t="shared" si="99"/>
        <v>#VALUE!</v>
      </c>
      <c r="F129" s="17" t="e">
        <f t="shared" si="99"/>
        <v>#VALUE!</v>
      </c>
      <c r="G129" s="17" t="e">
        <f t="shared" si="99"/>
        <v>#VALUE!</v>
      </c>
      <c r="H129" s="17" t="e">
        <f t="shared" si="99"/>
        <v>#VALUE!</v>
      </c>
      <c r="I129" s="17" t="e">
        <f t="shared" si="99"/>
        <v>#VALUE!</v>
      </c>
      <c r="J129" s="17" t="e">
        <f t="shared" si="99"/>
        <v>#VALUE!</v>
      </c>
      <c r="K129" s="17" t="e">
        <f t="shared" si="99"/>
        <v>#VALUE!</v>
      </c>
      <c r="L129" s="17" t="e">
        <f t="shared" si="99"/>
        <v>#VALUE!</v>
      </c>
    </row>
    <row r="130" spans="1:12" x14ac:dyDescent="0.3">
      <c r="A130" s="139" t="s">
        <v>34</v>
      </c>
      <c r="B130" s="31" t="str">
        <f>+'Tarifs 2028'!$N$90</f>
        <v>V</v>
      </c>
      <c r="C130" s="17" t="e">
        <f t="shared" si="99"/>
        <v>#VALUE!</v>
      </c>
      <c r="D130" s="17" t="e">
        <f t="shared" si="99"/>
        <v>#VALUE!</v>
      </c>
      <c r="E130" s="17" t="e">
        <f t="shared" si="99"/>
        <v>#VALUE!</v>
      </c>
      <c r="F130" s="17" t="e">
        <f t="shared" si="99"/>
        <v>#VALUE!</v>
      </c>
      <c r="G130" s="17" t="e">
        <f t="shared" si="99"/>
        <v>#VALUE!</v>
      </c>
      <c r="H130" s="17" t="e">
        <f t="shared" si="99"/>
        <v>#VALUE!</v>
      </c>
      <c r="I130" s="17" t="e">
        <f t="shared" si="99"/>
        <v>#VALUE!</v>
      </c>
      <c r="J130" s="17" t="e">
        <f t="shared" si="99"/>
        <v>#VALUE!</v>
      </c>
      <c r="K130" s="17" t="e">
        <f t="shared" si="99"/>
        <v>#VALUE!</v>
      </c>
      <c r="L130" s="17" t="e">
        <f t="shared" si="99"/>
        <v>#VALUE!</v>
      </c>
    </row>
    <row r="131" spans="1:12" x14ac:dyDescent="0.3">
      <c r="A131" s="139" t="s">
        <v>35</v>
      </c>
      <c r="B131" s="31" t="str">
        <f>+'Tarifs 2028'!$N$92</f>
        <v>V</v>
      </c>
      <c r="C131" s="17" t="e">
        <f t="shared" ref="C131:L131" si="100">$B131*C$13</f>
        <v>#VALUE!</v>
      </c>
      <c r="D131" s="17" t="e">
        <f t="shared" si="100"/>
        <v>#VALUE!</v>
      </c>
      <c r="E131" s="17" t="e">
        <f t="shared" si="100"/>
        <v>#VALUE!</v>
      </c>
      <c r="F131" s="17" t="e">
        <f t="shared" si="100"/>
        <v>#VALUE!</v>
      </c>
      <c r="G131" s="17" t="e">
        <f t="shared" si="100"/>
        <v>#VALUE!</v>
      </c>
      <c r="H131" s="17" t="e">
        <f t="shared" si="100"/>
        <v>#VALUE!</v>
      </c>
      <c r="I131" s="17" t="e">
        <f t="shared" si="100"/>
        <v>#VALUE!</v>
      </c>
      <c r="J131" s="17" t="e">
        <f t="shared" si="100"/>
        <v>#VALUE!</v>
      </c>
      <c r="K131" s="17" t="e">
        <f t="shared" si="100"/>
        <v>#VALUE!</v>
      </c>
      <c r="L131" s="17" t="e">
        <f t="shared" si="100"/>
        <v>#VALUE!</v>
      </c>
    </row>
    <row r="132" spans="1:12" x14ac:dyDescent="0.3">
      <c r="A132" s="168" t="s">
        <v>60</v>
      </c>
      <c r="B132" s="172"/>
      <c r="C132" s="170" t="e">
        <f>SUM(C116,C125:C126,C130:C131)</f>
        <v>#VALUE!</v>
      </c>
      <c r="D132" s="170" t="e">
        <f t="shared" ref="D132:L132" si="101">SUM(D116,D125:D126,D130:D131)</f>
        <v>#VALUE!</v>
      </c>
      <c r="E132" s="170" t="e">
        <f t="shared" si="101"/>
        <v>#VALUE!</v>
      </c>
      <c r="F132" s="170" t="e">
        <f t="shared" si="101"/>
        <v>#VALUE!</v>
      </c>
      <c r="G132" s="170" t="e">
        <f t="shared" si="101"/>
        <v>#VALUE!</v>
      </c>
      <c r="H132" s="170" t="e">
        <f t="shared" si="101"/>
        <v>#VALUE!</v>
      </c>
      <c r="I132" s="170" t="e">
        <f t="shared" si="101"/>
        <v>#VALUE!</v>
      </c>
      <c r="J132" s="170" t="e">
        <f t="shared" si="101"/>
        <v>#VALUE!</v>
      </c>
      <c r="K132" s="170" t="e">
        <f t="shared" si="101"/>
        <v>#VALUE!</v>
      </c>
      <c r="L132" s="170" t="e">
        <f t="shared" si="101"/>
        <v>#VALUE!</v>
      </c>
    </row>
    <row r="133" spans="1:12" x14ac:dyDescent="0.3">
      <c r="A133" s="162" t="s">
        <v>61</v>
      </c>
      <c r="B133" s="193"/>
      <c r="C133" s="163">
        <v>1</v>
      </c>
      <c r="D133" s="163">
        <v>1</v>
      </c>
      <c r="E133" s="163">
        <v>1</v>
      </c>
      <c r="F133" s="163">
        <v>1</v>
      </c>
      <c r="G133" s="163">
        <v>1</v>
      </c>
      <c r="H133" s="163">
        <v>1</v>
      </c>
      <c r="I133" s="163">
        <v>1</v>
      </c>
      <c r="J133" s="163">
        <v>1</v>
      </c>
      <c r="K133" s="163">
        <v>1</v>
      </c>
      <c r="L133" s="163">
        <v>1</v>
      </c>
    </row>
    <row r="134" spans="1:12" x14ac:dyDescent="0.3">
      <c r="A134" s="139" t="s">
        <v>178</v>
      </c>
      <c r="B134" s="194"/>
      <c r="C134" s="164" t="e">
        <f t="shared" ref="C134:L134" si="102">SUM(C118*C133,C121:C122)</f>
        <v>#VALUE!</v>
      </c>
      <c r="D134" s="164" t="e">
        <f t="shared" si="102"/>
        <v>#VALUE!</v>
      </c>
      <c r="E134" s="164" t="e">
        <f t="shared" si="102"/>
        <v>#VALUE!</v>
      </c>
      <c r="F134" s="164" t="e">
        <f t="shared" si="102"/>
        <v>#VALUE!</v>
      </c>
      <c r="G134" s="164" t="e">
        <f t="shared" si="102"/>
        <v>#VALUE!</v>
      </c>
      <c r="H134" s="164" t="e">
        <f t="shared" si="102"/>
        <v>#VALUE!</v>
      </c>
      <c r="I134" s="164" t="e">
        <f t="shared" si="102"/>
        <v>#VALUE!</v>
      </c>
      <c r="J134" s="164" t="e">
        <f t="shared" si="102"/>
        <v>#VALUE!</v>
      </c>
      <c r="K134" s="164" t="e">
        <f t="shared" si="102"/>
        <v>#VALUE!</v>
      </c>
      <c r="L134" s="164" t="e">
        <f t="shared" si="102"/>
        <v>#VALUE!</v>
      </c>
    </row>
    <row r="135" spans="1:12" x14ac:dyDescent="0.3">
      <c r="A135" s="133" t="s">
        <v>62</v>
      </c>
      <c r="B135" s="170"/>
      <c r="C135" s="170" t="e">
        <f t="shared" ref="C135:H135" si="103">SUM(C130:C131,C125:C126,C134)</f>
        <v>#VALUE!</v>
      </c>
      <c r="D135" s="170" t="e">
        <f t="shared" si="103"/>
        <v>#VALUE!</v>
      </c>
      <c r="E135" s="170" t="e">
        <f t="shared" si="103"/>
        <v>#VALUE!</v>
      </c>
      <c r="F135" s="170" t="e">
        <f t="shared" si="103"/>
        <v>#VALUE!</v>
      </c>
      <c r="G135" s="170" t="e">
        <f t="shared" si="103"/>
        <v>#VALUE!</v>
      </c>
      <c r="H135" s="170" t="e">
        <f t="shared" si="103"/>
        <v>#VALUE!</v>
      </c>
      <c r="I135" s="170" t="e">
        <f>SUM(I130:I131,I125:I126,I134)</f>
        <v>#VALUE!</v>
      </c>
      <c r="J135" s="170" t="e">
        <f t="shared" ref="J135:L135" si="104">SUM(J130:J131,J125:J126,J134)</f>
        <v>#VALUE!</v>
      </c>
      <c r="K135" s="170" t="e">
        <f t="shared" si="104"/>
        <v>#VALUE!</v>
      </c>
      <c r="L135" s="170" t="e">
        <f t="shared" si="104"/>
        <v>#VALUE!</v>
      </c>
    </row>
    <row r="136" spans="1:12" x14ac:dyDescent="0.3">
      <c r="A136" s="22" t="s">
        <v>89</v>
      </c>
      <c r="B136" s="194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</row>
    <row r="137" spans="1:12" x14ac:dyDescent="0.3">
      <c r="A137" s="23" t="s">
        <v>63</v>
      </c>
      <c r="B137" s="24"/>
      <c r="C137" s="24" t="e">
        <f>C135-C136</f>
        <v>#VALUE!</v>
      </c>
      <c r="D137" s="24" t="e">
        <f t="shared" ref="D137:L137" si="105">D135-D136</f>
        <v>#VALUE!</v>
      </c>
      <c r="E137" s="24" t="e">
        <f t="shared" si="105"/>
        <v>#VALUE!</v>
      </c>
      <c r="F137" s="24" t="e">
        <f t="shared" si="105"/>
        <v>#VALUE!</v>
      </c>
      <c r="G137" s="24" t="e">
        <f t="shared" si="105"/>
        <v>#VALUE!</v>
      </c>
      <c r="H137" s="24" t="e">
        <f t="shared" si="105"/>
        <v>#VALUE!</v>
      </c>
      <c r="I137" s="24" t="e">
        <f t="shared" si="105"/>
        <v>#VALUE!</v>
      </c>
      <c r="J137" s="24" t="e">
        <f t="shared" si="105"/>
        <v>#VALUE!</v>
      </c>
      <c r="K137" s="24" t="e">
        <f t="shared" si="105"/>
        <v>#VALUE!</v>
      </c>
      <c r="L137" s="24" t="e">
        <f t="shared" si="105"/>
        <v>#VALUE!</v>
      </c>
    </row>
    <row r="138" spans="1:12" ht="15.75" thickBot="1" x14ac:dyDescent="0.35">
      <c r="A138" s="25" t="s">
        <v>64</v>
      </c>
      <c r="B138" s="129"/>
      <c r="C138" s="129" t="str">
        <f t="shared" ref="C138:L138" si="106">IFERROR((C137/C136)," ")</f>
        <v xml:space="preserve"> </v>
      </c>
      <c r="D138" s="129" t="str">
        <f t="shared" si="106"/>
        <v xml:space="preserve"> </v>
      </c>
      <c r="E138" s="129" t="str">
        <f t="shared" si="106"/>
        <v xml:space="preserve"> </v>
      </c>
      <c r="F138" s="129" t="str">
        <f t="shared" si="106"/>
        <v xml:space="preserve"> </v>
      </c>
      <c r="G138" s="129" t="str">
        <f t="shared" si="106"/>
        <v xml:space="preserve"> </v>
      </c>
      <c r="H138" s="129" t="str">
        <f t="shared" si="106"/>
        <v xml:space="preserve"> </v>
      </c>
      <c r="I138" s="129" t="str">
        <f t="shared" si="106"/>
        <v xml:space="preserve"> </v>
      </c>
      <c r="J138" s="129" t="str">
        <f t="shared" si="106"/>
        <v xml:space="preserve"> </v>
      </c>
      <c r="K138" s="129" t="str">
        <f t="shared" si="106"/>
        <v xml:space="preserve"> </v>
      </c>
      <c r="L138" s="129" t="str">
        <f t="shared" si="106"/>
        <v xml:space="preserve"> </v>
      </c>
    </row>
    <row r="139" spans="1:12" ht="15.75" thickTop="1" x14ac:dyDescent="0.3"/>
  </sheetData>
  <mergeCells count="7">
    <mergeCell ref="A114:L114"/>
    <mergeCell ref="A5:B5"/>
    <mergeCell ref="A6:B6"/>
    <mergeCell ref="A14:L14"/>
    <mergeCell ref="A39:L39"/>
    <mergeCell ref="A64:L64"/>
    <mergeCell ref="A89:L89"/>
  </mergeCells>
  <conditionalFormatting sqref="C36:L36">
    <cfRule type="containsText" dxfId="233" priority="29" operator="containsText" text="ntitulé">
      <formula>NOT(ISERROR(SEARCH("ntitulé",C36)))</formula>
    </cfRule>
    <cfRule type="containsBlanks" dxfId="232" priority="30">
      <formula>LEN(TRIM(C36))=0</formula>
    </cfRule>
  </conditionalFormatting>
  <conditionalFormatting sqref="C33:L34">
    <cfRule type="containsText" dxfId="231" priority="27" operator="containsText" text="ntitulé">
      <formula>NOT(ISERROR(SEARCH("ntitulé",C33)))</formula>
    </cfRule>
    <cfRule type="containsBlanks" dxfId="230" priority="28">
      <formula>LEN(TRIM(C33))=0</formula>
    </cfRule>
  </conditionalFormatting>
  <conditionalFormatting sqref="C33:L34">
    <cfRule type="containsText" dxfId="229" priority="25" operator="containsText" text="ntitulé">
      <formula>NOT(ISERROR(SEARCH("ntitulé",C33)))</formula>
    </cfRule>
    <cfRule type="containsBlanks" dxfId="228" priority="26">
      <formula>LEN(TRIM(C33))=0</formula>
    </cfRule>
  </conditionalFormatting>
  <conditionalFormatting sqref="C61:L61">
    <cfRule type="containsText" dxfId="227" priority="23" operator="containsText" text="ntitulé">
      <formula>NOT(ISERROR(SEARCH("ntitulé",C61)))</formula>
    </cfRule>
    <cfRule type="containsBlanks" dxfId="226" priority="24">
      <formula>LEN(TRIM(C61))=0</formula>
    </cfRule>
  </conditionalFormatting>
  <conditionalFormatting sqref="C58:L59">
    <cfRule type="containsText" dxfId="225" priority="21" operator="containsText" text="ntitulé">
      <formula>NOT(ISERROR(SEARCH("ntitulé",C58)))</formula>
    </cfRule>
    <cfRule type="containsBlanks" dxfId="224" priority="22">
      <formula>LEN(TRIM(C58))=0</formula>
    </cfRule>
  </conditionalFormatting>
  <conditionalFormatting sqref="C58:L59">
    <cfRule type="containsText" dxfId="223" priority="19" operator="containsText" text="ntitulé">
      <formula>NOT(ISERROR(SEARCH("ntitulé",C58)))</formula>
    </cfRule>
    <cfRule type="containsBlanks" dxfId="222" priority="20">
      <formula>LEN(TRIM(C58))=0</formula>
    </cfRule>
  </conditionalFormatting>
  <conditionalFormatting sqref="C86:L86">
    <cfRule type="containsText" dxfId="221" priority="17" operator="containsText" text="ntitulé">
      <formula>NOT(ISERROR(SEARCH("ntitulé",C86)))</formula>
    </cfRule>
    <cfRule type="containsBlanks" dxfId="220" priority="18">
      <formula>LEN(TRIM(C86))=0</formula>
    </cfRule>
  </conditionalFormatting>
  <conditionalFormatting sqref="C83:L84">
    <cfRule type="containsText" dxfId="219" priority="15" operator="containsText" text="ntitulé">
      <formula>NOT(ISERROR(SEARCH("ntitulé",C83)))</formula>
    </cfRule>
    <cfRule type="containsBlanks" dxfId="218" priority="16">
      <formula>LEN(TRIM(C83))=0</formula>
    </cfRule>
  </conditionalFormatting>
  <conditionalFormatting sqref="C83:L84">
    <cfRule type="containsText" dxfId="217" priority="13" operator="containsText" text="ntitulé">
      <formula>NOT(ISERROR(SEARCH("ntitulé",C83)))</formula>
    </cfRule>
    <cfRule type="containsBlanks" dxfId="216" priority="14">
      <formula>LEN(TRIM(C83))=0</formula>
    </cfRule>
  </conditionalFormatting>
  <conditionalFormatting sqref="C111:L111">
    <cfRule type="containsText" dxfId="215" priority="11" operator="containsText" text="ntitulé">
      <formula>NOT(ISERROR(SEARCH("ntitulé",C111)))</formula>
    </cfRule>
    <cfRule type="containsBlanks" dxfId="214" priority="12">
      <formula>LEN(TRIM(C111))=0</formula>
    </cfRule>
  </conditionalFormatting>
  <conditionalFormatting sqref="C108:L109">
    <cfRule type="containsText" dxfId="213" priority="9" operator="containsText" text="ntitulé">
      <formula>NOT(ISERROR(SEARCH("ntitulé",C108)))</formula>
    </cfRule>
    <cfRule type="containsBlanks" dxfId="212" priority="10">
      <formula>LEN(TRIM(C108))=0</formula>
    </cfRule>
  </conditionalFormatting>
  <conditionalFormatting sqref="C108:L109">
    <cfRule type="containsText" dxfId="211" priority="7" operator="containsText" text="ntitulé">
      <formula>NOT(ISERROR(SEARCH("ntitulé",C108)))</formula>
    </cfRule>
    <cfRule type="containsBlanks" dxfId="210" priority="8">
      <formula>LEN(TRIM(C108))=0</formula>
    </cfRule>
  </conditionalFormatting>
  <conditionalFormatting sqref="C136:L136">
    <cfRule type="containsText" dxfId="209" priority="5" operator="containsText" text="ntitulé">
      <formula>NOT(ISERROR(SEARCH("ntitulé",C136)))</formula>
    </cfRule>
    <cfRule type="containsBlanks" dxfId="208" priority="6">
      <formula>LEN(TRIM(C136))=0</formula>
    </cfRule>
  </conditionalFormatting>
  <conditionalFormatting sqref="C133:L134">
    <cfRule type="containsText" dxfId="207" priority="3" operator="containsText" text="ntitulé">
      <formula>NOT(ISERROR(SEARCH("ntitulé",C133)))</formula>
    </cfRule>
    <cfRule type="containsBlanks" dxfId="206" priority="4">
      <formula>LEN(TRIM(C133))=0</formula>
    </cfRule>
  </conditionalFormatting>
  <conditionalFormatting sqref="C133:L134">
    <cfRule type="containsText" dxfId="205" priority="1" operator="containsText" text="ntitulé">
      <formula>NOT(ISERROR(SEARCH("ntitulé",C133)))</formula>
    </cfRule>
    <cfRule type="containsBlanks" dxfId="204" priority="2">
      <formula>LEN(TRIM(C133))=0</formula>
    </cfRule>
  </conditionalFormatting>
  <pageMargins left="0.7" right="0.7" top="0.75" bottom="0.75" header="0.3" footer="0.3"/>
  <pageSetup paperSize="9" scale="85" orientation="landscape" verticalDpi="300" r:id="rId1"/>
  <rowBreaks count="3" manualBreakCount="3">
    <brk id="13" max="8" man="1"/>
    <brk id="37" max="8" man="1"/>
    <brk id="61" max="8" man="1"/>
  </rowBreaks>
  <colBreaks count="1" manualBreakCount="1">
    <brk id="9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C01E-E0CD-4779-8CAD-E5E3AA8B3C53}">
  <dimension ref="A3:L139"/>
  <sheetViews>
    <sheetView showGridLines="0"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116.7109375" style="5" bestFit="1" customWidth="1"/>
    <col min="2" max="2" width="15.85546875" style="33" customWidth="1"/>
    <col min="3" max="7" width="16.5703125" style="5" customWidth="1"/>
    <col min="8" max="11" width="15.7109375" style="5" customWidth="1"/>
    <col min="12" max="16384" width="8.85546875" style="5"/>
  </cols>
  <sheetData>
    <row r="3" spans="1:11" ht="29.45" customHeight="1" x14ac:dyDescent="0.3">
      <c r="A3" s="165" t="s">
        <v>220</v>
      </c>
      <c r="B3" s="173"/>
      <c r="C3" s="166"/>
      <c r="D3" s="166"/>
      <c r="E3" s="166"/>
      <c r="F3" s="166"/>
      <c r="G3" s="166"/>
      <c r="H3" s="166"/>
      <c r="I3" s="166"/>
      <c r="J3" s="166"/>
      <c r="K3" s="166"/>
    </row>
    <row r="5" spans="1:11" s="12" customFormat="1" ht="13.5" x14ac:dyDescent="0.3">
      <c r="A5" s="171" t="s">
        <v>38</v>
      </c>
      <c r="B5" s="167"/>
      <c r="C5" s="167" t="s">
        <v>65</v>
      </c>
      <c r="D5" s="167" t="s">
        <v>66</v>
      </c>
      <c r="E5" s="167" t="s">
        <v>67</v>
      </c>
      <c r="F5" s="167" t="s">
        <v>77</v>
      </c>
      <c r="G5" s="167" t="s">
        <v>78</v>
      </c>
      <c r="H5" s="1"/>
      <c r="I5" s="1"/>
      <c r="J5" s="1"/>
      <c r="K5" s="1"/>
    </row>
    <row r="6" spans="1:11" s="12" customFormat="1" ht="13.5" x14ac:dyDescent="0.3">
      <c r="A6" s="171" t="s">
        <v>70</v>
      </c>
      <c r="B6" s="167"/>
      <c r="C6" s="167" t="s">
        <v>71</v>
      </c>
      <c r="D6" s="167" t="s">
        <v>72</v>
      </c>
      <c r="E6" s="167" t="s">
        <v>73</v>
      </c>
      <c r="F6" s="167" t="s">
        <v>74</v>
      </c>
      <c r="G6" s="167" t="s">
        <v>75</v>
      </c>
      <c r="H6" s="174" t="s">
        <v>180</v>
      </c>
      <c r="I6" s="174" t="s">
        <v>181</v>
      </c>
      <c r="J6" s="174" t="s">
        <v>182</v>
      </c>
      <c r="K6" s="174" t="s">
        <v>183</v>
      </c>
    </row>
    <row r="7" spans="1:11" s="12" customFormat="1" ht="13.5" x14ac:dyDescent="0.3">
      <c r="A7" s="6" t="s">
        <v>50</v>
      </c>
      <c r="B7" s="35"/>
      <c r="C7" s="7">
        <v>30000</v>
      </c>
      <c r="D7" s="7">
        <v>50000</v>
      </c>
      <c r="E7" s="7">
        <v>160000</v>
      </c>
      <c r="F7" s="7">
        <v>250000</v>
      </c>
      <c r="G7" s="7">
        <v>350000</v>
      </c>
      <c r="H7" s="115">
        <f>H11</f>
        <v>1200000</v>
      </c>
      <c r="I7" s="115">
        <f t="shared" ref="I7:K7" si="0">I11</f>
        <v>570000</v>
      </c>
      <c r="J7" s="115">
        <f t="shared" si="0"/>
        <v>140000</v>
      </c>
      <c r="K7" s="115">
        <f t="shared" si="0"/>
        <v>37000</v>
      </c>
    </row>
    <row r="8" spans="1:11" s="1" customFormat="1" ht="13.5" x14ac:dyDescent="0.3">
      <c r="A8" s="6" t="s">
        <v>51</v>
      </c>
      <c r="B8" s="35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 s="1" customFormat="1" ht="13.5" x14ac:dyDescent="0.3">
      <c r="A9" s="6" t="s">
        <v>52</v>
      </c>
      <c r="B9" s="35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 s="15" customFormat="1" ht="13.5" x14ac:dyDescent="0.3">
      <c r="A10" s="8" t="s">
        <v>53</v>
      </c>
      <c r="B10" s="36"/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160">
        <v>0</v>
      </c>
      <c r="I10" s="160">
        <v>0</v>
      </c>
      <c r="J10" s="160">
        <v>0</v>
      </c>
      <c r="K10" s="160">
        <v>0</v>
      </c>
    </row>
    <row r="11" spans="1:11" s="1" customFormat="1" ht="13.5" x14ac:dyDescent="0.3">
      <c r="A11" s="6" t="s">
        <v>54</v>
      </c>
      <c r="B11" s="35"/>
      <c r="C11" s="7">
        <v>30000</v>
      </c>
      <c r="D11" s="7">
        <v>50000</v>
      </c>
      <c r="E11" s="7">
        <v>160000</v>
      </c>
      <c r="F11" s="7">
        <v>250000</v>
      </c>
      <c r="G11" s="7">
        <v>350000</v>
      </c>
      <c r="H11" s="177">
        <v>1200000</v>
      </c>
      <c r="I11" s="177">
        <v>570000</v>
      </c>
      <c r="J11" s="177">
        <v>140000</v>
      </c>
      <c r="K11" s="177">
        <v>37000</v>
      </c>
    </row>
    <row r="12" spans="1:11" s="1" customFormat="1" ht="13.5" x14ac:dyDescent="0.3">
      <c r="A12" s="13" t="s">
        <v>55</v>
      </c>
      <c r="B12" s="35"/>
      <c r="C12" s="28">
        <v>5.9</v>
      </c>
      <c r="D12" s="28">
        <v>9.8000000000000007</v>
      </c>
      <c r="E12" s="28">
        <v>31.4</v>
      </c>
      <c r="F12" s="28">
        <v>49</v>
      </c>
      <c r="G12" s="178">
        <v>68.599999999999994</v>
      </c>
      <c r="H12" s="14">
        <v>300</v>
      </c>
      <c r="I12" s="14">
        <v>160</v>
      </c>
      <c r="J12" s="14">
        <v>60</v>
      </c>
      <c r="K12" s="14">
        <v>20</v>
      </c>
    </row>
    <row r="13" spans="1:11" s="1" customFormat="1" ht="13.5" x14ac:dyDescent="0.3">
      <c r="A13" s="6" t="s">
        <v>56</v>
      </c>
      <c r="B13" s="35"/>
      <c r="C13" s="7">
        <v>0</v>
      </c>
      <c r="D13" s="7">
        <v>0</v>
      </c>
      <c r="E13" s="7">
        <v>0</v>
      </c>
      <c r="F13" s="7">
        <v>0</v>
      </c>
      <c r="G13" s="179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s="6" customFormat="1" ht="18" x14ac:dyDescent="0.35">
      <c r="A14" s="301" t="s">
        <v>172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3"/>
    </row>
    <row r="15" spans="1:11" s="6" customFormat="1" ht="27" x14ac:dyDescent="0.3">
      <c r="A15" s="16"/>
      <c r="B15" s="132" t="s">
        <v>57</v>
      </c>
      <c r="C15" s="132" t="str">
        <f t="shared" ref="C15:K15" si="1">"Coût annuel estimé      "&amp;C$6</f>
        <v>Coût annuel estimé      E1</v>
      </c>
      <c r="D15" s="132" t="str">
        <f t="shared" si="1"/>
        <v>Coût annuel estimé      E2</v>
      </c>
      <c r="E15" s="132" t="str">
        <f t="shared" si="1"/>
        <v>Coût annuel estimé      E3</v>
      </c>
      <c r="F15" s="132" t="str">
        <f t="shared" si="1"/>
        <v>Coût annuel estimé      E4</v>
      </c>
      <c r="G15" s="132" t="str">
        <f t="shared" si="1"/>
        <v>Coût annuel estimé      E5</v>
      </c>
      <c r="H15" s="158" t="str">
        <f t="shared" si="1"/>
        <v>Coût annuel estimé      TBT6</v>
      </c>
      <c r="I15" s="158" t="str">
        <f t="shared" si="1"/>
        <v>Coût annuel estimé      TBT7</v>
      </c>
      <c r="J15" s="158" t="str">
        <f t="shared" si="1"/>
        <v>Coût annuel estimé      TBT8</v>
      </c>
      <c r="K15" s="158" t="str">
        <f t="shared" si="1"/>
        <v>Coût annuel estimé      TBT9</v>
      </c>
    </row>
    <row r="16" spans="1:11" s="6" customFormat="1" ht="13.5" x14ac:dyDescent="0.3">
      <c r="A16" s="139" t="s">
        <v>7</v>
      </c>
      <c r="B16" s="32"/>
      <c r="C16" s="17" t="e">
        <f>SUM(C17,C21:C22)</f>
        <v>#VALUE!</v>
      </c>
      <c r="D16" s="17" t="e">
        <f t="shared" ref="D16:K16" si="2">SUM(D17,D21:D22)</f>
        <v>#VALUE!</v>
      </c>
      <c r="E16" s="17" t="e">
        <f t="shared" si="2"/>
        <v>#VALUE!</v>
      </c>
      <c r="F16" s="17" t="e">
        <f t="shared" si="2"/>
        <v>#VALUE!</v>
      </c>
      <c r="G16" s="17" t="e">
        <f t="shared" si="2"/>
        <v>#VALUE!</v>
      </c>
      <c r="H16" s="17" t="e">
        <f>SUM(H17,H21:H22)</f>
        <v>#VALUE!</v>
      </c>
      <c r="I16" s="17" t="e">
        <f t="shared" si="2"/>
        <v>#VALUE!</v>
      </c>
      <c r="J16" s="17" t="e">
        <f t="shared" si="2"/>
        <v>#VALUE!</v>
      </c>
      <c r="K16" s="17" t="e">
        <f t="shared" si="2"/>
        <v>#VALUE!</v>
      </c>
    </row>
    <row r="17" spans="1:11" s="6" customFormat="1" ht="13.5" x14ac:dyDescent="0.3">
      <c r="A17" s="18" t="s">
        <v>8</v>
      </c>
      <c r="B17" s="32"/>
      <c r="C17" s="17" t="e">
        <f>C18</f>
        <v>#VALUE!</v>
      </c>
      <c r="D17" s="17" t="e">
        <f t="shared" ref="D17:K17" si="3">D18</f>
        <v>#VALUE!</v>
      </c>
      <c r="E17" s="17" t="e">
        <f t="shared" si="3"/>
        <v>#VALUE!</v>
      </c>
      <c r="F17" s="17" t="e">
        <f t="shared" si="3"/>
        <v>#VALUE!</v>
      </c>
      <c r="G17" s="17" t="e">
        <f t="shared" si="3"/>
        <v>#VALUE!</v>
      </c>
      <c r="H17" s="17" t="e">
        <f t="shared" si="3"/>
        <v>#VALUE!</v>
      </c>
      <c r="I17" s="17" t="e">
        <f t="shared" si="3"/>
        <v>#VALUE!</v>
      </c>
      <c r="J17" s="17" t="e">
        <f t="shared" si="3"/>
        <v>#VALUE!</v>
      </c>
      <c r="K17" s="17" t="e">
        <f t="shared" si="3"/>
        <v>#VALUE!</v>
      </c>
    </row>
    <row r="18" spans="1:11" s="6" customFormat="1" ht="13.5" x14ac:dyDescent="0.3">
      <c r="A18" s="19" t="s">
        <v>9</v>
      </c>
      <c r="B18" s="32"/>
      <c r="C18" s="17" t="e">
        <f>SUM(C19:C20)</f>
        <v>#VALUE!</v>
      </c>
      <c r="D18" s="17" t="e">
        <f t="shared" ref="D18:K18" si="4">SUM(D19:D20)</f>
        <v>#VALUE!</v>
      </c>
      <c r="E18" s="17" t="e">
        <f t="shared" si="4"/>
        <v>#VALUE!</v>
      </c>
      <c r="F18" s="17" t="e">
        <f t="shared" si="4"/>
        <v>#VALUE!</v>
      </c>
      <c r="G18" s="17" t="e">
        <f t="shared" si="4"/>
        <v>#VALUE!</v>
      </c>
      <c r="H18" s="17" t="e">
        <f>SUM(H19:H20)</f>
        <v>#VALUE!</v>
      </c>
      <c r="I18" s="17" t="e">
        <f t="shared" si="4"/>
        <v>#VALUE!</v>
      </c>
      <c r="J18" s="17" t="e">
        <f t="shared" si="4"/>
        <v>#VALUE!</v>
      </c>
      <c r="K18" s="17" t="e">
        <f t="shared" si="4"/>
        <v>#VALUE!</v>
      </c>
    </row>
    <row r="19" spans="1:11" s="6" customFormat="1" ht="13.5" x14ac:dyDescent="0.3">
      <c r="A19" s="20" t="s">
        <v>10</v>
      </c>
      <c r="B19" s="31" t="str">
        <f>+'Tarifs 2024'!$P$14</f>
        <v>V</v>
      </c>
      <c r="C19" s="17" t="e">
        <f>$B19*C$12*12</f>
        <v>#VALUE!</v>
      </c>
      <c r="D19" s="17" t="e">
        <f t="shared" ref="D19:K20" si="5">$B19*D$12*12</f>
        <v>#VALUE!</v>
      </c>
      <c r="E19" s="17" t="e">
        <f t="shared" si="5"/>
        <v>#VALUE!</v>
      </c>
      <c r="F19" s="17" t="e">
        <f t="shared" si="5"/>
        <v>#VALUE!</v>
      </c>
      <c r="G19" s="17" t="e">
        <f t="shared" si="5"/>
        <v>#VALUE!</v>
      </c>
      <c r="H19" s="17" t="e">
        <f>$B19*H$12*12</f>
        <v>#VALUE!</v>
      </c>
      <c r="I19" s="17" t="e">
        <f t="shared" si="5"/>
        <v>#VALUE!</v>
      </c>
      <c r="J19" s="17" t="e">
        <f t="shared" si="5"/>
        <v>#VALUE!</v>
      </c>
      <c r="K19" s="17" t="e">
        <f t="shared" si="5"/>
        <v>#VALUE!</v>
      </c>
    </row>
    <row r="20" spans="1:11" s="6" customFormat="1" ht="13.5" x14ac:dyDescent="0.3">
      <c r="A20" s="20" t="s">
        <v>14</v>
      </c>
      <c r="B20" s="31" t="str">
        <f>+'Tarifs 2024'!$P$15</f>
        <v>V</v>
      </c>
      <c r="C20" s="17" t="e">
        <f>$B20*C$12*12</f>
        <v>#VALUE!</v>
      </c>
      <c r="D20" s="17" t="e">
        <f t="shared" si="5"/>
        <v>#VALUE!</v>
      </c>
      <c r="E20" s="17" t="e">
        <f t="shared" si="5"/>
        <v>#VALUE!</v>
      </c>
      <c r="F20" s="17" t="e">
        <f t="shared" si="5"/>
        <v>#VALUE!</v>
      </c>
      <c r="G20" s="17" t="e">
        <f t="shared" si="5"/>
        <v>#VALUE!</v>
      </c>
      <c r="H20" s="17" t="e">
        <f t="shared" si="5"/>
        <v>#VALUE!</v>
      </c>
      <c r="I20" s="17" t="e">
        <f t="shared" si="5"/>
        <v>#VALUE!</v>
      </c>
      <c r="J20" s="17" t="e">
        <f t="shared" si="5"/>
        <v>#VALUE!</v>
      </c>
      <c r="K20" s="17" t="e">
        <f t="shared" si="5"/>
        <v>#VALUE!</v>
      </c>
    </row>
    <row r="21" spans="1:11" s="6" customFormat="1" ht="13.5" x14ac:dyDescent="0.3">
      <c r="A21" s="18" t="s">
        <v>17</v>
      </c>
      <c r="B21" s="34" t="str">
        <f>+'Tarifs 2024'!$P$21</f>
        <v>V</v>
      </c>
      <c r="C21" s="17" t="str">
        <f>$B21</f>
        <v>V</v>
      </c>
      <c r="D21" s="17" t="str">
        <f t="shared" ref="D21:K21" si="6">$B21</f>
        <v>V</v>
      </c>
      <c r="E21" s="17" t="str">
        <f t="shared" si="6"/>
        <v>V</v>
      </c>
      <c r="F21" s="17" t="str">
        <f t="shared" si="6"/>
        <v>V</v>
      </c>
      <c r="G21" s="17" t="str">
        <f t="shared" si="6"/>
        <v>V</v>
      </c>
      <c r="H21" s="17" t="str">
        <f t="shared" si="6"/>
        <v>V</v>
      </c>
      <c r="I21" s="17" t="str">
        <f t="shared" si="6"/>
        <v>V</v>
      </c>
      <c r="J21" s="17" t="str">
        <f t="shared" si="6"/>
        <v>V</v>
      </c>
      <c r="K21" s="17" t="str">
        <f t="shared" si="6"/>
        <v>V</v>
      </c>
    </row>
    <row r="22" spans="1:11" s="6" customFormat="1" ht="13.5" x14ac:dyDescent="0.3">
      <c r="A22" s="18" t="s">
        <v>58</v>
      </c>
      <c r="B22" s="32"/>
      <c r="C22" s="17" t="e">
        <f>SUM(C23:C24)</f>
        <v>#VALUE!</v>
      </c>
      <c r="D22" s="17" t="e">
        <f t="shared" ref="D22:K22" si="7">SUM(D23:D24)</f>
        <v>#VALUE!</v>
      </c>
      <c r="E22" s="17" t="e">
        <f t="shared" si="7"/>
        <v>#VALUE!</v>
      </c>
      <c r="F22" s="17" t="e">
        <f t="shared" si="7"/>
        <v>#VALUE!</v>
      </c>
      <c r="G22" s="17" t="e">
        <f t="shared" si="7"/>
        <v>#VALUE!</v>
      </c>
      <c r="H22" s="17" t="e">
        <f t="shared" si="7"/>
        <v>#VALUE!</v>
      </c>
      <c r="I22" s="17" t="e">
        <f t="shared" si="7"/>
        <v>#VALUE!</v>
      </c>
      <c r="J22" s="17" t="e">
        <f t="shared" si="7"/>
        <v>#VALUE!</v>
      </c>
      <c r="K22" s="17" t="e">
        <f t="shared" si="7"/>
        <v>#VALUE!</v>
      </c>
    </row>
    <row r="23" spans="1:11" s="6" customFormat="1" ht="13.5" x14ac:dyDescent="0.3">
      <c r="A23" s="19" t="s">
        <v>79</v>
      </c>
      <c r="B23" s="31" t="str">
        <f>+'Tarifs 2024'!$P$29</f>
        <v>V</v>
      </c>
      <c r="C23" s="17" t="e">
        <f>$B23*C$7</f>
        <v>#VALUE!</v>
      </c>
      <c r="D23" s="17" t="e">
        <f t="shared" ref="D23:K23" si="8">$B23*D$7</f>
        <v>#VALUE!</v>
      </c>
      <c r="E23" s="17" t="e">
        <f t="shared" si="8"/>
        <v>#VALUE!</v>
      </c>
      <c r="F23" s="17" t="e">
        <f t="shared" si="8"/>
        <v>#VALUE!</v>
      </c>
      <c r="G23" s="17" t="e">
        <f t="shared" si="8"/>
        <v>#VALUE!</v>
      </c>
      <c r="H23" s="17" t="e">
        <f t="shared" si="8"/>
        <v>#VALUE!</v>
      </c>
      <c r="I23" s="17" t="e">
        <f t="shared" si="8"/>
        <v>#VALUE!</v>
      </c>
      <c r="J23" s="17" t="e">
        <f t="shared" si="8"/>
        <v>#VALUE!</v>
      </c>
      <c r="K23" s="17" t="e">
        <f t="shared" si="8"/>
        <v>#VALUE!</v>
      </c>
    </row>
    <row r="24" spans="1:11" s="6" customFormat="1" ht="13.5" x14ac:dyDescent="0.3">
      <c r="A24" s="19" t="s">
        <v>23</v>
      </c>
      <c r="B24" s="31" t="str">
        <f>+'Tarifs 2024'!$P$30</f>
        <v>V</v>
      </c>
      <c r="C24" s="17" t="e">
        <f>$B24*C$8</f>
        <v>#VALUE!</v>
      </c>
      <c r="D24" s="17" t="e">
        <f t="shared" ref="D24:K24" si="9">$B24*D$8</f>
        <v>#VALUE!</v>
      </c>
      <c r="E24" s="17" t="e">
        <f t="shared" si="9"/>
        <v>#VALUE!</v>
      </c>
      <c r="F24" s="17" t="e">
        <f t="shared" si="9"/>
        <v>#VALUE!</v>
      </c>
      <c r="G24" s="17" t="e">
        <f t="shared" si="9"/>
        <v>#VALUE!</v>
      </c>
      <c r="H24" s="17" t="e">
        <f t="shared" si="9"/>
        <v>#VALUE!</v>
      </c>
      <c r="I24" s="17" t="e">
        <f t="shared" si="9"/>
        <v>#VALUE!</v>
      </c>
      <c r="J24" s="17" t="e">
        <f t="shared" si="9"/>
        <v>#VALUE!</v>
      </c>
      <c r="K24" s="17" t="e">
        <f t="shared" si="9"/>
        <v>#VALUE!</v>
      </c>
    </row>
    <row r="25" spans="1:11" s="6" customFormat="1" ht="13.5" x14ac:dyDescent="0.3">
      <c r="A25" s="139" t="s">
        <v>42</v>
      </c>
      <c r="B25" s="31" t="str">
        <f>+'Tarifs 2024'!$P$36</f>
        <v>V</v>
      </c>
      <c r="C25" s="17" t="e">
        <f>$B25*C$7</f>
        <v>#VALUE!</v>
      </c>
      <c r="D25" s="17" t="e">
        <f t="shared" ref="D25:K25" si="10">$B25*D$7</f>
        <v>#VALUE!</v>
      </c>
      <c r="E25" s="17" t="e">
        <f t="shared" si="10"/>
        <v>#VALUE!</v>
      </c>
      <c r="F25" s="17" t="e">
        <f t="shared" si="10"/>
        <v>#VALUE!</v>
      </c>
      <c r="G25" s="17" t="e">
        <f t="shared" si="10"/>
        <v>#VALUE!</v>
      </c>
      <c r="H25" s="17" t="e">
        <f t="shared" si="10"/>
        <v>#VALUE!</v>
      </c>
      <c r="I25" s="17" t="e">
        <f t="shared" si="10"/>
        <v>#VALUE!</v>
      </c>
      <c r="J25" s="17" t="e">
        <f t="shared" si="10"/>
        <v>#VALUE!</v>
      </c>
      <c r="K25" s="17" t="e">
        <f t="shared" si="10"/>
        <v>#VALUE!</v>
      </c>
    </row>
    <row r="26" spans="1:11" s="6" customFormat="1" ht="13.5" x14ac:dyDescent="0.3">
      <c r="A26" s="139" t="s">
        <v>59</v>
      </c>
      <c r="B26" s="31"/>
      <c r="C26" s="17" t="e">
        <f>SUM(C27:C29)</f>
        <v>#VALUE!</v>
      </c>
      <c r="D26" s="17" t="e">
        <f t="shared" ref="D26:K26" si="11">SUM(D27:D29)</f>
        <v>#VALUE!</v>
      </c>
      <c r="E26" s="17" t="e">
        <f t="shared" si="11"/>
        <v>#VALUE!</v>
      </c>
      <c r="F26" s="17" t="e">
        <f t="shared" si="11"/>
        <v>#VALUE!</v>
      </c>
      <c r="G26" s="17" t="e">
        <f t="shared" si="11"/>
        <v>#VALUE!</v>
      </c>
      <c r="H26" s="17" t="e">
        <f t="shared" si="11"/>
        <v>#VALUE!</v>
      </c>
      <c r="I26" s="17" t="e">
        <f t="shared" si="11"/>
        <v>#VALUE!</v>
      </c>
      <c r="J26" s="17" t="e">
        <f t="shared" si="11"/>
        <v>#VALUE!</v>
      </c>
      <c r="K26" s="17" t="e">
        <f t="shared" si="11"/>
        <v>#VALUE!</v>
      </c>
    </row>
    <row r="27" spans="1:11" s="1" customFormat="1" ht="13.5" x14ac:dyDescent="0.3">
      <c r="A27" s="18" t="s">
        <v>28</v>
      </c>
      <c r="B27" s="31" t="str">
        <f>+'Tarifs 2024'!$P$39</f>
        <v>V</v>
      </c>
      <c r="C27" s="17" t="e">
        <f>$B27*C$7</f>
        <v>#VALUE!</v>
      </c>
      <c r="D27" s="17" t="e">
        <f t="shared" ref="D27:K30" si="12">$B27*D$7</f>
        <v>#VALUE!</v>
      </c>
      <c r="E27" s="17" t="e">
        <f t="shared" si="12"/>
        <v>#VALUE!</v>
      </c>
      <c r="F27" s="17" t="e">
        <f t="shared" si="12"/>
        <v>#VALUE!</v>
      </c>
      <c r="G27" s="17" t="e">
        <f t="shared" si="12"/>
        <v>#VALUE!</v>
      </c>
      <c r="H27" s="17" t="e">
        <f t="shared" si="12"/>
        <v>#VALUE!</v>
      </c>
      <c r="I27" s="17" t="e">
        <f t="shared" si="12"/>
        <v>#VALUE!</v>
      </c>
      <c r="J27" s="17" t="e">
        <f t="shared" si="12"/>
        <v>#VALUE!</v>
      </c>
      <c r="K27" s="17" t="e">
        <f t="shared" si="12"/>
        <v>#VALUE!</v>
      </c>
    </row>
    <row r="28" spans="1:11" s="6" customFormat="1" ht="13.5" x14ac:dyDescent="0.3">
      <c r="A28" s="18" t="s">
        <v>30</v>
      </c>
      <c r="B28" s="31" t="str">
        <f>+'Tarifs 2024'!$P$40</f>
        <v>V</v>
      </c>
      <c r="C28" s="17" t="e">
        <f>$B28*C$7</f>
        <v>#VALUE!</v>
      </c>
      <c r="D28" s="17" t="e">
        <f t="shared" si="12"/>
        <v>#VALUE!</v>
      </c>
      <c r="E28" s="17" t="e">
        <f t="shared" si="12"/>
        <v>#VALUE!</v>
      </c>
      <c r="F28" s="17" t="e">
        <f t="shared" si="12"/>
        <v>#VALUE!</v>
      </c>
      <c r="G28" s="17" t="e">
        <f t="shared" si="12"/>
        <v>#VALUE!</v>
      </c>
      <c r="H28" s="17" t="e">
        <f t="shared" si="12"/>
        <v>#VALUE!</v>
      </c>
      <c r="I28" s="17" t="e">
        <f t="shared" si="12"/>
        <v>#VALUE!</v>
      </c>
      <c r="J28" s="17" t="e">
        <f t="shared" si="12"/>
        <v>#VALUE!</v>
      </c>
      <c r="K28" s="17" t="e">
        <f t="shared" si="12"/>
        <v>#VALUE!</v>
      </c>
    </row>
    <row r="29" spans="1:11" s="6" customFormat="1" ht="13.5" x14ac:dyDescent="0.3">
      <c r="A29" s="18" t="s">
        <v>32</v>
      </c>
      <c r="B29" s="31" t="str">
        <f>+'Tarifs 2024'!$P$41</f>
        <v>V</v>
      </c>
      <c r="C29" s="17" t="e">
        <f>$B29*C$7</f>
        <v>#VALUE!</v>
      </c>
      <c r="D29" s="17" t="e">
        <f t="shared" si="12"/>
        <v>#VALUE!</v>
      </c>
      <c r="E29" s="17" t="e">
        <f t="shared" si="12"/>
        <v>#VALUE!</v>
      </c>
      <c r="F29" s="17" t="e">
        <f t="shared" si="12"/>
        <v>#VALUE!</v>
      </c>
      <c r="G29" s="17" t="e">
        <f t="shared" si="12"/>
        <v>#VALUE!</v>
      </c>
      <c r="H29" s="17" t="e">
        <f t="shared" si="12"/>
        <v>#VALUE!</v>
      </c>
      <c r="I29" s="17" t="e">
        <f t="shared" si="12"/>
        <v>#VALUE!</v>
      </c>
      <c r="J29" s="17" t="e">
        <f t="shared" si="12"/>
        <v>#VALUE!</v>
      </c>
      <c r="K29" s="17" t="e">
        <f t="shared" si="12"/>
        <v>#VALUE!</v>
      </c>
    </row>
    <row r="30" spans="1:11" s="6" customFormat="1" ht="13.5" x14ac:dyDescent="0.3">
      <c r="A30" s="139" t="s">
        <v>34</v>
      </c>
      <c r="B30" s="31" t="str">
        <f>+'Tarifs 2024'!$P$43</f>
        <v>V</v>
      </c>
      <c r="C30" s="17" t="e">
        <f>$B30*C$7</f>
        <v>#VALUE!</v>
      </c>
      <c r="D30" s="17" t="e">
        <f t="shared" si="12"/>
        <v>#VALUE!</v>
      </c>
      <c r="E30" s="17" t="e">
        <f t="shared" si="12"/>
        <v>#VALUE!</v>
      </c>
      <c r="F30" s="17" t="e">
        <f t="shared" si="12"/>
        <v>#VALUE!</v>
      </c>
      <c r="G30" s="17" t="e">
        <f t="shared" si="12"/>
        <v>#VALUE!</v>
      </c>
      <c r="H30" s="17" t="e">
        <f t="shared" si="12"/>
        <v>#VALUE!</v>
      </c>
      <c r="I30" s="17" t="e">
        <f t="shared" si="12"/>
        <v>#VALUE!</v>
      </c>
      <c r="J30" s="17" t="e">
        <f t="shared" si="12"/>
        <v>#VALUE!</v>
      </c>
      <c r="K30" s="17" t="e">
        <f t="shared" si="12"/>
        <v>#VALUE!</v>
      </c>
    </row>
    <row r="31" spans="1:11" s="6" customFormat="1" ht="13.5" x14ac:dyDescent="0.3">
      <c r="A31" s="139" t="s">
        <v>35</v>
      </c>
      <c r="B31" s="31" t="str">
        <f>+'Tarifs 2024'!$P$45</f>
        <v>V</v>
      </c>
      <c r="C31" s="17" t="e">
        <f>$B31*C$13</f>
        <v>#VALUE!</v>
      </c>
      <c r="D31" s="17" t="e">
        <f t="shared" ref="D31:K31" si="13">$B31*D$13</f>
        <v>#VALUE!</v>
      </c>
      <c r="E31" s="17" t="e">
        <f t="shared" si="13"/>
        <v>#VALUE!</v>
      </c>
      <c r="F31" s="17" t="e">
        <f t="shared" si="13"/>
        <v>#VALUE!</v>
      </c>
      <c r="G31" s="17" t="e">
        <f t="shared" si="13"/>
        <v>#VALUE!</v>
      </c>
      <c r="H31" s="17" t="e">
        <f t="shared" si="13"/>
        <v>#VALUE!</v>
      </c>
      <c r="I31" s="17" t="e">
        <f t="shared" si="13"/>
        <v>#VALUE!</v>
      </c>
      <c r="J31" s="17" t="e">
        <f t="shared" si="13"/>
        <v>#VALUE!</v>
      </c>
      <c r="K31" s="17" t="e">
        <f t="shared" si="13"/>
        <v>#VALUE!</v>
      </c>
    </row>
    <row r="32" spans="1:11" s="6" customFormat="1" x14ac:dyDescent="0.3">
      <c r="A32" s="168" t="s">
        <v>60</v>
      </c>
      <c r="B32" s="182"/>
      <c r="C32" s="170" t="e">
        <f>SUM(C16,C25:C26,C30:C31)</f>
        <v>#VALUE!</v>
      </c>
      <c r="D32" s="170" t="e">
        <f t="shared" ref="D32:K32" si="14">SUM(D16,D25:D26,D30:D31)</f>
        <v>#VALUE!</v>
      </c>
      <c r="E32" s="170" t="e">
        <f t="shared" si="14"/>
        <v>#VALUE!</v>
      </c>
      <c r="F32" s="170" t="e">
        <f t="shared" si="14"/>
        <v>#VALUE!</v>
      </c>
      <c r="G32" s="170" t="e">
        <f t="shared" si="14"/>
        <v>#VALUE!</v>
      </c>
      <c r="H32" s="170" t="e">
        <f t="shared" si="14"/>
        <v>#VALUE!</v>
      </c>
      <c r="I32" s="170" t="e">
        <f t="shared" si="14"/>
        <v>#VALUE!</v>
      </c>
      <c r="J32" s="170" t="e">
        <f t="shared" si="14"/>
        <v>#VALUE!</v>
      </c>
      <c r="K32" s="170" t="e">
        <f t="shared" si="14"/>
        <v>#VALUE!</v>
      </c>
    </row>
    <row r="33" spans="1:12" s="6" customFormat="1" ht="13.5" x14ac:dyDescent="0.3">
      <c r="A33" s="162" t="s">
        <v>61</v>
      </c>
      <c r="B33" s="36"/>
      <c r="C33" s="163">
        <v>1</v>
      </c>
      <c r="D33" s="163">
        <v>1</v>
      </c>
      <c r="E33" s="163">
        <v>1</v>
      </c>
      <c r="F33" s="163">
        <v>1</v>
      </c>
      <c r="G33" s="163">
        <v>1</v>
      </c>
      <c r="H33" s="163">
        <v>1</v>
      </c>
      <c r="I33" s="163">
        <v>1</v>
      </c>
      <c r="J33" s="163">
        <v>1</v>
      </c>
      <c r="K33" s="163">
        <v>1</v>
      </c>
    </row>
    <row r="34" spans="1:12" s="6" customFormat="1" ht="13.5" x14ac:dyDescent="0.3">
      <c r="A34" s="139" t="s">
        <v>178</v>
      </c>
      <c r="B34" s="184"/>
      <c r="C34" s="187" t="e">
        <f>SUM(C18*C33,C21:C22)</f>
        <v>#VALUE!</v>
      </c>
      <c r="D34" s="188" t="e">
        <f t="shared" ref="D34:K34" si="15">SUM(D18*D33,D21:D22)</f>
        <v>#VALUE!</v>
      </c>
      <c r="E34" s="188" t="e">
        <f t="shared" si="15"/>
        <v>#VALUE!</v>
      </c>
      <c r="F34" s="188" t="e">
        <f t="shared" si="15"/>
        <v>#VALUE!</v>
      </c>
      <c r="G34" s="188" t="e">
        <f t="shared" si="15"/>
        <v>#VALUE!</v>
      </c>
      <c r="H34" s="188" t="e">
        <f t="shared" si="15"/>
        <v>#VALUE!</v>
      </c>
      <c r="I34" s="188" t="e">
        <f t="shared" si="15"/>
        <v>#VALUE!</v>
      </c>
      <c r="J34" s="188" t="e">
        <f t="shared" si="15"/>
        <v>#VALUE!</v>
      </c>
      <c r="K34" s="189" t="e">
        <f t="shared" si="15"/>
        <v>#VALUE!</v>
      </c>
      <c r="L34" s="185"/>
    </row>
    <row r="35" spans="1:12" s="6" customFormat="1" x14ac:dyDescent="0.3">
      <c r="A35" s="21" t="s">
        <v>62</v>
      </c>
      <c r="B35" s="183"/>
      <c r="C35" s="186" t="e">
        <f>+SUM(C21:C22,C25:C26,C30:C31)+C34</f>
        <v>#VALUE!</v>
      </c>
      <c r="D35" s="186" t="e">
        <f t="shared" ref="D35:K35" si="16">+SUM(D21:D22,D25:D26,D30:D31)+D34</f>
        <v>#VALUE!</v>
      </c>
      <c r="E35" s="186" t="e">
        <f t="shared" si="16"/>
        <v>#VALUE!</v>
      </c>
      <c r="F35" s="186" t="e">
        <f t="shared" si="16"/>
        <v>#VALUE!</v>
      </c>
      <c r="G35" s="186" t="e">
        <f t="shared" si="16"/>
        <v>#VALUE!</v>
      </c>
      <c r="H35" s="186" t="e">
        <f t="shared" si="16"/>
        <v>#VALUE!</v>
      </c>
      <c r="I35" s="186" t="e">
        <f t="shared" si="16"/>
        <v>#VALUE!</v>
      </c>
      <c r="J35" s="186" t="e">
        <f t="shared" si="16"/>
        <v>#VALUE!</v>
      </c>
      <c r="K35" s="186" t="e">
        <f t="shared" si="16"/>
        <v>#VALUE!</v>
      </c>
    </row>
    <row r="36" spans="1:12" s="6" customFormat="1" ht="13.5" x14ac:dyDescent="0.3">
      <c r="A36" s="22" t="s">
        <v>196</v>
      </c>
      <c r="B36" s="35"/>
      <c r="C36" s="30"/>
      <c r="D36" s="30"/>
      <c r="E36" s="30"/>
      <c r="F36" s="30"/>
      <c r="G36" s="30"/>
      <c r="H36" s="122"/>
      <c r="I36" s="122"/>
      <c r="J36" s="122"/>
      <c r="K36" s="122"/>
    </row>
    <row r="37" spans="1:12" s="6" customFormat="1" ht="13.5" x14ac:dyDescent="0.3">
      <c r="A37" s="23" t="s">
        <v>145</v>
      </c>
      <c r="B37" s="24"/>
      <c r="C37" s="24" t="e">
        <f>C35-C36</f>
        <v>#VALUE!</v>
      </c>
      <c r="D37" s="24" t="e">
        <f t="shared" ref="D37:G37" si="17">D35-D36</f>
        <v>#VALUE!</v>
      </c>
      <c r="E37" s="24" t="e">
        <f t="shared" si="17"/>
        <v>#VALUE!</v>
      </c>
      <c r="F37" s="24" t="e">
        <f t="shared" si="17"/>
        <v>#VALUE!</v>
      </c>
      <c r="G37" s="24" t="e">
        <f t="shared" si="17"/>
        <v>#VALUE!</v>
      </c>
      <c r="H37" s="24" t="e">
        <f t="shared" ref="H37:K37" si="18">H34-H36</f>
        <v>#VALUE!</v>
      </c>
      <c r="I37" s="24" t="e">
        <f t="shared" si="18"/>
        <v>#VALUE!</v>
      </c>
      <c r="J37" s="24" t="e">
        <f t="shared" si="18"/>
        <v>#VALUE!</v>
      </c>
      <c r="K37" s="24" t="e">
        <f t="shared" si="18"/>
        <v>#VALUE!</v>
      </c>
    </row>
    <row r="38" spans="1:12" s="6" customFormat="1" ht="14.25" thickBot="1" x14ac:dyDescent="0.35">
      <c r="A38" s="25" t="s">
        <v>146</v>
      </c>
      <c r="B38" s="26" t="str">
        <f>IFERROR((B37/B36)," ")</f>
        <v xml:space="preserve"> </v>
      </c>
      <c r="C38" s="26" t="str">
        <f>IFERROR((C37/C36)," ")</f>
        <v xml:space="preserve"> </v>
      </c>
      <c r="D38" s="26" t="str">
        <f t="shared" ref="D38:K38" si="19">IFERROR((D37/D36)," ")</f>
        <v xml:space="preserve"> </v>
      </c>
      <c r="E38" s="26" t="str">
        <f t="shared" si="19"/>
        <v xml:space="preserve"> </v>
      </c>
      <c r="F38" s="26" t="str">
        <f t="shared" si="19"/>
        <v xml:space="preserve"> </v>
      </c>
      <c r="G38" s="26" t="str">
        <f t="shared" si="19"/>
        <v xml:space="preserve"> </v>
      </c>
      <c r="H38" s="129" t="str">
        <f t="shared" si="19"/>
        <v xml:space="preserve"> </v>
      </c>
      <c r="I38" s="129" t="str">
        <f t="shared" si="19"/>
        <v xml:space="preserve"> </v>
      </c>
      <c r="J38" s="129" t="str">
        <f t="shared" si="19"/>
        <v xml:space="preserve"> </v>
      </c>
      <c r="K38" s="129" t="str">
        <f t="shared" si="19"/>
        <v xml:space="preserve"> </v>
      </c>
    </row>
    <row r="39" spans="1:12" s="6" customFormat="1" ht="18.75" thickTop="1" x14ac:dyDescent="0.35">
      <c r="A39" s="301" t="s">
        <v>147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3"/>
    </row>
    <row r="40" spans="1:12" s="6" customFormat="1" ht="27" x14ac:dyDescent="0.3">
      <c r="A40" s="16"/>
      <c r="B40" s="132" t="s">
        <v>57</v>
      </c>
      <c r="C40" s="132" t="str">
        <f t="shared" ref="C40:K40" si="20">"Coût annuel estimé      "&amp;C$6</f>
        <v>Coût annuel estimé      E1</v>
      </c>
      <c r="D40" s="132" t="str">
        <f t="shared" si="20"/>
        <v>Coût annuel estimé      E2</v>
      </c>
      <c r="E40" s="132" t="str">
        <f t="shared" si="20"/>
        <v>Coût annuel estimé      E3</v>
      </c>
      <c r="F40" s="132" t="str">
        <f t="shared" si="20"/>
        <v>Coût annuel estimé      E4</v>
      </c>
      <c r="G40" s="132" t="str">
        <f t="shared" si="20"/>
        <v>Coût annuel estimé      E5</v>
      </c>
      <c r="H40" s="158" t="str">
        <f t="shared" si="20"/>
        <v>Coût annuel estimé      TBT6</v>
      </c>
      <c r="I40" s="158" t="str">
        <f t="shared" si="20"/>
        <v>Coût annuel estimé      TBT7</v>
      </c>
      <c r="J40" s="158" t="str">
        <f t="shared" si="20"/>
        <v>Coût annuel estimé      TBT8</v>
      </c>
      <c r="K40" s="158" t="str">
        <f t="shared" si="20"/>
        <v>Coût annuel estimé      TBT9</v>
      </c>
    </row>
    <row r="41" spans="1:12" s="6" customFormat="1" ht="13.5" x14ac:dyDescent="0.3">
      <c r="A41" s="139" t="s">
        <v>7</v>
      </c>
      <c r="B41" s="32"/>
      <c r="C41" s="17" t="e">
        <f>SUM(C42,C46:C47)</f>
        <v>#VALUE!</v>
      </c>
      <c r="D41" s="17" t="e">
        <f t="shared" ref="D41:G41" si="21">SUM(D42,D46:D47)</f>
        <v>#VALUE!</v>
      </c>
      <c r="E41" s="17" t="e">
        <f t="shared" si="21"/>
        <v>#VALUE!</v>
      </c>
      <c r="F41" s="17" t="e">
        <f t="shared" si="21"/>
        <v>#VALUE!</v>
      </c>
      <c r="G41" s="17" t="e">
        <f t="shared" si="21"/>
        <v>#VALUE!</v>
      </c>
      <c r="H41" s="17" t="e">
        <f>SUM(H42,H46:H47)</f>
        <v>#VALUE!</v>
      </c>
      <c r="I41" s="17" t="e">
        <f t="shared" ref="I41:K41" si="22">SUM(I42,I46:I47)</f>
        <v>#VALUE!</v>
      </c>
      <c r="J41" s="17" t="e">
        <f t="shared" si="22"/>
        <v>#VALUE!</v>
      </c>
      <c r="K41" s="17" t="e">
        <f t="shared" si="22"/>
        <v>#VALUE!</v>
      </c>
    </row>
    <row r="42" spans="1:12" s="6" customFormat="1" ht="13.5" x14ac:dyDescent="0.3">
      <c r="A42" s="18" t="s">
        <v>8</v>
      </c>
      <c r="B42" s="32"/>
      <c r="C42" s="17" t="e">
        <f>C43</f>
        <v>#VALUE!</v>
      </c>
      <c r="D42" s="17" t="e">
        <f t="shared" ref="D42:K42" si="23">D43</f>
        <v>#VALUE!</v>
      </c>
      <c r="E42" s="17" t="e">
        <f t="shared" si="23"/>
        <v>#VALUE!</v>
      </c>
      <c r="F42" s="17" t="e">
        <f t="shared" si="23"/>
        <v>#VALUE!</v>
      </c>
      <c r="G42" s="17" t="e">
        <f t="shared" si="23"/>
        <v>#VALUE!</v>
      </c>
      <c r="H42" s="17" t="e">
        <f t="shared" si="23"/>
        <v>#VALUE!</v>
      </c>
      <c r="I42" s="17" t="e">
        <f t="shared" si="23"/>
        <v>#VALUE!</v>
      </c>
      <c r="J42" s="17" t="e">
        <f t="shared" si="23"/>
        <v>#VALUE!</v>
      </c>
      <c r="K42" s="17" t="e">
        <f t="shared" si="23"/>
        <v>#VALUE!</v>
      </c>
    </row>
    <row r="43" spans="1:12" s="6" customFormat="1" ht="13.5" x14ac:dyDescent="0.3">
      <c r="A43" s="19" t="s">
        <v>9</v>
      </c>
      <c r="B43" s="32"/>
      <c r="C43" s="17" t="e">
        <f>SUM(C44:C45)</f>
        <v>#VALUE!</v>
      </c>
      <c r="D43" s="17" t="e">
        <f t="shared" ref="D43:G43" si="24">SUM(D44:D45)</f>
        <v>#VALUE!</v>
      </c>
      <c r="E43" s="17" t="e">
        <f t="shared" si="24"/>
        <v>#VALUE!</v>
      </c>
      <c r="F43" s="17" t="e">
        <f t="shared" si="24"/>
        <v>#VALUE!</v>
      </c>
      <c r="G43" s="17" t="e">
        <f t="shared" si="24"/>
        <v>#VALUE!</v>
      </c>
      <c r="H43" s="17" t="e">
        <f>SUM(H44:H45)</f>
        <v>#VALUE!</v>
      </c>
      <c r="I43" s="17" t="e">
        <f t="shared" ref="I43:K43" si="25">SUM(I44:I45)</f>
        <v>#VALUE!</v>
      </c>
      <c r="J43" s="17" t="e">
        <f t="shared" si="25"/>
        <v>#VALUE!</v>
      </c>
      <c r="K43" s="17" t="e">
        <f t="shared" si="25"/>
        <v>#VALUE!</v>
      </c>
    </row>
    <row r="44" spans="1:12" s="6" customFormat="1" ht="13.5" x14ac:dyDescent="0.3">
      <c r="A44" s="20" t="s">
        <v>10</v>
      </c>
      <c r="B44" s="31" t="str">
        <f>+'Tarifs 2025'!$P$14</f>
        <v>V</v>
      </c>
      <c r="C44" s="17" t="e">
        <f>$B44*C$12*12</f>
        <v>#VALUE!</v>
      </c>
      <c r="D44" s="17" t="e">
        <f t="shared" ref="D44:K45" si="26">$B44*D$12*12</f>
        <v>#VALUE!</v>
      </c>
      <c r="E44" s="17" t="e">
        <f t="shared" si="26"/>
        <v>#VALUE!</v>
      </c>
      <c r="F44" s="17" t="e">
        <f t="shared" si="26"/>
        <v>#VALUE!</v>
      </c>
      <c r="G44" s="17" t="e">
        <f t="shared" si="26"/>
        <v>#VALUE!</v>
      </c>
      <c r="H44" s="17" t="e">
        <f>$B44*H$12*12</f>
        <v>#VALUE!</v>
      </c>
      <c r="I44" s="17" t="e">
        <f t="shared" si="26"/>
        <v>#VALUE!</v>
      </c>
      <c r="J44" s="17" t="e">
        <f t="shared" si="26"/>
        <v>#VALUE!</v>
      </c>
      <c r="K44" s="17" t="e">
        <f t="shared" si="26"/>
        <v>#VALUE!</v>
      </c>
    </row>
    <row r="45" spans="1:12" s="6" customFormat="1" ht="13.5" x14ac:dyDescent="0.3">
      <c r="A45" s="20" t="s">
        <v>14</v>
      </c>
      <c r="B45" s="31" t="str">
        <f>+'Tarifs 2025'!$P$15</f>
        <v>V</v>
      </c>
      <c r="C45" s="17" t="e">
        <f>$B45*C$12*12</f>
        <v>#VALUE!</v>
      </c>
      <c r="D45" s="17" t="e">
        <f t="shared" si="26"/>
        <v>#VALUE!</v>
      </c>
      <c r="E45" s="17" t="e">
        <f t="shared" si="26"/>
        <v>#VALUE!</v>
      </c>
      <c r="F45" s="17" t="e">
        <f t="shared" si="26"/>
        <v>#VALUE!</v>
      </c>
      <c r="G45" s="17" t="e">
        <f t="shared" si="26"/>
        <v>#VALUE!</v>
      </c>
      <c r="H45" s="17" t="e">
        <f t="shared" si="26"/>
        <v>#VALUE!</v>
      </c>
      <c r="I45" s="17" t="e">
        <f t="shared" si="26"/>
        <v>#VALUE!</v>
      </c>
      <c r="J45" s="17" t="e">
        <f t="shared" si="26"/>
        <v>#VALUE!</v>
      </c>
      <c r="K45" s="17" t="e">
        <f t="shared" si="26"/>
        <v>#VALUE!</v>
      </c>
    </row>
    <row r="46" spans="1:12" s="6" customFormat="1" ht="13.5" x14ac:dyDescent="0.3">
      <c r="A46" s="18" t="s">
        <v>17</v>
      </c>
      <c r="B46" s="34" t="str">
        <f>+'Tarifs 2025'!$P$21</f>
        <v>V</v>
      </c>
      <c r="C46" s="17" t="str">
        <f>$B46</f>
        <v>V</v>
      </c>
      <c r="D46" s="17" t="str">
        <f t="shared" ref="D46:K46" si="27">$B46</f>
        <v>V</v>
      </c>
      <c r="E46" s="17" t="str">
        <f t="shared" si="27"/>
        <v>V</v>
      </c>
      <c r="F46" s="17" t="str">
        <f t="shared" si="27"/>
        <v>V</v>
      </c>
      <c r="G46" s="17" t="str">
        <f t="shared" si="27"/>
        <v>V</v>
      </c>
      <c r="H46" s="17" t="str">
        <f t="shared" si="27"/>
        <v>V</v>
      </c>
      <c r="I46" s="17" t="str">
        <f t="shared" si="27"/>
        <v>V</v>
      </c>
      <c r="J46" s="17" t="str">
        <f t="shared" si="27"/>
        <v>V</v>
      </c>
      <c r="K46" s="17" t="str">
        <f t="shared" si="27"/>
        <v>V</v>
      </c>
    </row>
    <row r="47" spans="1:12" s="6" customFormat="1" ht="13.5" x14ac:dyDescent="0.3">
      <c r="A47" s="18" t="s">
        <v>58</v>
      </c>
      <c r="B47" s="32"/>
      <c r="C47" s="17" t="e">
        <f>SUM(C48:C49)</f>
        <v>#VALUE!</v>
      </c>
      <c r="D47" s="17" t="e">
        <f t="shared" ref="D47:K47" si="28">SUM(D48:D49)</f>
        <v>#VALUE!</v>
      </c>
      <c r="E47" s="17" t="e">
        <f t="shared" si="28"/>
        <v>#VALUE!</v>
      </c>
      <c r="F47" s="17" t="e">
        <f t="shared" si="28"/>
        <v>#VALUE!</v>
      </c>
      <c r="G47" s="17" t="e">
        <f t="shared" si="28"/>
        <v>#VALUE!</v>
      </c>
      <c r="H47" s="17" t="e">
        <f t="shared" si="28"/>
        <v>#VALUE!</v>
      </c>
      <c r="I47" s="17" t="e">
        <f t="shared" si="28"/>
        <v>#VALUE!</v>
      </c>
      <c r="J47" s="17" t="e">
        <f t="shared" si="28"/>
        <v>#VALUE!</v>
      </c>
      <c r="K47" s="17" t="e">
        <f t="shared" si="28"/>
        <v>#VALUE!</v>
      </c>
    </row>
    <row r="48" spans="1:12" s="6" customFormat="1" ht="13.5" x14ac:dyDescent="0.3">
      <c r="A48" s="19" t="s">
        <v>79</v>
      </c>
      <c r="B48" s="31" t="str">
        <f>+'Tarifs 2025'!$P$29</f>
        <v>V</v>
      </c>
      <c r="C48" s="17" t="e">
        <f>$B48*C$7</f>
        <v>#VALUE!</v>
      </c>
      <c r="D48" s="17" t="e">
        <f t="shared" ref="D48:K48" si="29">$B48*D$7</f>
        <v>#VALUE!</v>
      </c>
      <c r="E48" s="17" t="e">
        <f t="shared" si="29"/>
        <v>#VALUE!</v>
      </c>
      <c r="F48" s="17" t="e">
        <f t="shared" si="29"/>
        <v>#VALUE!</v>
      </c>
      <c r="G48" s="17" t="e">
        <f t="shared" si="29"/>
        <v>#VALUE!</v>
      </c>
      <c r="H48" s="17" t="e">
        <f t="shared" si="29"/>
        <v>#VALUE!</v>
      </c>
      <c r="I48" s="17" t="e">
        <f t="shared" si="29"/>
        <v>#VALUE!</v>
      </c>
      <c r="J48" s="17" t="e">
        <f t="shared" si="29"/>
        <v>#VALUE!</v>
      </c>
      <c r="K48" s="17" t="e">
        <f t="shared" si="29"/>
        <v>#VALUE!</v>
      </c>
    </row>
    <row r="49" spans="1:11" s="1" customFormat="1" ht="13.5" x14ac:dyDescent="0.3">
      <c r="A49" s="19" t="s">
        <v>23</v>
      </c>
      <c r="B49" s="31" t="str">
        <f>+'Tarifs 2025'!$P$30</f>
        <v>V</v>
      </c>
      <c r="C49" s="17" t="e">
        <f>$B49*C$8</f>
        <v>#VALUE!</v>
      </c>
      <c r="D49" s="17" t="e">
        <f t="shared" ref="D49:K49" si="30">$B49*D$8</f>
        <v>#VALUE!</v>
      </c>
      <c r="E49" s="17" t="e">
        <f t="shared" si="30"/>
        <v>#VALUE!</v>
      </c>
      <c r="F49" s="17" t="e">
        <f t="shared" si="30"/>
        <v>#VALUE!</v>
      </c>
      <c r="G49" s="17" t="e">
        <f t="shared" si="30"/>
        <v>#VALUE!</v>
      </c>
      <c r="H49" s="17" t="e">
        <f t="shared" si="30"/>
        <v>#VALUE!</v>
      </c>
      <c r="I49" s="17" t="e">
        <f t="shared" si="30"/>
        <v>#VALUE!</v>
      </c>
      <c r="J49" s="17" t="e">
        <f t="shared" si="30"/>
        <v>#VALUE!</v>
      </c>
      <c r="K49" s="17" t="e">
        <f t="shared" si="30"/>
        <v>#VALUE!</v>
      </c>
    </row>
    <row r="50" spans="1:11" s="6" customFormat="1" ht="13.5" x14ac:dyDescent="0.3">
      <c r="A50" s="139" t="s">
        <v>42</v>
      </c>
      <c r="B50" s="31" t="str">
        <f>+'Tarifs 2025'!$P$36</f>
        <v>V</v>
      </c>
      <c r="C50" s="17" t="e">
        <f>$B50*C$7</f>
        <v>#VALUE!</v>
      </c>
      <c r="D50" s="17" t="e">
        <f t="shared" ref="D50:K50" si="31">$B50*D$7</f>
        <v>#VALUE!</v>
      </c>
      <c r="E50" s="17" t="e">
        <f t="shared" si="31"/>
        <v>#VALUE!</v>
      </c>
      <c r="F50" s="17" t="e">
        <f t="shared" si="31"/>
        <v>#VALUE!</v>
      </c>
      <c r="G50" s="17" t="e">
        <f t="shared" si="31"/>
        <v>#VALUE!</v>
      </c>
      <c r="H50" s="17" t="e">
        <f t="shared" si="31"/>
        <v>#VALUE!</v>
      </c>
      <c r="I50" s="17" t="e">
        <f t="shared" si="31"/>
        <v>#VALUE!</v>
      </c>
      <c r="J50" s="17" t="e">
        <f t="shared" si="31"/>
        <v>#VALUE!</v>
      </c>
      <c r="K50" s="17" t="e">
        <f t="shared" si="31"/>
        <v>#VALUE!</v>
      </c>
    </row>
    <row r="51" spans="1:11" s="6" customFormat="1" ht="13.5" x14ac:dyDescent="0.3">
      <c r="A51" s="139" t="s">
        <v>59</v>
      </c>
      <c r="B51" s="31"/>
      <c r="C51" s="17" t="e">
        <f>SUM(C52:C54)</f>
        <v>#VALUE!</v>
      </c>
      <c r="D51" s="17" t="e">
        <f t="shared" ref="D51:K51" si="32">SUM(D52:D54)</f>
        <v>#VALUE!</v>
      </c>
      <c r="E51" s="17" t="e">
        <f t="shared" si="32"/>
        <v>#VALUE!</v>
      </c>
      <c r="F51" s="17" t="e">
        <f t="shared" si="32"/>
        <v>#VALUE!</v>
      </c>
      <c r="G51" s="17" t="e">
        <f t="shared" si="32"/>
        <v>#VALUE!</v>
      </c>
      <c r="H51" s="17" t="e">
        <f t="shared" si="32"/>
        <v>#VALUE!</v>
      </c>
      <c r="I51" s="17" t="e">
        <f t="shared" si="32"/>
        <v>#VALUE!</v>
      </c>
      <c r="J51" s="17" t="e">
        <f t="shared" si="32"/>
        <v>#VALUE!</v>
      </c>
      <c r="K51" s="17" t="e">
        <f t="shared" si="32"/>
        <v>#VALUE!</v>
      </c>
    </row>
    <row r="52" spans="1:11" s="6" customFormat="1" ht="13.5" x14ac:dyDescent="0.3">
      <c r="A52" s="18" t="s">
        <v>28</v>
      </c>
      <c r="B52" s="31" t="str">
        <f>+'Tarifs 2025'!$P$39</f>
        <v>V</v>
      </c>
      <c r="C52" s="17" t="e">
        <f>$B52*C$7</f>
        <v>#VALUE!</v>
      </c>
      <c r="D52" s="17" t="e">
        <f t="shared" ref="D52:K55" si="33">$B52*D$7</f>
        <v>#VALUE!</v>
      </c>
      <c r="E52" s="17" t="e">
        <f t="shared" si="33"/>
        <v>#VALUE!</v>
      </c>
      <c r="F52" s="17" t="e">
        <f t="shared" si="33"/>
        <v>#VALUE!</v>
      </c>
      <c r="G52" s="17" t="e">
        <f t="shared" si="33"/>
        <v>#VALUE!</v>
      </c>
      <c r="H52" s="17" t="e">
        <f t="shared" si="33"/>
        <v>#VALUE!</v>
      </c>
      <c r="I52" s="17" t="e">
        <f t="shared" si="33"/>
        <v>#VALUE!</v>
      </c>
      <c r="J52" s="17" t="e">
        <f t="shared" si="33"/>
        <v>#VALUE!</v>
      </c>
      <c r="K52" s="17" t="e">
        <f t="shared" si="33"/>
        <v>#VALUE!</v>
      </c>
    </row>
    <row r="53" spans="1:11" s="6" customFormat="1" ht="13.5" x14ac:dyDescent="0.3">
      <c r="A53" s="18" t="s">
        <v>30</v>
      </c>
      <c r="B53" s="31" t="str">
        <f>+'Tarifs 2025'!$P$40</f>
        <v>V</v>
      </c>
      <c r="C53" s="17" t="e">
        <f>$B53*C$7</f>
        <v>#VALUE!</v>
      </c>
      <c r="D53" s="17" t="e">
        <f t="shared" si="33"/>
        <v>#VALUE!</v>
      </c>
      <c r="E53" s="17" t="e">
        <f t="shared" si="33"/>
        <v>#VALUE!</v>
      </c>
      <c r="F53" s="17" t="e">
        <f t="shared" si="33"/>
        <v>#VALUE!</v>
      </c>
      <c r="G53" s="17" t="e">
        <f t="shared" si="33"/>
        <v>#VALUE!</v>
      </c>
      <c r="H53" s="17" t="e">
        <f t="shared" si="33"/>
        <v>#VALUE!</v>
      </c>
      <c r="I53" s="17" t="e">
        <f t="shared" si="33"/>
        <v>#VALUE!</v>
      </c>
      <c r="J53" s="17" t="e">
        <f t="shared" si="33"/>
        <v>#VALUE!</v>
      </c>
      <c r="K53" s="17" t="e">
        <f t="shared" si="33"/>
        <v>#VALUE!</v>
      </c>
    </row>
    <row r="54" spans="1:11" s="6" customFormat="1" ht="13.5" x14ac:dyDescent="0.3">
      <c r="A54" s="18" t="s">
        <v>32</v>
      </c>
      <c r="B54" s="31" t="str">
        <f>+'Tarifs 2025'!$P$41</f>
        <v>V</v>
      </c>
      <c r="C54" s="17" t="e">
        <f>$B54*C$7</f>
        <v>#VALUE!</v>
      </c>
      <c r="D54" s="17" t="e">
        <f t="shared" si="33"/>
        <v>#VALUE!</v>
      </c>
      <c r="E54" s="17" t="e">
        <f t="shared" si="33"/>
        <v>#VALUE!</v>
      </c>
      <c r="F54" s="17" t="e">
        <f t="shared" si="33"/>
        <v>#VALUE!</v>
      </c>
      <c r="G54" s="17" t="e">
        <f t="shared" si="33"/>
        <v>#VALUE!</v>
      </c>
      <c r="H54" s="17" t="e">
        <f t="shared" si="33"/>
        <v>#VALUE!</v>
      </c>
      <c r="I54" s="17" t="e">
        <f t="shared" si="33"/>
        <v>#VALUE!</v>
      </c>
      <c r="J54" s="17" t="e">
        <f t="shared" si="33"/>
        <v>#VALUE!</v>
      </c>
      <c r="K54" s="17" t="e">
        <f t="shared" si="33"/>
        <v>#VALUE!</v>
      </c>
    </row>
    <row r="55" spans="1:11" s="6" customFormat="1" ht="13.5" x14ac:dyDescent="0.3">
      <c r="A55" s="139" t="s">
        <v>34</v>
      </c>
      <c r="B55" s="31" t="str">
        <f>+'Tarifs 2025'!$P$43</f>
        <v>V</v>
      </c>
      <c r="C55" s="17" t="e">
        <f>$B55*C$7</f>
        <v>#VALUE!</v>
      </c>
      <c r="D55" s="17" t="e">
        <f t="shared" si="33"/>
        <v>#VALUE!</v>
      </c>
      <c r="E55" s="17" t="e">
        <f t="shared" si="33"/>
        <v>#VALUE!</v>
      </c>
      <c r="F55" s="17" t="e">
        <f t="shared" si="33"/>
        <v>#VALUE!</v>
      </c>
      <c r="G55" s="17" t="e">
        <f t="shared" si="33"/>
        <v>#VALUE!</v>
      </c>
      <c r="H55" s="17" t="e">
        <f t="shared" si="33"/>
        <v>#VALUE!</v>
      </c>
      <c r="I55" s="17" t="e">
        <f t="shared" si="33"/>
        <v>#VALUE!</v>
      </c>
      <c r="J55" s="17" t="e">
        <f t="shared" si="33"/>
        <v>#VALUE!</v>
      </c>
      <c r="K55" s="17" t="e">
        <f t="shared" si="33"/>
        <v>#VALUE!</v>
      </c>
    </row>
    <row r="56" spans="1:11" s="6" customFormat="1" ht="13.5" x14ac:dyDescent="0.3">
      <c r="A56" s="139" t="s">
        <v>35</v>
      </c>
      <c r="B56" s="31" t="str">
        <f>+'Tarifs 2025'!$P$45</f>
        <v>V</v>
      </c>
      <c r="C56" s="17" t="e">
        <f>$B56*C$13</f>
        <v>#VALUE!</v>
      </c>
      <c r="D56" s="17" t="e">
        <f t="shared" ref="D56:K56" si="34">$B56*D$13</f>
        <v>#VALUE!</v>
      </c>
      <c r="E56" s="17" t="e">
        <f t="shared" si="34"/>
        <v>#VALUE!</v>
      </c>
      <c r="F56" s="17" t="e">
        <f t="shared" si="34"/>
        <v>#VALUE!</v>
      </c>
      <c r="G56" s="17" t="e">
        <f t="shared" si="34"/>
        <v>#VALUE!</v>
      </c>
      <c r="H56" s="17" t="e">
        <f t="shared" si="34"/>
        <v>#VALUE!</v>
      </c>
      <c r="I56" s="17" t="e">
        <f t="shared" si="34"/>
        <v>#VALUE!</v>
      </c>
      <c r="J56" s="17" t="e">
        <f t="shared" si="34"/>
        <v>#VALUE!</v>
      </c>
      <c r="K56" s="17" t="e">
        <f t="shared" si="34"/>
        <v>#VALUE!</v>
      </c>
    </row>
    <row r="57" spans="1:11" s="6" customFormat="1" x14ac:dyDescent="0.3">
      <c r="A57" s="168" t="s">
        <v>60</v>
      </c>
      <c r="B57" s="172"/>
      <c r="C57" s="170" t="e">
        <f>SUM(C41,C50:C51,C55:C56)</f>
        <v>#VALUE!</v>
      </c>
      <c r="D57" s="170" t="e">
        <f t="shared" ref="D57:K57" si="35">SUM(D41,D50:D51,D55:D56)</f>
        <v>#VALUE!</v>
      </c>
      <c r="E57" s="170" t="e">
        <f t="shared" si="35"/>
        <v>#VALUE!</v>
      </c>
      <c r="F57" s="170" t="e">
        <f t="shared" si="35"/>
        <v>#VALUE!</v>
      </c>
      <c r="G57" s="170" t="e">
        <f t="shared" si="35"/>
        <v>#VALUE!</v>
      </c>
      <c r="H57" s="170" t="e">
        <f t="shared" si="35"/>
        <v>#VALUE!</v>
      </c>
      <c r="I57" s="170" t="e">
        <f t="shared" si="35"/>
        <v>#VALUE!</v>
      </c>
      <c r="J57" s="170" t="e">
        <f t="shared" si="35"/>
        <v>#VALUE!</v>
      </c>
      <c r="K57" s="170" t="e">
        <f t="shared" si="35"/>
        <v>#VALUE!</v>
      </c>
    </row>
    <row r="58" spans="1:11" s="6" customFormat="1" ht="13.5" x14ac:dyDescent="0.3">
      <c r="A58" s="162" t="s">
        <v>61</v>
      </c>
      <c r="B58" s="36"/>
      <c r="C58" s="163">
        <v>1</v>
      </c>
      <c r="D58" s="163">
        <v>1</v>
      </c>
      <c r="E58" s="163">
        <v>1</v>
      </c>
      <c r="F58" s="163">
        <v>1</v>
      </c>
      <c r="G58" s="163">
        <v>1</v>
      </c>
      <c r="H58" s="163">
        <v>1</v>
      </c>
      <c r="I58" s="163">
        <v>1</v>
      </c>
      <c r="J58" s="163">
        <v>1</v>
      </c>
      <c r="K58" s="163">
        <v>1</v>
      </c>
    </row>
    <row r="59" spans="1:11" s="6" customFormat="1" ht="13.5" x14ac:dyDescent="0.3">
      <c r="A59" s="139" t="s">
        <v>178</v>
      </c>
      <c r="B59" s="184"/>
      <c r="C59" s="187" t="e">
        <f t="shared" ref="C59:K59" si="36">SUM(C43*C58,C46:C47)</f>
        <v>#VALUE!</v>
      </c>
      <c r="D59" s="188" t="e">
        <f t="shared" si="36"/>
        <v>#VALUE!</v>
      </c>
      <c r="E59" s="188" t="e">
        <f t="shared" si="36"/>
        <v>#VALUE!</v>
      </c>
      <c r="F59" s="188" t="e">
        <f t="shared" si="36"/>
        <v>#VALUE!</v>
      </c>
      <c r="G59" s="188" t="e">
        <f t="shared" si="36"/>
        <v>#VALUE!</v>
      </c>
      <c r="H59" s="188" t="e">
        <f t="shared" si="36"/>
        <v>#VALUE!</v>
      </c>
      <c r="I59" s="188" t="e">
        <f t="shared" si="36"/>
        <v>#VALUE!</v>
      </c>
      <c r="J59" s="188" t="e">
        <f t="shared" si="36"/>
        <v>#VALUE!</v>
      </c>
      <c r="K59" s="189" t="e">
        <f t="shared" si="36"/>
        <v>#VALUE!</v>
      </c>
    </row>
    <row r="60" spans="1:11" s="6" customFormat="1" x14ac:dyDescent="0.3">
      <c r="A60" s="21" t="s">
        <v>62</v>
      </c>
      <c r="B60" s="183"/>
      <c r="C60" s="186" t="e">
        <f t="shared" ref="C60:K60" si="37">+SUM(C46:C47,C50:C51,C55:C56)+C59</f>
        <v>#VALUE!</v>
      </c>
      <c r="D60" s="186" t="e">
        <f t="shared" si="37"/>
        <v>#VALUE!</v>
      </c>
      <c r="E60" s="186" t="e">
        <f t="shared" si="37"/>
        <v>#VALUE!</v>
      </c>
      <c r="F60" s="186" t="e">
        <f t="shared" si="37"/>
        <v>#VALUE!</v>
      </c>
      <c r="G60" s="186" t="e">
        <f t="shared" si="37"/>
        <v>#VALUE!</v>
      </c>
      <c r="H60" s="186" t="e">
        <f t="shared" si="37"/>
        <v>#VALUE!</v>
      </c>
      <c r="I60" s="186" t="e">
        <f t="shared" si="37"/>
        <v>#VALUE!</v>
      </c>
      <c r="J60" s="186" t="e">
        <f t="shared" si="37"/>
        <v>#VALUE!</v>
      </c>
      <c r="K60" s="186" t="e">
        <f t="shared" si="37"/>
        <v>#VALUE!</v>
      </c>
    </row>
    <row r="61" spans="1:11" s="6" customFormat="1" ht="13.5" x14ac:dyDescent="0.3">
      <c r="A61" s="22" t="s">
        <v>197</v>
      </c>
      <c r="B61" s="35"/>
      <c r="C61" s="30"/>
      <c r="D61" s="30"/>
      <c r="E61" s="30"/>
      <c r="F61" s="30"/>
      <c r="G61" s="30"/>
      <c r="H61" s="122"/>
      <c r="I61" s="122"/>
      <c r="J61" s="122"/>
      <c r="K61" s="122"/>
    </row>
    <row r="62" spans="1:11" s="6" customFormat="1" ht="13.5" x14ac:dyDescent="0.3">
      <c r="A62" s="23" t="s">
        <v>149</v>
      </c>
      <c r="B62" s="24"/>
      <c r="C62" s="24" t="e">
        <f>C60-C61</f>
        <v>#VALUE!</v>
      </c>
      <c r="D62" s="24" t="e">
        <f t="shared" ref="D62:G62" si="38">D60-D61</f>
        <v>#VALUE!</v>
      </c>
      <c r="E62" s="24" t="e">
        <f t="shared" si="38"/>
        <v>#VALUE!</v>
      </c>
      <c r="F62" s="24" t="e">
        <f t="shared" si="38"/>
        <v>#VALUE!</v>
      </c>
      <c r="G62" s="24" t="e">
        <f t="shared" si="38"/>
        <v>#VALUE!</v>
      </c>
      <c r="H62" s="24" t="e">
        <f t="shared" ref="H62:K62" si="39">H59-H61</f>
        <v>#VALUE!</v>
      </c>
      <c r="I62" s="24" t="e">
        <f t="shared" si="39"/>
        <v>#VALUE!</v>
      </c>
      <c r="J62" s="24" t="e">
        <f t="shared" si="39"/>
        <v>#VALUE!</v>
      </c>
      <c r="K62" s="24" t="e">
        <f t="shared" si="39"/>
        <v>#VALUE!</v>
      </c>
    </row>
    <row r="63" spans="1:11" s="6" customFormat="1" ht="14.25" thickBot="1" x14ac:dyDescent="0.35">
      <c r="A63" s="25" t="s">
        <v>150</v>
      </c>
      <c r="B63" s="26"/>
      <c r="C63" s="26" t="str">
        <f t="shared" ref="C63:K63" si="40">IFERROR((C62/C61)," ")</f>
        <v xml:space="preserve"> </v>
      </c>
      <c r="D63" s="26" t="str">
        <f t="shared" si="40"/>
        <v xml:space="preserve"> </v>
      </c>
      <c r="E63" s="26" t="str">
        <f t="shared" si="40"/>
        <v xml:space="preserve"> </v>
      </c>
      <c r="F63" s="26" t="str">
        <f t="shared" si="40"/>
        <v xml:space="preserve"> </v>
      </c>
      <c r="G63" s="26" t="str">
        <f t="shared" si="40"/>
        <v xml:space="preserve"> </v>
      </c>
      <c r="H63" s="129" t="str">
        <f t="shared" si="40"/>
        <v xml:space="preserve"> </v>
      </c>
      <c r="I63" s="129" t="str">
        <f t="shared" si="40"/>
        <v xml:space="preserve"> </v>
      </c>
      <c r="J63" s="129" t="str">
        <f t="shared" si="40"/>
        <v xml:space="preserve"> </v>
      </c>
      <c r="K63" s="129" t="str">
        <f t="shared" si="40"/>
        <v xml:space="preserve"> </v>
      </c>
    </row>
    <row r="64" spans="1:11" s="6" customFormat="1" ht="18.75" thickTop="1" x14ac:dyDescent="0.35">
      <c r="A64" s="301" t="s">
        <v>151</v>
      </c>
      <c r="B64" s="302"/>
      <c r="C64" s="302"/>
      <c r="D64" s="302"/>
      <c r="E64" s="302"/>
      <c r="F64" s="302"/>
      <c r="G64" s="302"/>
      <c r="H64" s="302"/>
      <c r="I64" s="302"/>
      <c r="J64" s="302"/>
      <c r="K64" s="303"/>
    </row>
    <row r="65" spans="1:11" s="6" customFormat="1" ht="27" x14ac:dyDescent="0.3">
      <c r="A65" s="16"/>
      <c r="B65" s="132" t="s">
        <v>57</v>
      </c>
      <c r="C65" s="132" t="str">
        <f t="shared" ref="C65:K65" si="41">"Coût annuel estimé      "&amp;C$6</f>
        <v>Coût annuel estimé      E1</v>
      </c>
      <c r="D65" s="132" t="str">
        <f t="shared" si="41"/>
        <v>Coût annuel estimé      E2</v>
      </c>
      <c r="E65" s="132" t="str">
        <f t="shared" si="41"/>
        <v>Coût annuel estimé      E3</v>
      </c>
      <c r="F65" s="132" t="str">
        <f t="shared" si="41"/>
        <v>Coût annuel estimé      E4</v>
      </c>
      <c r="G65" s="132" t="str">
        <f t="shared" si="41"/>
        <v>Coût annuel estimé      E5</v>
      </c>
      <c r="H65" s="158" t="str">
        <f t="shared" si="41"/>
        <v>Coût annuel estimé      TBT6</v>
      </c>
      <c r="I65" s="158" t="str">
        <f t="shared" si="41"/>
        <v>Coût annuel estimé      TBT7</v>
      </c>
      <c r="J65" s="158" t="str">
        <f t="shared" si="41"/>
        <v>Coût annuel estimé      TBT8</v>
      </c>
      <c r="K65" s="158" t="str">
        <f t="shared" si="41"/>
        <v>Coût annuel estimé      TBT9</v>
      </c>
    </row>
    <row r="66" spans="1:11" s="6" customFormat="1" ht="13.5" x14ac:dyDescent="0.3">
      <c r="A66" s="139" t="s">
        <v>7</v>
      </c>
      <c r="B66" s="32"/>
      <c r="C66" s="17" t="e">
        <f>SUM(C67,C71:C72)</f>
        <v>#VALUE!</v>
      </c>
      <c r="D66" s="17" t="e">
        <f t="shared" ref="D66:G66" si="42">SUM(D67,D71:D72)</f>
        <v>#VALUE!</v>
      </c>
      <c r="E66" s="17" t="e">
        <f t="shared" si="42"/>
        <v>#VALUE!</v>
      </c>
      <c r="F66" s="17" t="e">
        <f t="shared" si="42"/>
        <v>#VALUE!</v>
      </c>
      <c r="G66" s="17" t="e">
        <f t="shared" si="42"/>
        <v>#VALUE!</v>
      </c>
      <c r="H66" s="17" t="e">
        <f>SUM(H67,H71:H72)</f>
        <v>#VALUE!</v>
      </c>
      <c r="I66" s="17" t="e">
        <f t="shared" ref="I66:K66" si="43">SUM(I67,I71:I72)</f>
        <v>#VALUE!</v>
      </c>
      <c r="J66" s="17" t="e">
        <f t="shared" si="43"/>
        <v>#VALUE!</v>
      </c>
      <c r="K66" s="17" t="e">
        <f t="shared" si="43"/>
        <v>#VALUE!</v>
      </c>
    </row>
    <row r="67" spans="1:11" s="6" customFormat="1" ht="13.5" x14ac:dyDescent="0.3">
      <c r="A67" s="18" t="s">
        <v>8</v>
      </c>
      <c r="B67" s="32"/>
      <c r="C67" s="17" t="e">
        <f>C68</f>
        <v>#VALUE!</v>
      </c>
      <c r="D67" s="17" t="e">
        <f t="shared" ref="D67:K67" si="44">D68</f>
        <v>#VALUE!</v>
      </c>
      <c r="E67" s="17" t="e">
        <f t="shared" si="44"/>
        <v>#VALUE!</v>
      </c>
      <c r="F67" s="17" t="e">
        <f t="shared" si="44"/>
        <v>#VALUE!</v>
      </c>
      <c r="G67" s="17" t="e">
        <f t="shared" si="44"/>
        <v>#VALUE!</v>
      </c>
      <c r="H67" s="17" t="e">
        <f t="shared" si="44"/>
        <v>#VALUE!</v>
      </c>
      <c r="I67" s="17" t="e">
        <f t="shared" si="44"/>
        <v>#VALUE!</v>
      </c>
      <c r="J67" s="17" t="e">
        <f t="shared" si="44"/>
        <v>#VALUE!</v>
      </c>
      <c r="K67" s="17" t="e">
        <f t="shared" si="44"/>
        <v>#VALUE!</v>
      </c>
    </row>
    <row r="68" spans="1:11" s="6" customFormat="1" ht="13.5" x14ac:dyDescent="0.3">
      <c r="A68" s="19" t="s">
        <v>9</v>
      </c>
      <c r="B68" s="32"/>
      <c r="C68" s="17" t="e">
        <f>SUM(C69:C70)</f>
        <v>#VALUE!</v>
      </c>
      <c r="D68" s="17" t="e">
        <f t="shared" ref="D68:G68" si="45">SUM(D69:D70)</f>
        <v>#VALUE!</v>
      </c>
      <c r="E68" s="17" t="e">
        <f t="shared" si="45"/>
        <v>#VALUE!</v>
      </c>
      <c r="F68" s="17" t="e">
        <f t="shared" si="45"/>
        <v>#VALUE!</v>
      </c>
      <c r="G68" s="17" t="e">
        <f t="shared" si="45"/>
        <v>#VALUE!</v>
      </c>
      <c r="H68" s="17" t="e">
        <f>SUM(H69:H70)</f>
        <v>#VALUE!</v>
      </c>
      <c r="I68" s="17" t="e">
        <f t="shared" ref="I68:K68" si="46">SUM(I69:I70)</f>
        <v>#VALUE!</v>
      </c>
      <c r="J68" s="17" t="e">
        <f t="shared" si="46"/>
        <v>#VALUE!</v>
      </c>
      <c r="K68" s="17" t="e">
        <f t="shared" si="46"/>
        <v>#VALUE!</v>
      </c>
    </row>
    <row r="69" spans="1:11" s="6" customFormat="1" ht="13.5" x14ac:dyDescent="0.3">
      <c r="A69" s="20" t="s">
        <v>10</v>
      </c>
      <c r="B69" s="31" t="str">
        <f>+'Tarifs 2026'!$P$14</f>
        <v>V</v>
      </c>
      <c r="C69" s="17" t="e">
        <f>$B69*C$12*12</f>
        <v>#VALUE!</v>
      </c>
      <c r="D69" s="17" t="e">
        <f t="shared" ref="D69:K70" si="47">$B69*D$12*12</f>
        <v>#VALUE!</v>
      </c>
      <c r="E69" s="17" t="e">
        <f t="shared" si="47"/>
        <v>#VALUE!</v>
      </c>
      <c r="F69" s="17" t="e">
        <f t="shared" si="47"/>
        <v>#VALUE!</v>
      </c>
      <c r="G69" s="17" t="e">
        <f t="shared" si="47"/>
        <v>#VALUE!</v>
      </c>
      <c r="H69" s="17" t="e">
        <f>$B69*H$12*12</f>
        <v>#VALUE!</v>
      </c>
      <c r="I69" s="17" t="e">
        <f t="shared" si="47"/>
        <v>#VALUE!</v>
      </c>
      <c r="J69" s="17" t="e">
        <f t="shared" si="47"/>
        <v>#VALUE!</v>
      </c>
      <c r="K69" s="17" t="e">
        <f t="shared" si="47"/>
        <v>#VALUE!</v>
      </c>
    </row>
    <row r="70" spans="1:11" s="6" customFormat="1" ht="13.5" x14ac:dyDescent="0.3">
      <c r="A70" s="20" t="s">
        <v>14</v>
      </c>
      <c r="B70" s="31" t="str">
        <f>+'Tarifs 2026'!$P$15</f>
        <v>V</v>
      </c>
      <c r="C70" s="17" t="e">
        <f>$B70*C$12*12</f>
        <v>#VALUE!</v>
      </c>
      <c r="D70" s="17" t="e">
        <f t="shared" si="47"/>
        <v>#VALUE!</v>
      </c>
      <c r="E70" s="17" t="e">
        <f t="shared" si="47"/>
        <v>#VALUE!</v>
      </c>
      <c r="F70" s="17" t="e">
        <f t="shared" si="47"/>
        <v>#VALUE!</v>
      </c>
      <c r="G70" s="17" t="e">
        <f t="shared" si="47"/>
        <v>#VALUE!</v>
      </c>
      <c r="H70" s="17" t="e">
        <f t="shared" si="47"/>
        <v>#VALUE!</v>
      </c>
      <c r="I70" s="17" t="e">
        <f t="shared" si="47"/>
        <v>#VALUE!</v>
      </c>
      <c r="J70" s="17" t="e">
        <f t="shared" si="47"/>
        <v>#VALUE!</v>
      </c>
      <c r="K70" s="17" t="e">
        <f t="shared" si="47"/>
        <v>#VALUE!</v>
      </c>
    </row>
    <row r="71" spans="1:11" s="1" customFormat="1" ht="13.5" x14ac:dyDescent="0.3">
      <c r="A71" s="18" t="s">
        <v>17</v>
      </c>
      <c r="B71" s="34" t="str">
        <f>+'Tarifs 2026'!$P$21</f>
        <v>V</v>
      </c>
      <c r="C71" s="17" t="str">
        <f>$B71</f>
        <v>V</v>
      </c>
      <c r="D71" s="17" t="str">
        <f t="shared" ref="D71:K71" si="48">$B71</f>
        <v>V</v>
      </c>
      <c r="E71" s="17" t="str">
        <f t="shared" si="48"/>
        <v>V</v>
      </c>
      <c r="F71" s="17" t="str">
        <f t="shared" si="48"/>
        <v>V</v>
      </c>
      <c r="G71" s="17" t="str">
        <f t="shared" si="48"/>
        <v>V</v>
      </c>
      <c r="H71" s="17" t="str">
        <f t="shared" si="48"/>
        <v>V</v>
      </c>
      <c r="I71" s="17" t="str">
        <f t="shared" si="48"/>
        <v>V</v>
      </c>
      <c r="J71" s="17" t="str">
        <f t="shared" si="48"/>
        <v>V</v>
      </c>
      <c r="K71" s="17" t="str">
        <f t="shared" si="48"/>
        <v>V</v>
      </c>
    </row>
    <row r="72" spans="1:11" s="6" customFormat="1" ht="13.5" x14ac:dyDescent="0.3">
      <c r="A72" s="18" t="s">
        <v>58</v>
      </c>
      <c r="B72" s="32"/>
      <c r="C72" s="17" t="e">
        <f>SUM(C73:C74)</f>
        <v>#VALUE!</v>
      </c>
      <c r="D72" s="17" t="e">
        <f t="shared" ref="D72:K72" si="49">SUM(D73:D74)</f>
        <v>#VALUE!</v>
      </c>
      <c r="E72" s="17" t="e">
        <f t="shared" si="49"/>
        <v>#VALUE!</v>
      </c>
      <c r="F72" s="17" t="e">
        <f t="shared" si="49"/>
        <v>#VALUE!</v>
      </c>
      <c r="G72" s="17" t="e">
        <f t="shared" si="49"/>
        <v>#VALUE!</v>
      </c>
      <c r="H72" s="17" t="e">
        <f t="shared" si="49"/>
        <v>#VALUE!</v>
      </c>
      <c r="I72" s="17" t="e">
        <f t="shared" si="49"/>
        <v>#VALUE!</v>
      </c>
      <c r="J72" s="17" t="e">
        <f t="shared" si="49"/>
        <v>#VALUE!</v>
      </c>
      <c r="K72" s="17" t="e">
        <f t="shared" si="49"/>
        <v>#VALUE!</v>
      </c>
    </row>
    <row r="73" spans="1:11" s="6" customFormat="1" ht="13.5" x14ac:dyDescent="0.3">
      <c r="A73" s="19" t="s">
        <v>79</v>
      </c>
      <c r="B73" s="31" t="str">
        <f>+'Tarifs 2026'!$P$29</f>
        <v>V</v>
      </c>
      <c r="C73" s="17" t="e">
        <f>$B73*C$7</f>
        <v>#VALUE!</v>
      </c>
      <c r="D73" s="17" t="e">
        <f t="shared" ref="D73:K73" si="50">$B73*D$7</f>
        <v>#VALUE!</v>
      </c>
      <c r="E73" s="17" t="e">
        <f t="shared" si="50"/>
        <v>#VALUE!</v>
      </c>
      <c r="F73" s="17" t="e">
        <f t="shared" si="50"/>
        <v>#VALUE!</v>
      </c>
      <c r="G73" s="17" t="e">
        <f t="shared" si="50"/>
        <v>#VALUE!</v>
      </c>
      <c r="H73" s="17" t="e">
        <f t="shared" si="50"/>
        <v>#VALUE!</v>
      </c>
      <c r="I73" s="17" t="e">
        <f t="shared" si="50"/>
        <v>#VALUE!</v>
      </c>
      <c r="J73" s="17" t="e">
        <f t="shared" si="50"/>
        <v>#VALUE!</v>
      </c>
      <c r="K73" s="17" t="e">
        <f t="shared" si="50"/>
        <v>#VALUE!</v>
      </c>
    </row>
    <row r="74" spans="1:11" x14ac:dyDescent="0.3">
      <c r="A74" s="19" t="s">
        <v>23</v>
      </c>
      <c r="B74" s="31" t="str">
        <f>+'Tarifs 2026'!$P$30</f>
        <v>V</v>
      </c>
      <c r="C74" s="17" t="e">
        <f>$B74*C$8</f>
        <v>#VALUE!</v>
      </c>
      <c r="D74" s="17" t="e">
        <f t="shared" ref="D74:K74" si="51">$B74*D$8</f>
        <v>#VALUE!</v>
      </c>
      <c r="E74" s="17" t="e">
        <f t="shared" si="51"/>
        <v>#VALUE!</v>
      </c>
      <c r="F74" s="17" t="e">
        <f t="shared" si="51"/>
        <v>#VALUE!</v>
      </c>
      <c r="G74" s="17" t="e">
        <f t="shared" si="51"/>
        <v>#VALUE!</v>
      </c>
      <c r="H74" s="17" t="e">
        <f t="shared" si="51"/>
        <v>#VALUE!</v>
      </c>
      <c r="I74" s="17" t="e">
        <f t="shared" si="51"/>
        <v>#VALUE!</v>
      </c>
      <c r="J74" s="17" t="e">
        <f t="shared" si="51"/>
        <v>#VALUE!</v>
      </c>
      <c r="K74" s="17" t="e">
        <f t="shared" si="51"/>
        <v>#VALUE!</v>
      </c>
    </row>
    <row r="75" spans="1:11" x14ac:dyDescent="0.3">
      <c r="A75" s="139" t="s">
        <v>42</v>
      </c>
      <c r="B75" s="31" t="str">
        <f>+'Tarifs 2026'!$P$36</f>
        <v>V</v>
      </c>
      <c r="C75" s="17" t="e">
        <f>$B75*C$7</f>
        <v>#VALUE!</v>
      </c>
      <c r="D75" s="17" t="e">
        <f t="shared" ref="D75:K75" si="52">$B75*D$7</f>
        <v>#VALUE!</v>
      </c>
      <c r="E75" s="17" t="e">
        <f t="shared" si="52"/>
        <v>#VALUE!</v>
      </c>
      <c r="F75" s="17" t="e">
        <f t="shared" si="52"/>
        <v>#VALUE!</v>
      </c>
      <c r="G75" s="17" t="e">
        <f t="shared" si="52"/>
        <v>#VALUE!</v>
      </c>
      <c r="H75" s="17" t="e">
        <f t="shared" si="52"/>
        <v>#VALUE!</v>
      </c>
      <c r="I75" s="17" t="e">
        <f t="shared" si="52"/>
        <v>#VALUE!</v>
      </c>
      <c r="J75" s="17" t="e">
        <f t="shared" si="52"/>
        <v>#VALUE!</v>
      </c>
      <c r="K75" s="17" t="e">
        <f t="shared" si="52"/>
        <v>#VALUE!</v>
      </c>
    </row>
    <row r="76" spans="1:11" x14ac:dyDescent="0.3">
      <c r="A76" s="139" t="s">
        <v>59</v>
      </c>
      <c r="B76" s="31"/>
      <c r="C76" s="17" t="e">
        <f>SUM(C77:C79)</f>
        <v>#VALUE!</v>
      </c>
      <c r="D76" s="17" t="e">
        <f t="shared" ref="D76:K76" si="53">SUM(D77:D79)</f>
        <v>#VALUE!</v>
      </c>
      <c r="E76" s="17" t="e">
        <f t="shared" si="53"/>
        <v>#VALUE!</v>
      </c>
      <c r="F76" s="17" t="e">
        <f t="shared" si="53"/>
        <v>#VALUE!</v>
      </c>
      <c r="G76" s="17" t="e">
        <f t="shared" si="53"/>
        <v>#VALUE!</v>
      </c>
      <c r="H76" s="17" t="e">
        <f t="shared" si="53"/>
        <v>#VALUE!</v>
      </c>
      <c r="I76" s="17" t="e">
        <f t="shared" si="53"/>
        <v>#VALUE!</v>
      </c>
      <c r="J76" s="17" t="e">
        <f t="shared" si="53"/>
        <v>#VALUE!</v>
      </c>
      <c r="K76" s="17" t="e">
        <f t="shared" si="53"/>
        <v>#VALUE!</v>
      </c>
    </row>
    <row r="77" spans="1:11" x14ac:dyDescent="0.3">
      <c r="A77" s="18" t="s">
        <v>28</v>
      </c>
      <c r="B77" s="31" t="str">
        <f>+'Tarifs 2026'!$P$39</f>
        <v>V</v>
      </c>
      <c r="C77" s="17" t="e">
        <f>$B77*C$7</f>
        <v>#VALUE!</v>
      </c>
      <c r="D77" s="17" t="e">
        <f t="shared" ref="D77:K80" si="54">$B77*D$7</f>
        <v>#VALUE!</v>
      </c>
      <c r="E77" s="17" t="e">
        <f t="shared" si="54"/>
        <v>#VALUE!</v>
      </c>
      <c r="F77" s="17" t="e">
        <f t="shared" si="54"/>
        <v>#VALUE!</v>
      </c>
      <c r="G77" s="17" t="e">
        <f t="shared" si="54"/>
        <v>#VALUE!</v>
      </c>
      <c r="H77" s="17" t="e">
        <f t="shared" si="54"/>
        <v>#VALUE!</v>
      </c>
      <c r="I77" s="17" t="e">
        <f t="shared" si="54"/>
        <v>#VALUE!</v>
      </c>
      <c r="J77" s="17" t="e">
        <f t="shared" si="54"/>
        <v>#VALUE!</v>
      </c>
      <c r="K77" s="17" t="e">
        <f t="shared" si="54"/>
        <v>#VALUE!</v>
      </c>
    </row>
    <row r="78" spans="1:11" x14ac:dyDescent="0.3">
      <c r="A78" s="18" t="s">
        <v>30</v>
      </c>
      <c r="B78" s="31" t="str">
        <f>+'Tarifs 2026'!$P$40</f>
        <v>V</v>
      </c>
      <c r="C78" s="17" t="e">
        <f>$B78*C$7</f>
        <v>#VALUE!</v>
      </c>
      <c r="D78" s="17" t="e">
        <f t="shared" si="54"/>
        <v>#VALUE!</v>
      </c>
      <c r="E78" s="17" t="e">
        <f t="shared" si="54"/>
        <v>#VALUE!</v>
      </c>
      <c r="F78" s="17" t="e">
        <f t="shared" si="54"/>
        <v>#VALUE!</v>
      </c>
      <c r="G78" s="17" t="e">
        <f t="shared" si="54"/>
        <v>#VALUE!</v>
      </c>
      <c r="H78" s="17" t="e">
        <f t="shared" si="54"/>
        <v>#VALUE!</v>
      </c>
      <c r="I78" s="17" t="e">
        <f t="shared" si="54"/>
        <v>#VALUE!</v>
      </c>
      <c r="J78" s="17" t="e">
        <f t="shared" si="54"/>
        <v>#VALUE!</v>
      </c>
      <c r="K78" s="17" t="e">
        <f t="shared" si="54"/>
        <v>#VALUE!</v>
      </c>
    </row>
    <row r="79" spans="1:11" x14ac:dyDescent="0.3">
      <c r="A79" s="18" t="s">
        <v>32</v>
      </c>
      <c r="B79" s="31" t="str">
        <f>+'Tarifs 2026'!$P$41</f>
        <v>V</v>
      </c>
      <c r="C79" s="17" t="e">
        <f>$B79*C$7</f>
        <v>#VALUE!</v>
      </c>
      <c r="D79" s="17" t="e">
        <f t="shared" si="54"/>
        <v>#VALUE!</v>
      </c>
      <c r="E79" s="17" t="e">
        <f t="shared" si="54"/>
        <v>#VALUE!</v>
      </c>
      <c r="F79" s="17" t="e">
        <f t="shared" si="54"/>
        <v>#VALUE!</v>
      </c>
      <c r="G79" s="17" t="e">
        <f t="shared" si="54"/>
        <v>#VALUE!</v>
      </c>
      <c r="H79" s="17" t="e">
        <f t="shared" si="54"/>
        <v>#VALUE!</v>
      </c>
      <c r="I79" s="17" t="e">
        <f t="shared" si="54"/>
        <v>#VALUE!</v>
      </c>
      <c r="J79" s="17" t="e">
        <f t="shared" si="54"/>
        <v>#VALUE!</v>
      </c>
      <c r="K79" s="17" t="e">
        <f t="shared" si="54"/>
        <v>#VALUE!</v>
      </c>
    </row>
    <row r="80" spans="1:11" x14ac:dyDescent="0.3">
      <c r="A80" s="139" t="s">
        <v>34</v>
      </c>
      <c r="B80" s="31" t="str">
        <f>+'Tarifs 2026'!$P$43</f>
        <v>V</v>
      </c>
      <c r="C80" s="17" t="e">
        <f>$B80*C$7</f>
        <v>#VALUE!</v>
      </c>
      <c r="D80" s="17" t="e">
        <f t="shared" si="54"/>
        <v>#VALUE!</v>
      </c>
      <c r="E80" s="17" t="e">
        <f t="shared" si="54"/>
        <v>#VALUE!</v>
      </c>
      <c r="F80" s="17" t="e">
        <f t="shared" si="54"/>
        <v>#VALUE!</v>
      </c>
      <c r="G80" s="17" t="e">
        <f t="shared" si="54"/>
        <v>#VALUE!</v>
      </c>
      <c r="H80" s="17" t="e">
        <f t="shared" si="54"/>
        <v>#VALUE!</v>
      </c>
      <c r="I80" s="17" t="e">
        <f t="shared" si="54"/>
        <v>#VALUE!</v>
      </c>
      <c r="J80" s="17" t="e">
        <f t="shared" si="54"/>
        <v>#VALUE!</v>
      </c>
      <c r="K80" s="17" t="e">
        <f t="shared" si="54"/>
        <v>#VALUE!</v>
      </c>
    </row>
    <row r="81" spans="1:11" x14ac:dyDescent="0.3">
      <c r="A81" s="139" t="s">
        <v>35</v>
      </c>
      <c r="B81" s="31" t="str">
        <f>+'Tarifs 2026'!$P$45</f>
        <v>V</v>
      </c>
      <c r="C81" s="17" t="e">
        <f>$B81*C$13</f>
        <v>#VALUE!</v>
      </c>
      <c r="D81" s="17" t="e">
        <f t="shared" ref="D81:K81" si="55">$B81*D$13</f>
        <v>#VALUE!</v>
      </c>
      <c r="E81" s="17" t="e">
        <f t="shared" si="55"/>
        <v>#VALUE!</v>
      </c>
      <c r="F81" s="17" t="e">
        <f t="shared" si="55"/>
        <v>#VALUE!</v>
      </c>
      <c r="G81" s="17" t="e">
        <f t="shared" si="55"/>
        <v>#VALUE!</v>
      </c>
      <c r="H81" s="17" t="e">
        <f t="shared" si="55"/>
        <v>#VALUE!</v>
      </c>
      <c r="I81" s="17" t="e">
        <f t="shared" si="55"/>
        <v>#VALUE!</v>
      </c>
      <c r="J81" s="17" t="e">
        <f t="shared" si="55"/>
        <v>#VALUE!</v>
      </c>
      <c r="K81" s="17" t="e">
        <f t="shared" si="55"/>
        <v>#VALUE!</v>
      </c>
    </row>
    <row r="82" spans="1:11" x14ac:dyDescent="0.3">
      <c r="A82" s="168" t="s">
        <v>60</v>
      </c>
      <c r="B82" s="172"/>
      <c r="C82" s="170" t="e">
        <f>SUM(C66,C75:C76,C80:C81)</f>
        <v>#VALUE!</v>
      </c>
      <c r="D82" s="170" t="e">
        <f t="shared" ref="D82:K82" si="56">SUM(D66,D75:D76,D80:D81)</f>
        <v>#VALUE!</v>
      </c>
      <c r="E82" s="170" t="e">
        <f t="shared" si="56"/>
        <v>#VALUE!</v>
      </c>
      <c r="F82" s="170" t="e">
        <f t="shared" si="56"/>
        <v>#VALUE!</v>
      </c>
      <c r="G82" s="170" t="e">
        <f t="shared" si="56"/>
        <v>#VALUE!</v>
      </c>
      <c r="H82" s="170" t="e">
        <f t="shared" si="56"/>
        <v>#VALUE!</v>
      </c>
      <c r="I82" s="170" t="e">
        <f t="shared" si="56"/>
        <v>#VALUE!</v>
      </c>
      <c r="J82" s="170" t="e">
        <f t="shared" si="56"/>
        <v>#VALUE!</v>
      </c>
      <c r="K82" s="170" t="e">
        <f t="shared" si="56"/>
        <v>#VALUE!</v>
      </c>
    </row>
    <row r="83" spans="1:11" x14ac:dyDescent="0.3">
      <c r="A83" s="162" t="s">
        <v>61</v>
      </c>
      <c r="B83" s="36"/>
      <c r="C83" s="163">
        <v>1</v>
      </c>
      <c r="D83" s="163">
        <v>1</v>
      </c>
      <c r="E83" s="163">
        <v>1</v>
      </c>
      <c r="F83" s="163">
        <v>1</v>
      </c>
      <c r="G83" s="163">
        <v>1</v>
      </c>
      <c r="H83" s="163">
        <v>1</v>
      </c>
      <c r="I83" s="163">
        <v>1</v>
      </c>
      <c r="J83" s="163">
        <v>1</v>
      </c>
      <c r="K83" s="163">
        <v>1</v>
      </c>
    </row>
    <row r="84" spans="1:11" x14ac:dyDescent="0.3">
      <c r="A84" s="139" t="s">
        <v>178</v>
      </c>
      <c r="B84" s="184"/>
      <c r="C84" s="187" t="e">
        <f t="shared" ref="C84:K84" si="57">SUM(C68*C83,C71:C72)</f>
        <v>#VALUE!</v>
      </c>
      <c r="D84" s="188" t="e">
        <f t="shared" si="57"/>
        <v>#VALUE!</v>
      </c>
      <c r="E84" s="188" t="e">
        <f t="shared" si="57"/>
        <v>#VALUE!</v>
      </c>
      <c r="F84" s="188" t="e">
        <f t="shared" si="57"/>
        <v>#VALUE!</v>
      </c>
      <c r="G84" s="188" t="e">
        <f t="shared" si="57"/>
        <v>#VALUE!</v>
      </c>
      <c r="H84" s="188" t="e">
        <f t="shared" si="57"/>
        <v>#VALUE!</v>
      </c>
      <c r="I84" s="188" t="e">
        <f t="shared" si="57"/>
        <v>#VALUE!</v>
      </c>
      <c r="J84" s="188" t="e">
        <f t="shared" si="57"/>
        <v>#VALUE!</v>
      </c>
      <c r="K84" s="189" t="e">
        <f t="shared" si="57"/>
        <v>#VALUE!</v>
      </c>
    </row>
    <row r="85" spans="1:11" x14ac:dyDescent="0.3">
      <c r="A85" s="21" t="s">
        <v>62</v>
      </c>
      <c r="B85" s="183"/>
      <c r="C85" s="186" t="e">
        <f t="shared" ref="C85:K85" si="58">+SUM(C71:C72,C75:C76,C80:C81)+C84</f>
        <v>#VALUE!</v>
      </c>
      <c r="D85" s="186" t="e">
        <f t="shared" si="58"/>
        <v>#VALUE!</v>
      </c>
      <c r="E85" s="186" t="e">
        <f t="shared" si="58"/>
        <v>#VALUE!</v>
      </c>
      <c r="F85" s="186" t="e">
        <f t="shared" si="58"/>
        <v>#VALUE!</v>
      </c>
      <c r="G85" s="186" t="e">
        <f t="shared" si="58"/>
        <v>#VALUE!</v>
      </c>
      <c r="H85" s="186" t="e">
        <f t="shared" si="58"/>
        <v>#VALUE!</v>
      </c>
      <c r="I85" s="186" t="e">
        <f t="shared" si="58"/>
        <v>#VALUE!</v>
      </c>
      <c r="J85" s="186" t="e">
        <f t="shared" si="58"/>
        <v>#VALUE!</v>
      </c>
      <c r="K85" s="186" t="e">
        <f t="shared" si="58"/>
        <v>#VALUE!</v>
      </c>
    </row>
    <row r="86" spans="1:11" x14ac:dyDescent="0.3">
      <c r="A86" s="22" t="s">
        <v>198</v>
      </c>
      <c r="B86" s="35"/>
      <c r="C86" s="30"/>
      <c r="D86" s="30"/>
      <c r="E86" s="30"/>
      <c r="F86" s="30"/>
      <c r="G86" s="30"/>
      <c r="H86" s="122"/>
      <c r="I86" s="122"/>
      <c r="J86" s="122"/>
      <c r="K86" s="122"/>
    </row>
    <row r="87" spans="1:11" x14ac:dyDescent="0.3">
      <c r="A87" s="23" t="s">
        <v>153</v>
      </c>
      <c r="B87" s="24"/>
      <c r="C87" s="24" t="e">
        <f>C85-C86</f>
        <v>#VALUE!</v>
      </c>
      <c r="D87" s="24" t="e">
        <f t="shared" ref="D87:G87" si="59">D85-D86</f>
        <v>#VALUE!</v>
      </c>
      <c r="E87" s="24" t="e">
        <f t="shared" si="59"/>
        <v>#VALUE!</v>
      </c>
      <c r="F87" s="24" t="e">
        <f t="shared" si="59"/>
        <v>#VALUE!</v>
      </c>
      <c r="G87" s="24" t="e">
        <f t="shared" si="59"/>
        <v>#VALUE!</v>
      </c>
      <c r="H87" s="24" t="e">
        <f t="shared" ref="H87:K87" si="60">H84-H86</f>
        <v>#VALUE!</v>
      </c>
      <c r="I87" s="24" t="e">
        <f t="shared" si="60"/>
        <v>#VALUE!</v>
      </c>
      <c r="J87" s="24" t="e">
        <f t="shared" si="60"/>
        <v>#VALUE!</v>
      </c>
      <c r="K87" s="24" t="e">
        <f t="shared" si="60"/>
        <v>#VALUE!</v>
      </c>
    </row>
    <row r="88" spans="1:11" ht="15.75" thickBot="1" x14ac:dyDescent="0.35">
      <c r="A88" s="25" t="s">
        <v>154</v>
      </c>
      <c r="B88" s="26" t="str">
        <f>IFERROR((B87/B86)," ")</f>
        <v xml:space="preserve"> </v>
      </c>
      <c r="C88" s="26" t="str">
        <f t="shared" ref="C88:K88" si="61">IFERROR((C87/C86)," ")</f>
        <v xml:space="preserve"> </v>
      </c>
      <c r="D88" s="26" t="str">
        <f t="shared" si="61"/>
        <v xml:space="preserve"> </v>
      </c>
      <c r="E88" s="26" t="str">
        <f t="shared" si="61"/>
        <v xml:space="preserve"> </v>
      </c>
      <c r="F88" s="26" t="str">
        <f t="shared" si="61"/>
        <v xml:space="preserve"> </v>
      </c>
      <c r="G88" s="26" t="str">
        <f t="shared" si="61"/>
        <v xml:space="preserve"> </v>
      </c>
      <c r="H88" s="129" t="str">
        <f t="shared" si="61"/>
        <v xml:space="preserve"> </v>
      </c>
      <c r="I88" s="129" t="str">
        <f t="shared" si="61"/>
        <v xml:space="preserve"> </v>
      </c>
      <c r="J88" s="129" t="str">
        <f t="shared" si="61"/>
        <v xml:space="preserve"> </v>
      </c>
      <c r="K88" s="129" t="str">
        <f t="shared" si="61"/>
        <v xml:space="preserve"> </v>
      </c>
    </row>
    <row r="89" spans="1:11" ht="18.75" thickTop="1" x14ac:dyDescent="0.35">
      <c r="A89" s="301" t="s">
        <v>155</v>
      </c>
      <c r="B89" s="302"/>
      <c r="C89" s="302"/>
      <c r="D89" s="302"/>
      <c r="E89" s="302"/>
      <c r="F89" s="302"/>
      <c r="G89" s="302"/>
      <c r="H89" s="302"/>
      <c r="I89" s="302"/>
      <c r="J89" s="302"/>
      <c r="K89" s="303"/>
    </row>
    <row r="90" spans="1:11" ht="27" x14ac:dyDescent="0.3">
      <c r="A90" s="16"/>
      <c r="B90" s="132" t="s">
        <v>57</v>
      </c>
      <c r="C90" s="132" t="str">
        <f t="shared" ref="C90:K90" si="62">"Coût annuel estimé      "&amp;C$6</f>
        <v>Coût annuel estimé      E1</v>
      </c>
      <c r="D90" s="132" t="str">
        <f t="shared" si="62"/>
        <v>Coût annuel estimé      E2</v>
      </c>
      <c r="E90" s="132" t="str">
        <f t="shared" si="62"/>
        <v>Coût annuel estimé      E3</v>
      </c>
      <c r="F90" s="132" t="str">
        <f t="shared" si="62"/>
        <v>Coût annuel estimé      E4</v>
      </c>
      <c r="G90" s="132" t="str">
        <f t="shared" si="62"/>
        <v>Coût annuel estimé      E5</v>
      </c>
      <c r="H90" s="158" t="str">
        <f t="shared" si="62"/>
        <v>Coût annuel estimé      TBT6</v>
      </c>
      <c r="I90" s="158" t="str">
        <f t="shared" si="62"/>
        <v>Coût annuel estimé      TBT7</v>
      </c>
      <c r="J90" s="158" t="str">
        <f t="shared" si="62"/>
        <v>Coût annuel estimé      TBT8</v>
      </c>
      <c r="K90" s="158" t="str">
        <f t="shared" si="62"/>
        <v>Coût annuel estimé      TBT9</v>
      </c>
    </row>
    <row r="91" spans="1:11" x14ac:dyDescent="0.3">
      <c r="A91" s="139" t="s">
        <v>7</v>
      </c>
      <c r="B91" s="32"/>
      <c r="C91" s="17" t="e">
        <f>SUM(C92,C96:C97)</f>
        <v>#VALUE!</v>
      </c>
      <c r="D91" s="17" t="e">
        <f t="shared" ref="D91:G91" si="63">SUM(D92,D96:D97)</f>
        <v>#VALUE!</v>
      </c>
      <c r="E91" s="17" t="e">
        <f t="shared" si="63"/>
        <v>#VALUE!</v>
      </c>
      <c r="F91" s="17" t="e">
        <f t="shared" si="63"/>
        <v>#VALUE!</v>
      </c>
      <c r="G91" s="17" t="e">
        <f t="shared" si="63"/>
        <v>#VALUE!</v>
      </c>
      <c r="H91" s="17" t="e">
        <f>SUM(H92,H96:H97)</f>
        <v>#VALUE!</v>
      </c>
      <c r="I91" s="17" t="e">
        <f t="shared" ref="I91:K91" si="64">SUM(I92,I96:I97)</f>
        <v>#VALUE!</v>
      </c>
      <c r="J91" s="17" t="e">
        <f t="shared" si="64"/>
        <v>#VALUE!</v>
      </c>
      <c r="K91" s="17" t="e">
        <f t="shared" si="64"/>
        <v>#VALUE!</v>
      </c>
    </row>
    <row r="92" spans="1:11" x14ac:dyDescent="0.3">
      <c r="A92" s="18" t="s">
        <v>8</v>
      </c>
      <c r="B92" s="32"/>
      <c r="C92" s="17" t="e">
        <f>C93</f>
        <v>#VALUE!</v>
      </c>
      <c r="D92" s="17" t="e">
        <f t="shared" ref="D92:K92" si="65">D93</f>
        <v>#VALUE!</v>
      </c>
      <c r="E92" s="17" t="e">
        <f t="shared" si="65"/>
        <v>#VALUE!</v>
      </c>
      <c r="F92" s="17" t="e">
        <f t="shared" si="65"/>
        <v>#VALUE!</v>
      </c>
      <c r="G92" s="17" t="e">
        <f t="shared" si="65"/>
        <v>#VALUE!</v>
      </c>
      <c r="H92" s="17" t="e">
        <f t="shared" si="65"/>
        <v>#VALUE!</v>
      </c>
      <c r="I92" s="17" t="e">
        <f t="shared" si="65"/>
        <v>#VALUE!</v>
      </c>
      <c r="J92" s="17" t="e">
        <f t="shared" si="65"/>
        <v>#VALUE!</v>
      </c>
      <c r="K92" s="17" t="e">
        <f t="shared" si="65"/>
        <v>#VALUE!</v>
      </c>
    </row>
    <row r="93" spans="1:11" x14ac:dyDescent="0.3">
      <c r="A93" s="19" t="s">
        <v>9</v>
      </c>
      <c r="B93" s="32"/>
      <c r="C93" s="17" t="e">
        <f>SUM(C94:C95)</f>
        <v>#VALUE!</v>
      </c>
      <c r="D93" s="17" t="e">
        <f t="shared" ref="D93:G93" si="66">SUM(D94:D95)</f>
        <v>#VALUE!</v>
      </c>
      <c r="E93" s="17" t="e">
        <f t="shared" si="66"/>
        <v>#VALUE!</v>
      </c>
      <c r="F93" s="17" t="e">
        <f t="shared" si="66"/>
        <v>#VALUE!</v>
      </c>
      <c r="G93" s="17" t="e">
        <f t="shared" si="66"/>
        <v>#VALUE!</v>
      </c>
      <c r="H93" s="17" t="e">
        <f>SUM(H94:H95)</f>
        <v>#VALUE!</v>
      </c>
      <c r="I93" s="17" t="e">
        <f t="shared" ref="I93:K93" si="67">SUM(I94:I95)</f>
        <v>#VALUE!</v>
      </c>
      <c r="J93" s="17" t="e">
        <f t="shared" si="67"/>
        <v>#VALUE!</v>
      </c>
      <c r="K93" s="17" t="e">
        <f t="shared" si="67"/>
        <v>#VALUE!</v>
      </c>
    </row>
    <row r="94" spans="1:11" x14ac:dyDescent="0.3">
      <c r="A94" s="20" t="s">
        <v>10</v>
      </c>
      <c r="B94" s="31" t="str">
        <f>+'Tarifs 2027'!$P$14</f>
        <v>V</v>
      </c>
      <c r="C94" s="17" t="e">
        <f>$B94*C$12*12</f>
        <v>#VALUE!</v>
      </c>
      <c r="D94" s="17" t="e">
        <f t="shared" ref="D94:K95" si="68">$B94*D$12*12</f>
        <v>#VALUE!</v>
      </c>
      <c r="E94" s="17" t="e">
        <f t="shared" si="68"/>
        <v>#VALUE!</v>
      </c>
      <c r="F94" s="17" t="e">
        <f t="shared" si="68"/>
        <v>#VALUE!</v>
      </c>
      <c r="G94" s="17" t="e">
        <f t="shared" si="68"/>
        <v>#VALUE!</v>
      </c>
      <c r="H94" s="17" t="e">
        <f>$B94*H$12*12</f>
        <v>#VALUE!</v>
      </c>
      <c r="I94" s="17" t="e">
        <f t="shared" si="68"/>
        <v>#VALUE!</v>
      </c>
      <c r="J94" s="17" t="e">
        <f t="shared" si="68"/>
        <v>#VALUE!</v>
      </c>
      <c r="K94" s="17" t="e">
        <f t="shared" si="68"/>
        <v>#VALUE!</v>
      </c>
    </row>
    <row r="95" spans="1:11" x14ac:dyDescent="0.3">
      <c r="A95" s="20" t="s">
        <v>14</v>
      </c>
      <c r="B95" s="31" t="str">
        <f>+'Tarifs 2027'!$P$15</f>
        <v>V</v>
      </c>
      <c r="C95" s="17" t="e">
        <f>$B95*C$12*12</f>
        <v>#VALUE!</v>
      </c>
      <c r="D95" s="17" t="e">
        <f t="shared" si="68"/>
        <v>#VALUE!</v>
      </c>
      <c r="E95" s="17" t="e">
        <f t="shared" si="68"/>
        <v>#VALUE!</v>
      </c>
      <c r="F95" s="17" t="e">
        <f t="shared" si="68"/>
        <v>#VALUE!</v>
      </c>
      <c r="G95" s="17" t="e">
        <f t="shared" si="68"/>
        <v>#VALUE!</v>
      </c>
      <c r="H95" s="17" t="e">
        <f t="shared" si="68"/>
        <v>#VALUE!</v>
      </c>
      <c r="I95" s="17" t="e">
        <f t="shared" si="68"/>
        <v>#VALUE!</v>
      </c>
      <c r="J95" s="17" t="e">
        <f t="shared" si="68"/>
        <v>#VALUE!</v>
      </c>
      <c r="K95" s="17" t="e">
        <f t="shared" si="68"/>
        <v>#VALUE!</v>
      </c>
    </row>
    <row r="96" spans="1:11" x14ac:dyDescent="0.3">
      <c r="A96" s="18" t="s">
        <v>17</v>
      </c>
      <c r="B96" s="34" t="str">
        <f>+'Tarifs 2027'!$P$21</f>
        <v>V</v>
      </c>
      <c r="C96" s="17" t="str">
        <f>$B96</f>
        <v>V</v>
      </c>
      <c r="D96" s="17" t="str">
        <f t="shared" ref="D96:K96" si="69">$B96</f>
        <v>V</v>
      </c>
      <c r="E96" s="17" t="str">
        <f t="shared" si="69"/>
        <v>V</v>
      </c>
      <c r="F96" s="17" t="str">
        <f t="shared" si="69"/>
        <v>V</v>
      </c>
      <c r="G96" s="17" t="str">
        <f t="shared" si="69"/>
        <v>V</v>
      </c>
      <c r="H96" s="17" t="str">
        <f t="shared" si="69"/>
        <v>V</v>
      </c>
      <c r="I96" s="17" t="str">
        <f t="shared" si="69"/>
        <v>V</v>
      </c>
      <c r="J96" s="17" t="str">
        <f t="shared" si="69"/>
        <v>V</v>
      </c>
      <c r="K96" s="17" t="str">
        <f t="shared" si="69"/>
        <v>V</v>
      </c>
    </row>
    <row r="97" spans="1:11" x14ac:dyDescent="0.3">
      <c r="A97" s="18" t="s">
        <v>58</v>
      </c>
      <c r="B97" s="32"/>
      <c r="C97" s="17" t="e">
        <f>SUM(C98:C99)</f>
        <v>#VALUE!</v>
      </c>
      <c r="D97" s="17" t="e">
        <f t="shared" ref="D97:K97" si="70">SUM(D98:D99)</f>
        <v>#VALUE!</v>
      </c>
      <c r="E97" s="17" t="e">
        <f t="shared" si="70"/>
        <v>#VALUE!</v>
      </c>
      <c r="F97" s="17" t="e">
        <f t="shared" si="70"/>
        <v>#VALUE!</v>
      </c>
      <c r="G97" s="17" t="e">
        <f t="shared" si="70"/>
        <v>#VALUE!</v>
      </c>
      <c r="H97" s="17" t="e">
        <f t="shared" si="70"/>
        <v>#VALUE!</v>
      </c>
      <c r="I97" s="17" t="e">
        <f t="shared" si="70"/>
        <v>#VALUE!</v>
      </c>
      <c r="J97" s="17" t="e">
        <f t="shared" si="70"/>
        <v>#VALUE!</v>
      </c>
      <c r="K97" s="17" t="e">
        <f t="shared" si="70"/>
        <v>#VALUE!</v>
      </c>
    </row>
    <row r="98" spans="1:11" x14ac:dyDescent="0.3">
      <c r="A98" s="19" t="s">
        <v>79</v>
      </c>
      <c r="B98" s="31" t="str">
        <f>+'Tarifs 2027'!$P$29</f>
        <v>V</v>
      </c>
      <c r="C98" s="17" t="e">
        <f>$B98*C$7</f>
        <v>#VALUE!</v>
      </c>
      <c r="D98" s="17" t="e">
        <f t="shared" ref="D98:K98" si="71">$B98*D$7</f>
        <v>#VALUE!</v>
      </c>
      <c r="E98" s="17" t="e">
        <f t="shared" si="71"/>
        <v>#VALUE!</v>
      </c>
      <c r="F98" s="17" t="e">
        <f t="shared" si="71"/>
        <v>#VALUE!</v>
      </c>
      <c r="G98" s="17" t="e">
        <f t="shared" si="71"/>
        <v>#VALUE!</v>
      </c>
      <c r="H98" s="17" t="e">
        <f t="shared" si="71"/>
        <v>#VALUE!</v>
      </c>
      <c r="I98" s="17" t="e">
        <f t="shared" si="71"/>
        <v>#VALUE!</v>
      </c>
      <c r="J98" s="17" t="e">
        <f t="shared" si="71"/>
        <v>#VALUE!</v>
      </c>
      <c r="K98" s="17" t="e">
        <f t="shared" si="71"/>
        <v>#VALUE!</v>
      </c>
    </row>
    <row r="99" spans="1:11" x14ac:dyDescent="0.3">
      <c r="A99" s="19" t="s">
        <v>23</v>
      </c>
      <c r="B99" s="31" t="str">
        <f>+'Tarifs 2027'!$P$30</f>
        <v>V</v>
      </c>
      <c r="C99" s="17" t="e">
        <f>$B99*C$8</f>
        <v>#VALUE!</v>
      </c>
      <c r="D99" s="17" t="e">
        <f t="shared" ref="D99:K99" si="72">$B99*D$8</f>
        <v>#VALUE!</v>
      </c>
      <c r="E99" s="17" t="e">
        <f t="shared" si="72"/>
        <v>#VALUE!</v>
      </c>
      <c r="F99" s="17" t="e">
        <f t="shared" si="72"/>
        <v>#VALUE!</v>
      </c>
      <c r="G99" s="17" t="e">
        <f t="shared" si="72"/>
        <v>#VALUE!</v>
      </c>
      <c r="H99" s="17" t="e">
        <f t="shared" si="72"/>
        <v>#VALUE!</v>
      </c>
      <c r="I99" s="17" t="e">
        <f t="shared" si="72"/>
        <v>#VALUE!</v>
      </c>
      <c r="J99" s="17" t="e">
        <f t="shared" si="72"/>
        <v>#VALUE!</v>
      </c>
      <c r="K99" s="17" t="e">
        <f t="shared" si="72"/>
        <v>#VALUE!</v>
      </c>
    </row>
    <row r="100" spans="1:11" x14ac:dyDescent="0.3">
      <c r="A100" s="139" t="s">
        <v>42</v>
      </c>
      <c r="B100" s="31" t="str">
        <f>+'Tarifs 2027'!$P$36</f>
        <v>V</v>
      </c>
      <c r="C100" s="17" t="e">
        <f>$B100*C$7</f>
        <v>#VALUE!</v>
      </c>
      <c r="D100" s="17" t="e">
        <f t="shared" ref="D100:K100" si="73">$B100*D$7</f>
        <v>#VALUE!</v>
      </c>
      <c r="E100" s="17" t="e">
        <f t="shared" si="73"/>
        <v>#VALUE!</v>
      </c>
      <c r="F100" s="17" t="e">
        <f t="shared" si="73"/>
        <v>#VALUE!</v>
      </c>
      <c r="G100" s="17" t="e">
        <f t="shared" si="73"/>
        <v>#VALUE!</v>
      </c>
      <c r="H100" s="17" t="e">
        <f t="shared" si="73"/>
        <v>#VALUE!</v>
      </c>
      <c r="I100" s="17" t="e">
        <f t="shared" si="73"/>
        <v>#VALUE!</v>
      </c>
      <c r="J100" s="17" t="e">
        <f t="shared" si="73"/>
        <v>#VALUE!</v>
      </c>
      <c r="K100" s="17" t="e">
        <f t="shared" si="73"/>
        <v>#VALUE!</v>
      </c>
    </row>
    <row r="101" spans="1:11" x14ac:dyDescent="0.3">
      <c r="A101" s="139" t="s">
        <v>59</v>
      </c>
      <c r="B101" s="31"/>
      <c r="C101" s="17" t="e">
        <f>SUM(C102:C104)</f>
        <v>#VALUE!</v>
      </c>
      <c r="D101" s="17" t="e">
        <f t="shared" ref="D101:K101" si="74">SUM(D102:D104)</f>
        <v>#VALUE!</v>
      </c>
      <c r="E101" s="17" t="e">
        <f t="shared" si="74"/>
        <v>#VALUE!</v>
      </c>
      <c r="F101" s="17" t="e">
        <f t="shared" si="74"/>
        <v>#VALUE!</v>
      </c>
      <c r="G101" s="17" t="e">
        <f t="shared" si="74"/>
        <v>#VALUE!</v>
      </c>
      <c r="H101" s="17" t="e">
        <f t="shared" si="74"/>
        <v>#VALUE!</v>
      </c>
      <c r="I101" s="17" t="e">
        <f t="shared" si="74"/>
        <v>#VALUE!</v>
      </c>
      <c r="J101" s="17" t="e">
        <f t="shared" si="74"/>
        <v>#VALUE!</v>
      </c>
      <c r="K101" s="17" t="e">
        <f t="shared" si="74"/>
        <v>#VALUE!</v>
      </c>
    </row>
    <row r="102" spans="1:11" x14ac:dyDescent="0.3">
      <c r="A102" s="18" t="s">
        <v>28</v>
      </c>
      <c r="B102" s="31" t="str">
        <f>+'Tarifs 2027'!$P$39</f>
        <v>V</v>
      </c>
      <c r="C102" s="17" t="e">
        <f>$B102*C$7</f>
        <v>#VALUE!</v>
      </c>
      <c r="D102" s="17" t="e">
        <f t="shared" ref="D102:K105" si="75">$B102*D$7</f>
        <v>#VALUE!</v>
      </c>
      <c r="E102" s="17" t="e">
        <f t="shared" si="75"/>
        <v>#VALUE!</v>
      </c>
      <c r="F102" s="17" t="e">
        <f t="shared" si="75"/>
        <v>#VALUE!</v>
      </c>
      <c r="G102" s="17" t="e">
        <f t="shared" si="75"/>
        <v>#VALUE!</v>
      </c>
      <c r="H102" s="17" t="e">
        <f t="shared" si="75"/>
        <v>#VALUE!</v>
      </c>
      <c r="I102" s="17" t="e">
        <f t="shared" si="75"/>
        <v>#VALUE!</v>
      </c>
      <c r="J102" s="17" t="e">
        <f t="shared" si="75"/>
        <v>#VALUE!</v>
      </c>
      <c r="K102" s="17" t="e">
        <f t="shared" si="75"/>
        <v>#VALUE!</v>
      </c>
    </row>
    <row r="103" spans="1:11" x14ac:dyDescent="0.3">
      <c r="A103" s="18" t="s">
        <v>30</v>
      </c>
      <c r="B103" s="31" t="str">
        <f>+'Tarifs 2027'!$P$40</f>
        <v>V</v>
      </c>
      <c r="C103" s="17" t="e">
        <f>$B103*C$7</f>
        <v>#VALUE!</v>
      </c>
      <c r="D103" s="17" t="e">
        <f t="shared" si="75"/>
        <v>#VALUE!</v>
      </c>
      <c r="E103" s="17" t="e">
        <f t="shared" si="75"/>
        <v>#VALUE!</v>
      </c>
      <c r="F103" s="17" t="e">
        <f t="shared" si="75"/>
        <v>#VALUE!</v>
      </c>
      <c r="G103" s="17" t="e">
        <f t="shared" si="75"/>
        <v>#VALUE!</v>
      </c>
      <c r="H103" s="17" t="e">
        <f t="shared" si="75"/>
        <v>#VALUE!</v>
      </c>
      <c r="I103" s="17" t="e">
        <f t="shared" si="75"/>
        <v>#VALUE!</v>
      </c>
      <c r="J103" s="17" t="e">
        <f t="shared" si="75"/>
        <v>#VALUE!</v>
      </c>
      <c r="K103" s="17" t="e">
        <f t="shared" si="75"/>
        <v>#VALUE!</v>
      </c>
    </row>
    <row r="104" spans="1:11" x14ac:dyDescent="0.3">
      <c r="A104" s="18" t="s">
        <v>32</v>
      </c>
      <c r="B104" s="31" t="str">
        <f>+'Tarifs 2027'!$P$41</f>
        <v>V</v>
      </c>
      <c r="C104" s="17" t="e">
        <f>$B104*C$7</f>
        <v>#VALUE!</v>
      </c>
      <c r="D104" s="17" t="e">
        <f t="shared" si="75"/>
        <v>#VALUE!</v>
      </c>
      <c r="E104" s="17" t="e">
        <f t="shared" si="75"/>
        <v>#VALUE!</v>
      </c>
      <c r="F104" s="17" t="e">
        <f t="shared" si="75"/>
        <v>#VALUE!</v>
      </c>
      <c r="G104" s="17" t="e">
        <f t="shared" si="75"/>
        <v>#VALUE!</v>
      </c>
      <c r="H104" s="17" t="e">
        <f t="shared" si="75"/>
        <v>#VALUE!</v>
      </c>
      <c r="I104" s="17" t="e">
        <f t="shared" si="75"/>
        <v>#VALUE!</v>
      </c>
      <c r="J104" s="17" t="e">
        <f t="shared" si="75"/>
        <v>#VALUE!</v>
      </c>
      <c r="K104" s="17" t="e">
        <f t="shared" si="75"/>
        <v>#VALUE!</v>
      </c>
    </row>
    <row r="105" spans="1:11" x14ac:dyDescent="0.3">
      <c r="A105" s="139" t="s">
        <v>34</v>
      </c>
      <c r="B105" s="31" t="str">
        <f>+'Tarifs 2027'!$P$43</f>
        <v>V</v>
      </c>
      <c r="C105" s="17" t="e">
        <f>$B105*C$7</f>
        <v>#VALUE!</v>
      </c>
      <c r="D105" s="17" t="e">
        <f t="shared" si="75"/>
        <v>#VALUE!</v>
      </c>
      <c r="E105" s="17" t="e">
        <f t="shared" si="75"/>
        <v>#VALUE!</v>
      </c>
      <c r="F105" s="17" t="e">
        <f t="shared" si="75"/>
        <v>#VALUE!</v>
      </c>
      <c r="G105" s="17" t="e">
        <f t="shared" si="75"/>
        <v>#VALUE!</v>
      </c>
      <c r="H105" s="17" t="e">
        <f t="shared" si="75"/>
        <v>#VALUE!</v>
      </c>
      <c r="I105" s="17" t="e">
        <f t="shared" si="75"/>
        <v>#VALUE!</v>
      </c>
      <c r="J105" s="17" t="e">
        <f t="shared" si="75"/>
        <v>#VALUE!</v>
      </c>
      <c r="K105" s="17" t="e">
        <f t="shared" si="75"/>
        <v>#VALUE!</v>
      </c>
    </row>
    <row r="106" spans="1:11" x14ac:dyDescent="0.3">
      <c r="A106" s="139" t="s">
        <v>35</v>
      </c>
      <c r="B106" s="31" t="str">
        <f>+'Tarifs 2027'!$P$45</f>
        <v>V</v>
      </c>
      <c r="C106" s="17" t="e">
        <f>$B106*C$13</f>
        <v>#VALUE!</v>
      </c>
      <c r="D106" s="17" t="e">
        <f t="shared" ref="D106:K106" si="76">$B106*D$13</f>
        <v>#VALUE!</v>
      </c>
      <c r="E106" s="17" t="e">
        <f t="shared" si="76"/>
        <v>#VALUE!</v>
      </c>
      <c r="F106" s="17" t="e">
        <f t="shared" si="76"/>
        <v>#VALUE!</v>
      </c>
      <c r="G106" s="17" t="e">
        <f t="shared" si="76"/>
        <v>#VALUE!</v>
      </c>
      <c r="H106" s="17" t="e">
        <f t="shared" si="76"/>
        <v>#VALUE!</v>
      </c>
      <c r="I106" s="17" t="e">
        <f t="shared" si="76"/>
        <v>#VALUE!</v>
      </c>
      <c r="J106" s="17" t="e">
        <f t="shared" si="76"/>
        <v>#VALUE!</v>
      </c>
      <c r="K106" s="17" t="e">
        <f t="shared" si="76"/>
        <v>#VALUE!</v>
      </c>
    </row>
    <row r="107" spans="1:11" x14ac:dyDescent="0.3">
      <c r="A107" s="168" t="s">
        <v>60</v>
      </c>
      <c r="B107" s="172"/>
      <c r="C107" s="170" t="e">
        <f>SUM(C91,C100:C101,C105:C106)</f>
        <v>#VALUE!</v>
      </c>
      <c r="D107" s="170" t="e">
        <f t="shared" ref="D107:K107" si="77">SUM(D91,D100:D101,D105:D106)</f>
        <v>#VALUE!</v>
      </c>
      <c r="E107" s="170" t="e">
        <f t="shared" si="77"/>
        <v>#VALUE!</v>
      </c>
      <c r="F107" s="170" t="e">
        <f t="shared" si="77"/>
        <v>#VALUE!</v>
      </c>
      <c r="G107" s="170" t="e">
        <f t="shared" si="77"/>
        <v>#VALUE!</v>
      </c>
      <c r="H107" s="170" t="e">
        <f t="shared" si="77"/>
        <v>#VALUE!</v>
      </c>
      <c r="I107" s="170" t="e">
        <f t="shared" si="77"/>
        <v>#VALUE!</v>
      </c>
      <c r="J107" s="170" t="e">
        <f t="shared" si="77"/>
        <v>#VALUE!</v>
      </c>
      <c r="K107" s="170" t="e">
        <f t="shared" si="77"/>
        <v>#VALUE!</v>
      </c>
    </row>
    <row r="108" spans="1:11" x14ac:dyDescent="0.3">
      <c r="A108" s="162" t="s">
        <v>61</v>
      </c>
      <c r="B108" s="36"/>
      <c r="C108" s="163">
        <v>1</v>
      </c>
      <c r="D108" s="163">
        <v>1</v>
      </c>
      <c r="E108" s="163">
        <v>1</v>
      </c>
      <c r="F108" s="163">
        <v>1</v>
      </c>
      <c r="G108" s="163">
        <v>1</v>
      </c>
      <c r="H108" s="163">
        <v>1</v>
      </c>
      <c r="I108" s="163">
        <v>1</v>
      </c>
      <c r="J108" s="163">
        <v>1</v>
      </c>
      <c r="K108" s="163">
        <v>1</v>
      </c>
    </row>
    <row r="109" spans="1:11" x14ac:dyDescent="0.3">
      <c r="A109" s="139" t="s">
        <v>178</v>
      </c>
      <c r="B109" s="184"/>
      <c r="C109" s="187" t="e">
        <f t="shared" ref="C109:K109" si="78">SUM(C93*C108,C96:C97)</f>
        <v>#VALUE!</v>
      </c>
      <c r="D109" s="188" t="e">
        <f t="shared" si="78"/>
        <v>#VALUE!</v>
      </c>
      <c r="E109" s="188" t="e">
        <f t="shared" si="78"/>
        <v>#VALUE!</v>
      </c>
      <c r="F109" s="188" t="e">
        <f t="shared" si="78"/>
        <v>#VALUE!</v>
      </c>
      <c r="G109" s="188" t="e">
        <f t="shared" si="78"/>
        <v>#VALUE!</v>
      </c>
      <c r="H109" s="188" t="e">
        <f t="shared" si="78"/>
        <v>#VALUE!</v>
      </c>
      <c r="I109" s="188" t="e">
        <f t="shared" si="78"/>
        <v>#VALUE!</v>
      </c>
      <c r="J109" s="188" t="e">
        <f t="shared" si="78"/>
        <v>#VALUE!</v>
      </c>
      <c r="K109" s="189" t="e">
        <f t="shared" si="78"/>
        <v>#VALUE!</v>
      </c>
    </row>
    <row r="110" spans="1:11" x14ac:dyDescent="0.3">
      <c r="A110" s="21" t="s">
        <v>62</v>
      </c>
      <c r="B110" s="183"/>
      <c r="C110" s="186" t="e">
        <f t="shared" ref="C110:K110" si="79">+SUM(C96:C97,C100:C101,C105:C106)+C109</f>
        <v>#VALUE!</v>
      </c>
      <c r="D110" s="186" t="e">
        <f t="shared" si="79"/>
        <v>#VALUE!</v>
      </c>
      <c r="E110" s="186" t="e">
        <f t="shared" si="79"/>
        <v>#VALUE!</v>
      </c>
      <c r="F110" s="186" t="e">
        <f t="shared" si="79"/>
        <v>#VALUE!</v>
      </c>
      <c r="G110" s="186" t="e">
        <f t="shared" si="79"/>
        <v>#VALUE!</v>
      </c>
      <c r="H110" s="186" t="e">
        <f t="shared" si="79"/>
        <v>#VALUE!</v>
      </c>
      <c r="I110" s="186" t="e">
        <f t="shared" si="79"/>
        <v>#VALUE!</v>
      </c>
      <c r="J110" s="186" t="e">
        <f t="shared" si="79"/>
        <v>#VALUE!</v>
      </c>
      <c r="K110" s="186" t="e">
        <f t="shared" si="79"/>
        <v>#VALUE!</v>
      </c>
    </row>
    <row r="111" spans="1:11" x14ac:dyDescent="0.3">
      <c r="A111" s="22" t="s">
        <v>199</v>
      </c>
      <c r="B111" s="35"/>
      <c r="C111" s="30"/>
      <c r="D111" s="30"/>
      <c r="E111" s="30"/>
      <c r="F111" s="30"/>
      <c r="G111" s="30"/>
      <c r="H111" s="122"/>
      <c r="I111" s="122"/>
      <c r="J111" s="122"/>
      <c r="K111" s="122"/>
    </row>
    <row r="112" spans="1:11" x14ac:dyDescent="0.3">
      <c r="A112" s="23" t="s">
        <v>157</v>
      </c>
      <c r="B112" s="24"/>
      <c r="C112" s="24" t="e">
        <f>C110-C111</f>
        <v>#VALUE!</v>
      </c>
      <c r="D112" s="24" t="e">
        <f t="shared" ref="D112:G112" si="80">D110-D111</f>
        <v>#VALUE!</v>
      </c>
      <c r="E112" s="24" t="e">
        <f t="shared" si="80"/>
        <v>#VALUE!</v>
      </c>
      <c r="F112" s="24" t="e">
        <f t="shared" si="80"/>
        <v>#VALUE!</v>
      </c>
      <c r="G112" s="24" t="e">
        <f t="shared" si="80"/>
        <v>#VALUE!</v>
      </c>
      <c r="H112" s="24" t="e">
        <f t="shared" ref="H112:K112" si="81">H109-H111</f>
        <v>#VALUE!</v>
      </c>
      <c r="I112" s="24" t="e">
        <f t="shared" si="81"/>
        <v>#VALUE!</v>
      </c>
      <c r="J112" s="24" t="e">
        <f t="shared" si="81"/>
        <v>#VALUE!</v>
      </c>
      <c r="K112" s="24" t="e">
        <f t="shared" si="81"/>
        <v>#VALUE!</v>
      </c>
    </row>
    <row r="113" spans="1:11" ht="15.75" thickBot="1" x14ac:dyDescent="0.35">
      <c r="A113" s="25" t="s">
        <v>158</v>
      </c>
      <c r="B113" s="26"/>
      <c r="C113" s="26" t="str">
        <f t="shared" ref="C113:K113" si="82">IFERROR((C112/C111)," ")</f>
        <v xml:space="preserve"> </v>
      </c>
      <c r="D113" s="26" t="str">
        <f t="shared" si="82"/>
        <v xml:space="preserve"> </v>
      </c>
      <c r="E113" s="26" t="str">
        <f t="shared" si="82"/>
        <v xml:space="preserve"> </v>
      </c>
      <c r="F113" s="26" t="str">
        <f t="shared" si="82"/>
        <v xml:space="preserve"> </v>
      </c>
      <c r="G113" s="26" t="str">
        <f t="shared" si="82"/>
        <v xml:space="preserve"> </v>
      </c>
      <c r="H113" s="129" t="str">
        <f t="shared" si="82"/>
        <v xml:space="preserve"> </v>
      </c>
      <c r="I113" s="129" t="str">
        <f t="shared" si="82"/>
        <v xml:space="preserve"> </v>
      </c>
      <c r="J113" s="129" t="str">
        <f t="shared" si="82"/>
        <v xml:space="preserve"> </v>
      </c>
      <c r="K113" s="129" t="str">
        <f t="shared" si="82"/>
        <v xml:space="preserve"> </v>
      </c>
    </row>
    <row r="114" spans="1:11" ht="18.75" thickTop="1" x14ac:dyDescent="0.35">
      <c r="A114" s="301" t="s">
        <v>159</v>
      </c>
      <c r="B114" s="302"/>
      <c r="C114" s="302"/>
      <c r="D114" s="302"/>
      <c r="E114" s="302"/>
      <c r="F114" s="302"/>
      <c r="G114" s="302"/>
      <c r="H114" s="302"/>
      <c r="I114" s="302"/>
      <c r="J114" s="302"/>
      <c r="K114" s="303"/>
    </row>
    <row r="115" spans="1:11" ht="27" x14ac:dyDescent="0.3">
      <c r="A115" s="16"/>
      <c r="B115" s="132" t="s">
        <v>57</v>
      </c>
      <c r="C115" s="132" t="str">
        <f t="shared" ref="C115:K115" si="83">"Coût annuel estimé      "&amp;C$6</f>
        <v>Coût annuel estimé      E1</v>
      </c>
      <c r="D115" s="132" t="str">
        <f t="shared" si="83"/>
        <v>Coût annuel estimé      E2</v>
      </c>
      <c r="E115" s="132" t="str">
        <f t="shared" si="83"/>
        <v>Coût annuel estimé      E3</v>
      </c>
      <c r="F115" s="132" t="str">
        <f t="shared" si="83"/>
        <v>Coût annuel estimé      E4</v>
      </c>
      <c r="G115" s="132" t="str">
        <f t="shared" si="83"/>
        <v>Coût annuel estimé      E5</v>
      </c>
      <c r="H115" s="158" t="str">
        <f t="shared" si="83"/>
        <v>Coût annuel estimé      TBT6</v>
      </c>
      <c r="I115" s="158" t="str">
        <f t="shared" si="83"/>
        <v>Coût annuel estimé      TBT7</v>
      </c>
      <c r="J115" s="158" t="str">
        <f t="shared" si="83"/>
        <v>Coût annuel estimé      TBT8</v>
      </c>
      <c r="K115" s="158" t="str">
        <f t="shared" si="83"/>
        <v>Coût annuel estimé      TBT9</v>
      </c>
    </row>
    <row r="116" spans="1:11" x14ac:dyDescent="0.3">
      <c r="A116" s="139" t="s">
        <v>7</v>
      </c>
      <c r="B116" s="32"/>
      <c r="C116" s="17" t="e">
        <f>SUM(C117,C121:C122)</f>
        <v>#VALUE!</v>
      </c>
      <c r="D116" s="17" t="e">
        <f t="shared" ref="D116:G116" si="84">SUM(D117,D121:D122)</f>
        <v>#VALUE!</v>
      </c>
      <c r="E116" s="17" t="e">
        <f t="shared" si="84"/>
        <v>#VALUE!</v>
      </c>
      <c r="F116" s="17" t="e">
        <f t="shared" si="84"/>
        <v>#VALUE!</v>
      </c>
      <c r="G116" s="17" t="e">
        <f t="shared" si="84"/>
        <v>#VALUE!</v>
      </c>
      <c r="H116" s="17" t="e">
        <f>SUM(H117,H121:H122)</f>
        <v>#VALUE!</v>
      </c>
      <c r="I116" s="17" t="e">
        <f t="shared" ref="I116:K116" si="85">SUM(I117,I121:I122)</f>
        <v>#VALUE!</v>
      </c>
      <c r="J116" s="17" t="e">
        <f t="shared" si="85"/>
        <v>#VALUE!</v>
      </c>
      <c r="K116" s="17" t="e">
        <f t="shared" si="85"/>
        <v>#VALUE!</v>
      </c>
    </row>
    <row r="117" spans="1:11" x14ac:dyDescent="0.3">
      <c r="A117" s="18" t="s">
        <v>8</v>
      </c>
      <c r="B117" s="32"/>
      <c r="C117" s="17" t="e">
        <f>C118</f>
        <v>#VALUE!</v>
      </c>
      <c r="D117" s="17" t="e">
        <f t="shared" ref="D117:K117" si="86">D118</f>
        <v>#VALUE!</v>
      </c>
      <c r="E117" s="17" t="e">
        <f t="shared" si="86"/>
        <v>#VALUE!</v>
      </c>
      <c r="F117" s="17" t="e">
        <f t="shared" si="86"/>
        <v>#VALUE!</v>
      </c>
      <c r="G117" s="17" t="e">
        <f t="shared" si="86"/>
        <v>#VALUE!</v>
      </c>
      <c r="H117" s="17" t="e">
        <f t="shared" si="86"/>
        <v>#VALUE!</v>
      </c>
      <c r="I117" s="17" t="e">
        <f t="shared" si="86"/>
        <v>#VALUE!</v>
      </c>
      <c r="J117" s="17" t="e">
        <f t="shared" si="86"/>
        <v>#VALUE!</v>
      </c>
      <c r="K117" s="17" t="e">
        <f t="shared" si="86"/>
        <v>#VALUE!</v>
      </c>
    </row>
    <row r="118" spans="1:11" x14ac:dyDescent="0.3">
      <c r="A118" s="19" t="s">
        <v>9</v>
      </c>
      <c r="B118" s="32"/>
      <c r="C118" s="17" t="e">
        <f>SUM(C119:C120)</f>
        <v>#VALUE!</v>
      </c>
      <c r="D118" s="17" t="e">
        <f t="shared" ref="D118:G118" si="87">SUM(D119:D120)</f>
        <v>#VALUE!</v>
      </c>
      <c r="E118" s="17" t="e">
        <f t="shared" si="87"/>
        <v>#VALUE!</v>
      </c>
      <c r="F118" s="17" t="e">
        <f t="shared" si="87"/>
        <v>#VALUE!</v>
      </c>
      <c r="G118" s="17" t="e">
        <f t="shared" si="87"/>
        <v>#VALUE!</v>
      </c>
      <c r="H118" s="17" t="e">
        <f>SUM(H119:H120)</f>
        <v>#VALUE!</v>
      </c>
      <c r="I118" s="17" t="e">
        <f t="shared" ref="I118:K118" si="88">SUM(I119:I120)</f>
        <v>#VALUE!</v>
      </c>
      <c r="J118" s="17" t="e">
        <f t="shared" si="88"/>
        <v>#VALUE!</v>
      </c>
      <c r="K118" s="17" t="e">
        <f t="shared" si="88"/>
        <v>#VALUE!</v>
      </c>
    </row>
    <row r="119" spans="1:11" x14ac:dyDescent="0.3">
      <c r="A119" s="20" t="s">
        <v>10</v>
      </c>
      <c r="B119" s="31" t="str">
        <f>+'Tarifs 2028'!$P$14</f>
        <v>V</v>
      </c>
      <c r="C119" s="17" t="e">
        <f>$B119*C$12*12</f>
        <v>#VALUE!</v>
      </c>
      <c r="D119" s="17" t="e">
        <f t="shared" ref="D119:K120" si="89">$B119*D$12*12</f>
        <v>#VALUE!</v>
      </c>
      <c r="E119" s="17" t="e">
        <f t="shared" si="89"/>
        <v>#VALUE!</v>
      </c>
      <c r="F119" s="17" t="e">
        <f t="shared" si="89"/>
        <v>#VALUE!</v>
      </c>
      <c r="G119" s="17" t="e">
        <f t="shared" si="89"/>
        <v>#VALUE!</v>
      </c>
      <c r="H119" s="17" t="e">
        <f>$B119*H$12*12</f>
        <v>#VALUE!</v>
      </c>
      <c r="I119" s="17" t="e">
        <f t="shared" si="89"/>
        <v>#VALUE!</v>
      </c>
      <c r="J119" s="17" t="e">
        <f t="shared" si="89"/>
        <v>#VALUE!</v>
      </c>
      <c r="K119" s="17" t="e">
        <f t="shared" si="89"/>
        <v>#VALUE!</v>
      </c>
    </row>
    <row r="120" spans="1:11" x14ac:dyDescent="0.3">
      <c r="A120" s="20" t="s">
        <v>14</v>
      </c>
      <c r="B120" s="31" t="str">
        <f>+'Tarifs 2028'!$P$15</f>
        <v>V</v>
      </c>
      <c r="C120" s="17" t="e">
        <f>$B120*C$12*12</f>
        <v>#VALUE!</v>
      </c>
      <c r="D120" s="17" t="e">
        <f t="shared" si="89"/>
        <v>#VALUE!</v>
      </c>
      <c r="E120" s="17" t="e">
        <f t="shared" si="89"/>
        <v>#VALUE!</v>
      </c>
      <c r="F120" s="17" t="e">
        <f t="shared" si="89"/>
        <v>#VALUE!</v>
      </c>
      <c r="G120" s="17" t="e">
        <f t="shared" si="89"/>
        <v>#VALUE!</v>
      </c>
      <c r="H120" s="17" t="e">
        <f t="shared" si="89"/>
        <v>#VALUE!</v>
      </c>
      <c r="I120" s="17" t="e">
        <f t="shared" si="89"/>
        <v>#VALUE!</v>
      </c>
      <c r="J120" s="17" t="e">
        <f t="shared" si="89"/>
        <v>#VALUE!</v>
      </c>
      <c r="K120" s="17" t="e">
        <f t="shared" si="89"/>
        <v>#VALUE!</v>
      </c>
    </row>
    <row r="121" spans="1:11" x14ac:dyDescent="0.3">
      <c r="A121" s="18" t="s">
        <v>17</v>
      </c>
      <c r="B121" s="34" t="str">
        <f>+'Tarifs 2028'!$P$21</f>
        <v>V</v>
      </c>
      <c r="C121" s="17" t="str">
        <f>$B121</f>
        <v>V</v>
      </c>
      <c r="D121" s="17" t="str">
        <f t="shared" ref="D121:K121" si="90">$B121</f>
        <v>V</v>
      </c>
      <c r="E121" s="17" t="str">
        <f t="shared" si="90"/>
        <v>V</v>
      </c>
      <c r="F121" s="17" t="str">
        <f t="shared" si="90"/>
        <v>V</v>
      </c>
      <c r="G121" s="17" t="str">
        <f t="shared" si="90"/>
        <v>V</v>
      </c>
      <c r="H121" s="17" t="str">
        <f t="shared" si="90"/>
        <v>V</v>
      </c>
      <c r="I121" s="17" t="str">
        <f t="shared" si="90"/>
        <v>V</v>
      </c>
      <c r="J121" s="17" t="str">
        <f t="shared" si="90"/>
        <v>V</v>
      </c>
      <c r="K121" s="17" t="str">
        <f t="shared" si="90"/>
        <v>V</v>
      </c>
    </row>
    <row r="122" spans="1:11" x14ac:dyDescent="0.3">
      <c r="A122" s="18" t="s">
        <v>58</v>
      </c>
      <c r="B122" s="32"/>
      <c r="C122" s="17" t="e">
        <f>SUM(C123:C124)</f>
        <v>#VALUE!</v>
      </c>
      <c r="D122" s="17" t="e">
        <f t="shared" ref="D122:K122" si="91">SUM(D123:D124)</f>
        <v>#VALUE!</v>
      </c>
      <c r="E122" s="17" t="e">
        <f t="shared" si="91"/>
        <v>#VALUE!</v>
      </c>
      <c r="F122" s="17" t="e">
        <f t="shared" si="91"/>
        <v>#VALUE!</v>
      </c>
      <c r="G122" s="17" t="e">
        <f t="shared" si="91"/>
        <v>#VALUE!</v>
      </c>
      <c r="H122" s="17" t="e">
        <f t="shared" si="91"/>
        <v>#VALUE!</v>
      </c>
      <c r="I122" s="17" t="e">
        <f t="shared" si="91"/>
        <v>#VALUE!</v>
      </c>
      <c r="J122" s="17" t="e">
        <f t="shared" si="91"/>
        <v>#VALUE!</v>
      </c>
      <c r="K122" s="17" t="e">
        <f t="shared" si="91"/>
        <v>#VALUE!</v>
      </c>
    </row>
    <row r="123" spans="1:11" x14ac:dyDescent="0.3">
      <c r="A123" s="19" t="s">
        <v>79</v>
      </c>
      <c r="B123" s="31" t="str">
        <f>+'Tarifs 2028'!$P$29</f>
        <v>V</v>
      </c>
      <c r="C123" s="17" t="e">
        <f>$B123*C$7</f>
        <v>#VALUE!</v>
      </c>
      <c r="D123" s="17" t="e">
        <f t="shared" ref="D123:K123" si="92">$B123*D$7</f>
        <v>#VALUE!</v>
      </c>
      <c r="E123" s="17" t="e">
        <f t="shared" si="92"/>
        <v>#VALUE!</v>
      </c>
      <c r="F123" s="17" t="e">
        <f t="shared" si="92"/>
        <v>#VALUE!</v>
      </c>
      <c r="G123" s="17" t="e">
        <f t="shared" si="92"/>
        <v>#VALUE!</v>
      </c>
      <c r="H123" s="17" t="e">
        <f t="shared" si="92"/>
        <v>#VALUE!</v>
      </c>
      <c r="I123" s="17" t="e">
        <f t="shared" si="92"/>
        <v>#VALUE!</v>
      </c>
      <c r="J123" s="17" t="e">
        <f t="shared" si="92"/>
        <v>#VALUE!</v>
      </c>
      <c r="K123" s="17" t="e">
        <f t="shared" si="92"/>
        <v>#VALUE!</v>
      </c>
    </row>
    <row r="124" spans="1:11" x14ac:dyDescent="0.3">
      <c r="A124" s="19" t="s">
        <v>23</v>
      </c>
      <c r="B124" s="31" t="str">
        <f>+'Tarifs 2028'!$P$30</f>
        <v>V</v>
      </c>
      <c r="C124" s="17" t="e">
        <f>$B124*C$8</f>
        <v>#VALUE!</v>
      </c>
      <c r="D124" s="17" t="e">
        <f t="shared" ref="D124:K124" si="93">$B124*D$8</f>
        <v>#VALUE!</v>
      </c>
      <c r="E124" s="17" t="e">
        <f t="shared" si="93"/>
        <v>#VALUE!</v>
      </c>
      <c r="F124" s="17" t="e">
        <f t="shared" si="93"/>
        <v>#VALUE!</v>
      </c>
      <c r="G124" s="17" t="e">
        <f t="shared" si="93"/>
        <v>#VALUE!</v>
      </c>
      <c r="H124" s="17" t="e">
        <f t="shared" si="93"/>
        <v>#VALUE!</v>
      </c>
      <c r="I124" s="17" t="e">
        <f t="shared" si="93"/>
        <v>#VALUE!</v>
      </c>
      <c r="J124" s="17" t="e">
        <f t="shared" si="93"/>
        <v>#VALUE!</v>
      </c>
      <c r="K124" s="17" t="e">
        <f t="shared" si="93"/>
        <v>#VALUE!</v>
      </c>
    </row>
    <row r="125" spans="1:11" x14ac:dyDescent="0.3">
      <c r="A125" s="139" t="s">
        <v>42</v>
      </c>
      <c r="B125" s="31" t="str">
        <f>+'Tarifs 2028'!$P$36</f>
        <v>V</v>
      </c>
      <c r="C125" s="17" t="e">
        <f>$B125*C$7</f>
        <v>#VALUE!</v>
      </c>
      <c r="D125" s="17" t="e">
        <f t="shared" ref="D125:K125" si="94">$B125*D$7</f>
        <v>#VALUE!</v>
      </c>
      <c r="E125" s="17" t="e">
        <f t="shared" si="94"/>
        <v>#VALUE!</v>
      </c>
      <c r="F125" s="17" t="e">
        <f t="shared" si="94"/>
        <v>#VALUE!</v>
      </c>
      <c r="G125" s="17" t="e">
        <f t="shared" si="94"/>
        <v>#VALUE!</v>
      </c>
      <c r="H125" s="17" t="e">
        <f t="shared" si="94"/>
        <v>#VALUE!</v>
      </c>
      <c r="I125" s="17" t="e">
        <f t="shared" si="94"/>
        <v>#VALUE!</v>
      </c>
      <c r="J125" s="17" t="e">
        <f t="shared" si="94"/>
        <v>#VALUE!</v>
      </c>
      <c r="K125" s="17" t="e">
        <f t="shared" si="94"/>
        <v>#VALUE!</v>
      </c>
    </row>
    <row r="126" spans="1:11" x14ac:dyDescent="0.3">
      <c r="A126" s="139" t="s">
        <v>59</v>
      </c>
      <c r="B126" s="31"/>
      <c r="C126" s="17" t="e">
        <f>SUM(C127:C129)</f>
        <v>#VALUE!</v>
      </c>
      <c r="D126" s="17" t="e">
        <f t="shared" ref="D126:K126" si="95">SUM(D127:D129)</f>
        <v>#VALUE!</v>
      </c>
      <c r="E126" s="17" t="e">
        <f t="shared" si="95"/>
        <v>#VALUE!</v>
      </c>
      <c r="F126" s="17" t="e">
        <f t="shared" si="95"/>
        <v>#VALUE!</v>
      </c>
      <c r="G126" s="17" t="e">
        <f t="shared" si="95"/>
        <v>#VALUE!</v>
      </c>
      <c r="H126" s="17" t="e">
        <f t="shared" si="95"/>
        <v>#VALUE!</v>
      </c>
      <c r="I126" s="17" t="e">
        <f t="shared" si="95"/>
        <v>#VALUE!</v>
      </c>
      <c r="J126" s="17" t="e">
        <f t="shared" si="95"/>
        <v>#VALUE!</v>
      </c>
      <c r="K126" s="17" t="e">
        <f t="shared" si="95"/>
        <v>#VALUE!</v>
      </c>
    </row>
    <row r="127" spans="1:11" x14ac:dyDescent="0.3">
      <c r="A127" s="18" t="s">
        <v>28</v>
      </c>
      <c r="B127" s="31" t="str">
        <f>+'Tarifs 2028'!$P$39</f>
        <v>V</v>
      </c>
      <c r="C127" s="17" t="e">
        <f>$B127*C$7</f>
        <v>#VALUE!</v>
      </c>
      <c r="D127" s="17" t="e">
        <f t="shared" ref="D127:K130" si="96">$B127*D$7</f>
        <v>#VALUE!</v>
      </c>
      <c r="E127" s="17" t="e">
        <f t="shared" si="96"/>
        <v>#VALUE!</v>
      </c>
      <c r="F127" s="17" t="e">
        <f t="shared" si="96"/>
        <v>#VALUE!</v>
      </c>
      <c r="G127" s="17" t="e">
        <f t="shared" si="96"/>
        <v>#VALUE!</v>
      </c>
      <c r="H127" s="17" t="e">
        <f t="shared" si="96"/>
        <v>#VALUE!</v>
      </c>
      <c r="I127" s="17" t="e">
        <f t="shared" si="96"/>
        <v>#VALUE!</v>
      </c>
      <c r="J127" s="17" t="e">
        <f t="shared" si="96"/>
        <v>#VALUE!</v>
      </c>
      <c r="K127" s="17" t="e">
        <f t="shared" si="96"/>
        <v>#VALUE!</v>
      </c>
    </row>
    <row r="128" spans="1:11" x14ac:dyDescent="0.3">
      <c r="A128" s="18" t="s">
        <v>30</v>
      </c>
      <c r="B128" s="31" t="str">
        <f>+'Tarifs 2028'!$P$40</f>
        <v>V</v>
      </c>
      <c r="C128" s="17" t="e">
        <f>$B128*C$7</f>
        <v>#VALUE!</v>
      </c>
      <c r="D128" s="17" t="e">
        <f t="shared" si="96"/>
        <v>#VALUE!</v>
      </c>
      <c r="E128" s="17" t="e">
        <f t="shared" si="96"/>
        <v>#VALUE!</v>
      </c>
      <c r="F128" s="17" t="e">
        <f t="shared" si="96"/>
        <v>#VALUE!</v>
      </c>
      <c r="G128" s="17" t="e">
        <f t="shared" si="96"/>
        <v>#VALUE!</v>
      </c>
      <c r="H128" s="17" t="e">
        <f t="shared" si="96"/>
        <v>#VALUE!</v>
      </c>
      <c r="I128" s="17" t="e">
        <f t="shared" si="96"/>
        <v>#VALUE!</v>
      </c>
      <c r="J128" s="17" t="e">
        <f t="shared" si="96"/>
        <v>#VALUE!</v>
      </c>
      <c r="K128" s="17" t="e">
        <f t="shared" si="96"/>
        <v>#VALUE!</v>
      </c>
    </row>
    <row r="129" spans="1:11" x14ac:dyDescent="0.3">
      <c r="A129" s="18" t="s">
        <v>32</v>
      </c>
      <c r="B129" s="31" t="str">
        <f>+'Tarifs 2028'!$P$41</f>
        <v>V</v>
      </c>
      <c r="C129" s="17" t="e">
        <f>$B129*C$7</f>
        <v>#VALUE!</v>
      </c>
      <c r="D129" s="17" t="e">
        <f t="shared" si="96"/>
        <v>#VALUE!</v>
      </c>
      <c r="E129" s="17" t="e">
        <f t="shared" si="96"/>
        <v>#VALUE!</v>
      </c>
      <c r="F129" s="17" t="e">
        <f t="shared" si="96"/>
        <v>#VALUE!</v>
      </c>
      <c r="G129" s="17" t="e">
        <f t="shared" si="96"/>
        <v>#VALUE!</v>
      </c>
      <c r="H129" s="17" t="e">
        <f t="shared" si="96"/>
        <v>#VALUE!</v>
      </c>
      <c r="I129" s="17" t="e">
        <f t="shared" si="96"/>
        <v>#VALUE!</v>
      </c>
      <c r="J129" s="17" t="e">
        <f t="shared" si="96"/>
        <v>#VALUE!</v>
      </c>
      <c r="K129" s="17" t="e">
        <f t="shared" si="96"/>
        <v>#VALUE!</v>
      </c>
    </row>
    <row r="130" spans="1:11" x14ac:dyDescent="0.3">
      <c r="A130" s="139" t="s">
        <v>34</v>
      </c>
      <c r="B130" s="31" t="str">
        <f>+'Tarifs 2028'!$P$43</f>
        <v>V</v>
      </c>
      <c r="C130" s="17" t="e">
        <f>$B130*C$7</f>
        <v>#VALUE!</v>
      </c>
      <c r="D130" s="17" t="e">
        <f t="shared" si="96"/>
        <v>#VALUE!</v>
      </c>
      <c r="E130" s="17" t="e">
        <f t="shared" si="96"/>
        <v>#VALUE!</v>
      </c>
      <c r="F130" s="17" t="e">
        <f t="shared" si="96"/>
        <v>#VALUE!</v>
      </c>
      <c r="G130" s="17" t="e">
        <f t="shared" si="96"/>
        <v>#VALUE!</v>
      </c>
      <c r="H130" s="17" t="e">
        <f t="shared" si="96"/>
        <v>#VALUE!</v>
      </c>
      <c r="I130" s="17" t="e">
        <f t="shared" si="96"/>
        <v>#VALUE!</v>
      </c>
      <c r="J130" s="17" t="e">
        <f t="shared" si="96"/>
        <v>#VALUE!</v>
      </c>
      <c r="K130" s="17" t="e">
        <f t="shared" si="96"/>
        <v>#VALUE!</v>
      </c>
    </row>
    <row r="131" spans="1:11" x14ac:dyDescent="0.3">
      <c r="A131" s="139" t="s">
        <v>35</v>
      </c>
      <c r="B131" s="31" t="str">
        <f>+'Tarifs 2028'!$P$45</f>
        <v>V</v>
      </c>
      <c r="C131" s="17" t="e">
        <f>$B131*C$13</f>
        <v>#VALUE!</v>
      </c>
      <c r="D131" s="17" t="e">
        <f t="shared" ref="D131:K131" si="97">$B131*D$13</f>
        <v>#VALUE!</v>
      </c>
      <c r="E131" s="17" t="e">
        <f t="shared" si="97"/>
        <v>#VALUE!</v>
      </c>
      <c r="F131" s="17" t="e">
        <f t="shared" si="97"/>
        <v>#VALUE!</v>
      </c>
      <c r="G131" s="17" t="e">
        <f t="shared" si="97"/>
        <v>#VALUE!</v>
      </c>
      <c r="H131" s="17" t="e">
        <f t="shared" si="97"/>
        <v>#VALUE!</v>
      </c>
      <c r="I131" s="17" t="e">
        <f t="shared" si="97"/>
        <v>#VALUE!</v>
      </c>
      <c r="J131" s="17" t="e">
        <f t="shared" si="97"/>
        <v>#VALUE!</v>
      </c>
      <c r="K131" s="17" t="e">
        <f t="shared" si="97"/>
        <v>#VALUE!</v>
      </c>
    </row>
    <row r="132" spans="1:11" x14ac:dyDescent="0.3">
      <c r="A132" s="168" t="s">
        <v>60</v>
      </c>
      <c r="B132" s="172"/>
      <c r="C132" s="170" t="e">
        <f>SUM(C116,C125:C126,C130:C131)</f>
        <v>#VALUE!</v>
      </c>
      <c r="D132" s="170" t="e">
        <f t="shared" ref="D132:K132" si="98">SUM(D116,D125:D126,D130:D131)</f>
        <v>#VALUE!</v>
      </c>
      <c r="E132" s="170" t="e">
        <f t="shared" si="98"/>
        <v>#VALUE!</v>
      </c>
      <c r="F132" s="170" t="e">
        <f t="shared" si="98"/>
        <v>#VALUE!</v>
      </c>
      <c r="G132" s="170" t="e">
        <f t="shared" si="98"/>
        <v>#VALUE!</v>
      </c>
      <c r="H132" s="170" t="e">
        <f t="shared" si="98"/>
        <v>#VALUE!</v>
      </c>
      <c r="I132" s="170" t="e">
        <f t="shared" si="98"/>
        <v>#VALUE!</v>
      </c>
      <c r="J132" s="170" t="e">
        <f t="shared" si="98"/>
        <v>#VALUE!</v>
      </c>
      <c r="K132" s="170" t="e">
        <f t="shared" si="98"/>
        <v>#VALUE!</v>
      </c>
    </row>
    <row r="133" spans="1:11" x14ac:dyDescent="0.3">
      <c r="A133" s="162" t="s">
        <v>61</v>
      </c>
      <c r="B133" s="36"/>
      <c r="C133" s="163">
        <v>1</v>
      </c>
      <c r="D133" s="163">
        <v>1</v>
      </c>
      <c r="E133" s="163">
        <v>1</v>
      </c>
      <c r="F133" s="163">
        <v>1</v>
      </c>
      <c r="G133" s="163">
        <v>1</v>
      </c>
      <c r="H133" s="163">
        <v>1</v>
      </c>
      <c r="I133" s="163">
        <v>1</v>
      </c>
      <c r="J133" s="163">
        <v>1</v>
      </c>
      <c r="K133" s="163">
        <v>1</v>
      </c>
    </row>
    <row r="134" spans="1:11" x14ac:dyDescent="0.3">
      <c r="A134" s="139" t="s">
        <v>178</v>
      </c>
      <c r="B134" s="184"/>
      <c r="C134" s="187" t="e">
        <f t="shared" ref="C134:K134" si="99">SUM(C118*C133,C121:C122)</f>
        <v>#VALUE!</v>
      </c>
      <c r="D134" s="188" t="e">
        <f t="shared" si="99"/>
        <v>#VALUE!</v>
      </c>
      <c r="E134" s="188" t="e">
        <f t="shared" si="99"/>
        <v>#VALUE!</v>
      </c>
      <c r="F134" s="188" t="e">
        <f t="shared" si="99"/>
        <v>#VALUE!</v>
      </c>
      <c r="G134" s="188" t="e">
        <f t="shared" si="99"/>
        <v>#VALUE!</v>
      </c>
      <c r="H134" s="188" t="e">
        <f t="shared" si="99"/>
        <v>#VALUE!</v>
      </c>
      <c r="I134" s="188" t="e">
        <f t="shared" si="99"/>
        <v>#VALUE!</v>
      </c>
      <c r="J134" s="188" t="e">
        <f t="shared" si="99"/>
        <v>#VALUE!</v>
      </c>
      <c r="K134" s="189" t="e">
        <f t="shared" si="99"/>
        <v>#VALUE!</v>
      </c>
    </row>
    <row r="135" spans="1:11" x14ac:dyDescent="0.3">
      <c r="A135" s="21" t="s">
        <v>62</v>
      </c>
      <c r="B135" s="183"/>
      <c r="C135" s="186" t="e">
        <f t="shared" ref="C135:K135" si="100">+SUM(C121:C122,C125:C126,C130:C131)+C134</f>
        <v>#VALUE!</v>
      </c>
      <c r="D135" s="186" t="e">
        <f t="shared" si="100"/>
        <v>#VALUE!</v>
      </c>
      <c r="E135" s="186" t="e">
        <f t="shared" si="100"/>
        <v>#VALUE!</v>
      </c>
      <c r="F135" s="186" t="e">
        <f t="shared" si="100"/>
        <v>#VALUE!</v>
      </c>
      <c r="G135" s="186" t="e">
        <f t="shared" si="100"/>
        <v>#VALUE!</v>
      </c>
      <c r="H135" s="186" t="e">
        <f t="shared" si="100"/>
        <v>#VALUE!</v>
      </c>
      <c r="I135" s="186" t="e">
        <f t="shared" si="100"/>
        <v>#VALUE!</v>
      </c>
      <c r="J135" s="186" t="e">
        <f t="shared" si="100"/>
        <v>#VALUE!</v>
      </c>
      <c r="K135" s="186" t="e">
        <f t="shared" si="100"/>
        <v>#VALUE!</v>
      </c>
    </row>
    <row r="136" spans="1:11" x14ac:dyDescent="0.3">
      <c r="A136" s="22" t="s">
        <v>200</v>
      </c>
      <c r="B136" s="35"/>
      <c r="C136" s="30"/>
      <c r="D136" s="30"/>
      <c r="E136" s="30"/>
      <c r="F136" s="30"/>
      <c r="G136" s="30"/>
      <c r="H136" s="122"/>
      <c r="I136" s="122"/>
      <c r="J136" s="122"/>
      <c r="K136" s="122"/>
    </row>
    <row r="137" spans="1:11" x14ac:dyDescent="0.3">
      <c r="A137" s="23" t="s">
        <v>161</v>
      </c>
      <c r="B137" s="24"/>
      <c r="C137" s="24" t="e">
        <f>C135-C136</f>
        <v>#VALUE!</v>
      </c>
      <c r="D137" s="24" t="e">
        <f t="shared" ref="D137:G137" si="101">D135-D136</f>
        <v>#VALUE!</v>
      </c>
      <c r="E137" s="24" t="e">
        <f t="shared" si="101"/>
        <v>#VALUE!</v>
      </c>
      <c r="F137" s="24" t="e">
        <f t="shared" si="101"/>
        <v>#VALUE!</v>
      </c>
      <c r="G137" s="24" t="e">
        <f t="shared" si="101"/>
        <v>#VALUE!</v>
      </c>
      <c r="H137" s="24" t="e">
        <f t="shared" ref="H137:K137" si="102">H134-H136</f>
        <v>#VALUE!</v>
      </c>
      <c r="I137" s="24" t="e">
        <f t="shared" si="102"/>
        <v>#VALUE!</v>
      </c>
      <c r="J137" s="24" t="e">
        <f t="shared" si="102"/>
        <v>#VALUE!</v>
      </c>
      <c r="K137" s="24" t="e">
        <f t="shared" si="102"/>
        <v>#VALUE!</v>
      </c>
    </row>
    <row r="138" spans="1:11" ht="15.75" thickBot="1" x14ac:dyDescent="0.35">
      <c r="A138" s="25" t="s">
        <v>162</v>
      </c>
      <c r="B138" s="26"/>
      <c r="C138" s="26" t="str">
        <f t="shared" ref="C138:K138" si="103">IFERROR((C137/C136)," ")</f>
        <v xml:space="preserve"> </v>
      </c>
      <c r="D138" s="26" t="str">
        <f t="shared" si="103"/>
        <v xml:space="preserve"> </v>
      </c>
      <c r="E138" s="26" t="str">
        <f t="shared" si="103"/>
        <v xml:space="preserve"> </v>
      </c>
      <c r="F138" s="26" t="str">
        <f t="shared" si="103"/>
        <v xml:space="preserve"> </v>
      </c>
      <c r="G138" s="26" t="str">
        <f t="shared" si="103"/>
        <v xml:space="preserve"> </v>
      </c>
      <c r="H138" s="129" t="str">
        <f t="shared" si="103"/>
        <v xml:space="preserve"> </v>
      </c>
      <c r="I138" s="129" t="str">
        <f t="shared" si="103"/>
        <v xml:space="preserve"> </v>
      </c>
      <c r="J138" s="129" t="str">
        <f t="shared" si="103"/>
        <v xml:space="preserve"> </v>
      </c>
      <c r="K138" s="129" t="str">
        <f t="shared" si="103"/>
        <v xml:space="preserve"> </v>
      </c>
    </row>
    <row r="139" spans="1:11" ht="15.75" thickTop="1" x14ac:dyDescent="0.3"/>
  </sheetData>
  <mergeCells count="5">
    <mergeCell ref="A14:K14"/>
    <mergeCell ref="A39:K39"/>
    <mergeCell ref="A64:K64"/>
    <mergeCell ref="A89:K89"/>
    <mergeCell ref="A114:K114"/>
  </mergeCells>
  <conditionalFormatting sqref="C36">
    <cfRule type="containsText" dxfId="203" priority="59" operator="containsText" text="ntitulé">
      <formula>NOT(ISERROR(SEARCH("ntitulé",C36)))</formula>
    </cfRule>
    <cfRule type="containsBlanks" dxfId="202" priority="60">
      <formula>LEN(TRIM(C36))=0</formula>
    </cfRule>
  </conditionalFormatting>
  <conditionalFormatting sqref="C36">
    <cfRule type="containsText" dxfId="201" priority="58" operator="containsText" text="libre">
      <formula>NOT(ISERROR(SEARCH("libre",C36)))</formula>
    </cfRule>
  </conditionalFormatting>
  <conditionalFormatting sqref="D36:G36">
    <cfRule type="containsText" dxfId="200" priority="56" operator="containsText" text="ntitulé">
      <formula>NOT(ISERROR(SEARCH("ntitulé",D36)))</formula>
    </cfRule>
    <cfRule type="containsBlanks" dxfId="199" priority="57">
      <formula>LEN(TRIM(D36))=0</formula>
    </cfRule>
  </conditionalFormatting>
  <conditionalFormatting sqref="D36:G36">
    <cfRule type="containsText" dxfId="198" priority="55" operator="containsText" text="libre">
      <formula>NOT(ISERROR(SEARCH("libre",D36)))</formula>
    </cfRule>
  </conditionalFormatting>
  <conditionalFormatting sqref="H36:K36">
    <cfRule type="containsText" dxfId="197" priority="53" operator="containsText" text="ntitulé">
      <formula>NOT(ISERROR(SEARCH("ntitulé",H36)))</formula>
    </cfRule>
    <cfRule type="containsBlanks" dxfId="196" priority="54">
      <formula>LEN(TRIM(H36))=0</formula>
    </cfRule>
  </conditionalFormatting>
  <conditionalFormatting sqref="C33:K34">
    <cfRule type="containsText" dxfId="195" priority="51" operator="containsText" text="ntitulé">
      <formula>NOT(ISERROR(SEARCH("ntitulé",C33)))</formula>
    </cfRule>
    <cfRule type="containsBlanks" dxfId="194" priority="52">
      <formula>LEN(TRIM(C33))=0</formula>
    </cfRule>
  </conditionalFormatting>
  <conditionalFormatting sqref="C33:K34">
    <cfRule type="containsText" dxfId="193" priority="49" operator="containsText" text="ntitulé">
      <formula>NOT(ISERROR(SEARCH("ntitulé",C33)))</formula>
    </cfRule>
    <cfRule type="containsBlanks" dxfId="192" priority="50">
      <formula>LEN(TRIM(C33))=0</formula>
    </cfRule>
  </conditionalFormatting>
  <conditionalFormatting sqref="C61">
    <cfRule type="containsText" dxfId="191" priority="47" operator="containsText" text="ntitulé">
      <formula>NOT(ISERROR(SEARCH("ntitulé",C61)))</formula>
    </cfRule>
    <cfRule type="containsBlanks" dxfId="190" priority="48">
      <formula>LEN(TRIM(C61))=0</formula>
    </cfRule>
  </conditionalFormatting>
  <conditionalFormatting sqref="C61">
    <cfRule type="containsText" dxfId="189" priority="46" operator="containsText" text="libre">
      <formula>NOT(ISERROR(SEARCH("libre",C61)))</formula>
    </cfRule>
  </conditionalFormatting>
  <conditionalFormatting sqref="D61:G61">
    <cfRule type="containsText" dxfId="188" priority="44" operator="containsText" text="ntitulé">
      <formula>NOT(ISERROR(SEARCH("ntitulé",D61)))</formula>
    </cfRule>
    <cfRule type="containsBlanks" dxfId="187" priority="45">
      <formula>LEN(TRIM(D61))=0</formula>
    </cfRule>
  </conditionalFormatting>
  <conditionalFormatting sqref="D61:G61">
    <cfRule type="containsText" dxfId="186" priority="43" operator="containsText" text="libre">
      <formula>NOT(ISERROR(SEARCH("libre",D61)))</formula>
    </cfRule>
  </conditionalFormatting>
  <conditionalFormatting sqref="H61:K61">
    <cfRule type="containsText" dxfId="185" priority="41" operator="containsText" text="ntitulé">
      <formula>NOT(ISERROR(SEARCH("ntitulé",H61)))</formula>
    </cfRule>
    <cfRule type="containsBlanks" dxfId="184" priority="42">
      <formula>LEN(TRIM(H61))=0</formula>
    </cfRule>
  </conditionalFormatting>
  <conditionalFormatting sqref="C58:K59">
    <cfRule type="containsText" dxfId="183" priority="39" operator="containsText" text="ntitulé">
      <formula>NOT(ISERROR(SEARCH("ntitulé",C58)))</formula>
    </cfRule>
    <cfRule type="containsBlanks" dxfId="182" priority="40">
      <formula>LEN(TRIM(C58))=0</formula>
    </cfRule>
  </conditionalFormatting>
  <conditionalFormatting sqref="C58:K59">
    <cfRule type="containsText" dxfId="181" priority="37" operator="containsText" text="ntitulé">
      <formula>NOT(ISERROR(SEARCH("ntitulé",C58)))</formula>
    </cfRule>
    <cfRule type="containsBlanks" dxfId="180" priority="38">
      <formula>LEN(TRIM(C58))=0</formula>
    </cfRule>
  </conditionalFormatting>
  <conditionalFormatting sqref="C86">
    <cfRule type="containsText" dxfId="179" priority="35" operator="containsText" text="ntitulé">
      <formula>NOT(ISERROR(SEARCH("ntitulé",C86)))</formula>
    </cfRule>
    <cfRule type="containsBlanks" dxfId="178" priority="36">
      <formula>LEN(TRIM(C86))=0</formula>
    </cfRule>
  </conditionalFormatting>
  <conditionalFormatting sqref="C86">
    <cfRule type="containsText" dxfId="177" priority="34" operator="containsText" text="libre">
      <formula>NOT(ISERROR(SEARCH("libre",C86)))</formula>
    </cfRule>
  </conditionalFormatting>
  <conditionalFormatting sqref="D86:G86">
    <cfRule type="containsText" dxfId="176" priority="32" operator="containsText" text="ntitulé">
      <formula>NOT(ISERROR(SEARCH("ntitulé",D86)))</formula>
    </cfRule>
    <cfRule type="containsBlanks" dxfId="175" priority="33">
      <formula>LEN(TRIM(D86))=0</formula>
    </cfRule>
  </conditionalFormatting>
  <conditionalFormatting sqref="D86:G86">
    <cfRule type="containsText" dxfId="174" priority="31" operator="containsText" text="libre">
      <formula>NOT(ISERROR(SEARCH("libre",D86)))</formula>
    </cfRule>
  </conditionalFormatting>
  <conditionalFormatting sqref="H86:K86">
    <cfRule type="containsText" dxfId="173" priority="29" operator="containsText" text="ntitulé">
      <formula>NOT(ISERROR(SEARCH("ntitulé",H86)))</formula>
    </cfRule>
    <cfRule type="containsBlanks" dxfId="172" priority="30">
      <formula>LEN(TRIM(H86))=0</formula>
    </cfRule>
  </conditionalFormatting>
  <conditionalFormatting sqref="C83:K84">
    <cfRule type="containsText" dxfId="171" priority="27" operator="containsText" text="ntitulé">
      <formula>NOT(ISERROR(SEARCH("ntitulé",C83)))</formula>
    </cfRule>
    <cfRule type="containsBlanks" dxfId="170" priority="28">
      <formula>LEN(TRIM(C83))=0</formula>
    </cfRule>
  </conditionalFormatting>
  <conditionalFormatting sqref="C83:K84">
    <cfRule type="containsText" dxfId="169" priority="25" operator="containsText" text="ntitulé">
      <formula>NOT(ISERROR(SEARCH("ntitulé",C83)))</formula>
    </cfRule>
    <cfRule type="containsBlanks" dxfId="168" priority="26">
      <formula>LEN(TRIM(C83))=0</formula>
    </cfRule>
  </conditionalFormatting>
  <conditionalFormatting sqref="C111">
    <cfRule type="containsText" dxfId="167" priority="23" operator="containsText" text="ntitulé">
      <formula>NOT(ISERROR(SEARCH("ntitulé",C111)))</formula>
    </cfRule>
    <cfRule type="containsBlanks" dxfId="166" priority="24">
      <formula>LEN(TRIM(C111))=0</formula>
    </cfRule>
  </conditionalFormatting>
  <conditionalFormatting sqref="C111">
    <cfRule type="containsText" dxfId="165" priority="22" operator="containsText" text="libre">
      <formula>NOT(ISERROR(SEARCH("libre",C111)))</formula>
    </cfRule>
  </conditionalFormatting>
  <conditionalFormatting sqref="D111:G111">
    <cfRule type="containsText" dxfId="164" priority="20" operator="containsText" text="ntitulé">
      <formula>NOT(ISERROR(SEARCH("ntitulé",D111)))</formula>
    </cfRule>
    <cfRule type="containsBlanks" dxfId="163" priority="21">
      <formula>LEN(TRIM(D111))=0</formula>
    </cfRule>
  </conditionalFormatting>
  <conditionalFormatting sqref="D111:G111">
    <cfRule type="containsText" dxfId="162" priority="19" operator="containsText" text="libre">
      <formula>NOT(ISERROR(SEARCH("libre",D111)))</formula>
    </cfRule>
  </conditionalFormatting>
  <conditionalFormatting sqref="H111:K111">
    <cfRule type="containsText" dxfId="161" priority="17" operator="containsText" text="ntitulé">
      <formula>NOT(ISERROR(SEARCH("ntitulé",H111)))</formula>
    </cfRule>
    <cfRule type="containsBlanks" dxfId="160" priority="18">
      <formula>LEN(TRIM(H111))=0</formula>
    </cfRule>
  </conditionalFormatting>
  <conditionalFormatting sqref="C108:K109">
    <cfRule type="containsText" dxfId="159" priority="15" operator="containsText" text="ntitulé">
      <formula>NOT(ISERROR(SEARCH("ntitulé",C108)))</formula>
    </cfRule>
    <cfRule type="containsBlanks" dxfId="158" priority="16">
      <formula>LEN(TRIM(C108))=0</formula>
    </cfRule>
  </conditionalFormatting>
  <conditionalFormatting sqref="C108:K109">
    <cfRule type="containsText" dxfId="157" priority="13" operator="containsText" text="ntitulé">
      <formula>NOT(ISERROR(SEARCH("ntitulé",C108)))</formula>
    </cfRule>
    <cfRule type="containsBlanks" dxfId="156" priority="14">
      <formula>LEN(TRIM(C108))=0</formula>
    </cfRule>
  </conditionalFormatting>
  <conditionalFormatting sqref="C136">
    <cfRule type="containsText" dxfId="155" priority="11" operator="containsText" text="ntitulé">
      <formula>NOT(ISERROR(SEARCH("ntitulé",C136)))</formula>
    </cfRule>
    <cfRule type="containsBlanks" dxfId="154" priority="12">
      <formula>LEN(TRIM(C136))=0</formula>
    </cfRule>
  </conditionalFormatting>
  <conditionalFormatting sqref="C136">
    <cfRule type="containsText" dxfId="153" priority="10" operator="containsText" text="libre">
      <formula>NOT(ISERROR(SEARCH("libre",C136)))</formula>
    </cfRule>
  </conditionalFormatting>
  <conditionalFormatting sqref="D136:G136">
    <cfRule type="containsText" dxfId="152" priority="8" operator="containsText" text="ntitulé">
      <formula>NOT(ISERROR(SEARCH("ntitulé",D136)))</formula>
    </cfRule>
    <cfRule type="containsBlanks" dxfId="151" priority="9">
      <formula>LEN(TRIM(D136))=0</formula>
    </cfRule>
  </conditionalFormatting>
  <conditionalFormatting sqref="D136:G136">
    <cfRule type="containsText" dxfId="150" priority="7" operator="containsText" text="libre">
      <formula>NOT(ISERROR(SEARCH("libre",D136)))</formula>
    </cfRule>
  </conditionalFormatting>
  <conditionalFormatting sqref="H136:K136">
    <cfRule type="containsText" dxfId="149" priority="5" operator="containsText" text="ntitulé">
      <formula>NOT(ISERROR(SEARCH("ntitulé",H136)))</formula>
    </cfRule>
    <cfRule type="containsBlanks" dxfId="148" priority="6">
      <formula>LEN(TRIM(H136))=0</formula>
    </cfRule>
  </conditionalFormatting>
  <conditionalFormatting sqref="C133:K134">
    <cfRule type="containsText" dxfId="147" priority="3" operator="containsText" text="ntitulé">
      <formula>NOT(ISERROR(SEARCH("ntitulé",C133)))</formula>
    </cfRule>
    <cfRule type="containsBlanks" dxfId="146" priority="4">
      <formula>LEN(TRIM(C133))=0</formula>
    </cfRule>
  </conditionalFormatting>
  <conditionalFormatting sqref="C133:K134">
    <cfRule type="containsText" dxfId="145" priority="1" operator="containsText" text="ntitulé">
      <formula>NOT(ISERROR(SEARCH("ntitulé",C133)))</formula>
    </cfRule>
    <cfRule type="containsBlanks" dxfId="144" priority="2">
      <formula>LEN(TRIM(C133))=0</formula>
    </cfRule>
  </conditionalFormatting>
  <pageMargins left="0.7" right="0.7" top="0.75" bottom="0.75" header="0.3" footer="0.3"/>
  <pageSetup paperSize="9" scale="75" orientation="landscape" verticalDpi="300" r:id="rId1"/>
  <rowBreaks count="4" manualBreakCount="4">
    <brk id="13" max="6" man="1"/>
    <brk id="38" max="6" man="1"/>
    <brk id="63" max="6" man="1"/>
    <brk id="87" max="6" man="1"/>
  </rowBreaks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139"/>
  <sheetViews>
    <sheetView showGridLines="0"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116.7109375" style="5" bestFit="1" customWidth="1"/>
    <col min="2" max="2" width="15.85546875" style="33" customWidth="1"/>
    <col min="3" max="7" width="16.5703125" style="5" customWidth="1"/>
    <col min="8" max="11" width="15.7109375" style="5" customWidth="1"/>
    <col min="12" max="16384" width="8.85546875" style="5"/>
  </cols>
  <sheetData>
    <row r="3" spans="1:11" ht="29.45" customHeight="1" x14ac:dyDescent="0.3">
      <c r="A3" s="165" t="s">
        <v>220</v>
      </c>
      <c r="B3" s="173"/>
      <c r="C3" s="166"/>
      <c r="D3" s="166"/>
      <c r="E3" s="166"/>
      <c r="F3" s="166"/>
      <c r="G3" s="166"/>
      <c r="H3" s="166"/>
      <c r="I3" s="166"/>
      <c r="J3" s="166"/>
      <c r="K3" s="166"/>
    </row>
    <row r="5" spans="1:11" s="12" customFormat="1" ht="13.5" x14ac:dyDescent="0.3">
      <c r="A5" s="171" t="s">
        <v>38</v>
      </c>
      <c r="B5" s="167"/>
      <c r="C5" s="167" t="s">
        <v>65</v>
      </c>
      <c r="D5" s="167" t="s">
        <v>66</v>
      </c>
      <c r="E5" s="167" t="s">
        <v>67</v>
      </c>
      <c r="F5" s="167" t="s">
        <v>77</v>
      </c>
      <c r="G5" s="167" t="s">
        <v>78</v>
      </c>
      <c r="H5" s="1"/>
      <c r="I5" s="1"/>
      <c r="J5" s="1"/>
      <c r="K5" s="1"/>
    </row>
    <row r="6" spans="1:11" s="12" customFormat="1" ht="13.5" x14ac:dyDescent="0.3">
      <c r="A6" s="171" t="s">
        <v>70</v>
      </c>
      <c r="B6" s="167"/>
      <c r="C6" s="167" t="s">
        <v>71</v>
      </c>
      <c r="D6" s="167" t="s">
        <v>72</v>
      </c>
      <c r="E6" s="167" t="s">
        <v>73</v>
      </c>
      <c r="F6" s="167" t="s">
        <v>74</v>
      </c>
      <c r="G6" s="167" t="s">
        <v>75</v>
      </c>
      <c r="H6" s="174" t="s">
        <v>180</v>
      </c>
      <c r="I6" s="174" t="s">
        <v>181</v>
      </c>
      <c r="J6" s="174" t="s">
        <v>182</v>
      </c>
      <c r="K6" s="174" t="s">
        <v>183</v>
      </c>
    </row>
    <row r="7" spans="1:11" s="12" customFormat="1" ht="13.5" x14ac:dyDescent="0.3">
      <c r="A7" s="6" t="s">
        <v>50</v>
      </c>
      <c r="B7" s="35"/>
      <c r="C7" s="7">
        <v>30000</v>
      </c>
      <c r="D7" s="7">
        <v>50000</v>
      </c>
      <c r="E7" s="7">
        <v>160000</v>
      </c>
      <c r="F7" s="7">
        <v>250000</v>
      </c>
      <c r="G7" s="7">
        <v>350000</v>
      </c>
      <c r="H7" s="115">
        <f>H11</f>
        <v>1200000</v>
      </c>
      <c r="I7" s="115">
        <f t="shared" ref="I7:K7" si="0">I11</f>
        <v>570000</v>
      </c>
      <c r="J7" s="115">
        <f t="shared" si="0"/>
        <v>140000</v>
      </c>
      <c r="K7" s="115">
        <f t="shared" si="0"/>
        <v>37000</v>
      </c>
    </row>
    <row r="8" spans="1:11" s="1" customFormat="1" ht="13.5" x14ac:dyDescent="0.3">
      <c r="A8" s="6" t="s">
        <v>51</v>
      </c>
      <c r="B8" s="35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 s="1" customFormat="1" ht="13.5" x14ac:dyDescent="0.3">
      <c r="A9" s="6" t="s">
        <v>52</v>
      </c>
      <c r="B9" s="35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 s="15" customFormat="1" ht="13.5" x14ac:dyDescent="0.3">
      <c r="A10" s="8" t="s">
        <v>53</v>
      </c>
      <c r="B10" s="36"/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160">
        <v>0</v>
      </c>
      <c r="I10" s="160">
        <v>0</v>
      </c>
      <c r="J10" s="160">
        <v>0</v>
      </c>
      <c r="K10" s="160">
        <v>0</v>
      </c>
    </row>
    <row r="11" spans="1:11" s="1" customFormat="1" ht="13.5" x14ac:dyDescent="0.3">
      <c r="A11" s="6" t="s">
        <v>54</v>
      </c>
      <c r="B11" s="35"/>
      <c r="C11" s="7">
        <v>30000</v>
      </c>
      <c r="D11" s="7">
        <v>50000</v>
      </c>
      <c r="E11" s="7">
        <v>160000</v>
      </c>
      <c r="F11" s="7">
        <v>250000</v>
      </c>
      <c r="G11" s="7">
        <v>350000</v>
      </c>
      <c r="H11" s="177">
        <v>1200000</v>
      </c>
      <c r="I11" s="177">
        <v>570000</v>
      </c>
      <c r="J11" s="177">
        <v>140000</v>
      </c>
      <c r="K11" s="177">
        <v>37000</v>
      </c>
    </row>
    <row r="12" spans="1:11" s="1" customFormat="1" ht="13.5" x14ac:dyDescent="0.3">
      <c r="A12" s="13" t="s">
        <v>55</v>
      </c>
      <c r="B12" s="35"/>
      <c r="C12" s="28">
        <v>5.9</v>
      </c>
      <c r="D12" s="28">
        <v>9.8000000000000007</v>
      </c>
      <c r="E12" s="28">
        <v>31.4</v>
      </c>
      <c r="F12" s="28">
        <v>49</v>
      </c>
      <c r="G12" s="178">
        <v>68.599999999999994</v>
      </c>
      <c r="H12" s="14">
        <v>300</v>
      </c>
      <c r="I12" s="14">
        <v>160</v>
      </c>
      <c r="J12" s="14">
        <v>60</v>
      </c>
      <c r="K12" s="14">
        <v>20</v>
      </c>
    </row>
    <row r="13" spans="1:11" s="1" customFormat="1" ht="13.5" x14ac:dyDescent="0.3">
      <c r="A13" s="6" t="s">
        <v>56</v>
      </c>
      <c r="B13" s="35"/>
      <c r="C13" s="7">
        <v>0</v>
      </c>
      <c r="D13" s="7">
        <v>0</v>
      </c>
      <c r="E13" s="7">
        <v>0</v>
      </c>
      <c r="F13" s="7">
        <v>0</v>
      </c>
      <c r="G13" s="179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s="6" customFormat="1" ht="18" x14ac:dyDescent="0.35">
      <c r="A14" s="301" t="s">
        <v>172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3"/>
    </row>
    <row r="15" spans="1:11" s="6" customFormat="1" ht="27" x14ac:dyDescent="0.3">
      <c r="A15" s="16"/>
      <c r="B15" s="132" t="s">
        <v>57</v>
      </c>
      <c r="C15" s="132" t="str">
        <f t="shared" ref="C15:K15" si="1">"Coût annuel estimé      "&amp;C$6</f>
        <v>Coût annuel estimé      E1</v>
      </c>
      <c r="D15" s="132" t="str">
        <f t="shared" si="1"/>
        <v>Coût annuel estimé      E2</v>
      </c>
      <c r="E15" s="132" t="str">
        <f t="shared" si="1"/>
        <v>Coût annuel estimé      E3</v>
      </c>
      <c r="F15" s="132" t="str">
        <f t="shared" si="1"/>
        <v>Coût annuel estimé      E4</v>
      </c>
      <c r="G15" s="132" t="str">
        <f t="shared" si="1"/>
        <v>Coût annuel estimé      E5</v>
      </c>
      <c r="H15" s="158" t="str">
        <f t="shared" si="1"/>
        <v>Coût annuel estimé      TBT6</v>
      </c>
      <c r="I15" s="158" t="str">
        <f t="shared" si="1"/>
        <v>Coût annuel estimé      TBT7</v>
      </c>
      <c r="J15" s="158" t="str">
        <f t="shared" si="1"/>
        <v>Coût annuel estimé      TBT8</v>
      </c>
      <c r="K15" s="158" t="str">
        <f t="shared" si="1"/>
        <v>Coût annuel estimé      TBT9</v>
      </c>
    </row>
    <row r="16" spans="1:11" s="6" customFormat="1" ht="13.5" x14ac:dyDescent="0.3">
      <c r="A16" s="139" t="s">
        <v>7</v>
      </c>
      <c r="B16" s="32"/>
      <c r="C16" s="17" t="e">
        <f>SUM(C17,C21:C22)</f>
        <v>#VALUE!</v>
      </c>
      <c r="D16" s="17" t="e">
        <f t="shared" ref="D16:K16" si="2">SUM(D17,D21:D22)</f>
        <v>#VALUE!</v>
      </c>
      <c r="E16" s="17" t="e">
        <f t="shared" si="2"/>
        <v>#VALUE!</v>
      </c>
      <c r="F16" s="17" t="e">
        <f t="shared" si="2"/>
        <v>#VALUE!</v>
      </c>
      <c r="G16" s="17" t="e">
        <f t="shared" si="2"/>
        <v>#VALUE!</v>
      </c>
      <c r="H16" s="17" t="e">
        <f>SUM(H17,H21:H22)</f>
        <v>#VALUE!</v>
      </c>
      <c r="I16" s="17" t="e">
        <f t="shared" si="2"/>
        <v>#VALUE!</v>
      </c>
      <c r="J16" s="17" t="e">
        <f t="shared" si="2"/>
        <v>#VALUE!</v>
      </c>
      <c r="K16" s="17" t="e">
        <f t="shared" si="2"/>
        <v>#VALUE!</v>
      </c>
    </row>
    <row r="17" spans="1:11" s="6" customFormat="1" ht="13.5" x14ac:dyDescent="0.3">
      <c r="A17" s="18" t="s">
        <v>8</v>
      </c>
      <c r="B17" s="32"/>
      <c r="C17" s="17" t="e">
        <f>C18</f>
        <v>#VALUE!</v>
      </c>
      <c r="D17" s="17" t="e">
        <f t="shared" ref="D17:K17" si="3">D18</f>
        <v>#VALUE!</v>
      </c>
      <c r="E17" s="17" t="e">
        <f t="shared" si="3"/>
        <v>#VALUE!</v>
      </c>
      <c r="F17" s="17" t="e">
        <f t="shared" si="3"/>
        <v>#VALUE!</v>
      </c>
      <c r="G17" s="17" t="e">
        <f t="shared" si="3"/>
        <v>#VALUE!</v>
      </c>
      <c r="H17" s="17" t="e">
        <f t="shared" si="3"/>
        <v>#VALUE!</v>
      </c>
      <c r="I17" s="17" t="e">
        <f t="shared" si="3"/>
        <v>#VALUE!</v>
      </c>
      <c r="J17" s="17" t="e">
        <f t="shared" si="3"/>
        <v>#VALUE!</v>
      </c>
      <c r="K17" s="17" t="e">
        <f t="shared" si="3"/>
        <v>#VALUE!</v>
      </c>
    </row>
    <row r="18" spans="1:11" s="6" customFormat="1" ht="13.5" x14ac:dyDescent="0.3">
      <c r="A18" s="19" t="s">
        <v>9</v>
      </c>
      <c r="B18" s="32"/>
      <c r="C18" s="17" t="e">
        <f>SUM(C19:C20)</f>
        <v>#VALUE!</v>
      </c>
      <c r="D18" s="17" t="e">
        <f t="shared" ref="D18:K18" si="4">SUM(D19:D20)</f>
        <v>#VALUE!</v>
      </c>
      <c r="E18" s="17" t="e">
        <f t="shared" si="4"/>
        <v>#VALUE!</v>
      </c>
      <c r="F18" s="17" t="e">
        <f t="shared" si="4"/>
        <v>#VALUE!</v>
      </c>
      <c r="G18" s="17" t="e">
        <f t="shared" si="4"/>
        <v>#VALUE!</v>
      </c>
      <c r="H18" s="17" t="e">
        <f>SUM(H19:H20)</f>
        <v>#VALUE!</v>
      </c>
      <c r="I18" s="17" t="e">
        <f t="shared" si="4"/>
        <v>#VALUE!</v>
      </c>
      <c r="J18" s="17" t="e">
        <f t="shared" si="4"/>
        <v>#VALUE!</v>
      </c>
      <c r="K18" s="17" t="e">
        <f t="shared" si="4"/>
        <v>#VALUE!</v>
      </c>
    </row>
    <row r="19" spans="1:11" s="6" customFormat="1" ht="13.5" x14ac:dyDescent="0.3">
      <c r="A19" s="20" t="s">
        <v>10</v>
      </c>
      <c r="B19" s="31" t="str">
        <f>+'Tarifs 2024'!$P$61</f>
        <v>V</v>
      </c>
      <c r="C19" s="17" t="e">
        <f>$B19*C$12*12</f>
        <v>#VALUE!</v>
      </c>
      <c r="D19" s="17" t="e">
        <f t="shared" ref="D19:K20" si="5">$B19*D$12*12</f>
        <v>#VALUE!</v>
      </c>
      <c r="E19" s="17" t="e">
        <f t="shared" si="5"/>
        <v>#VALUE!</v>
      </c>
      <c r="F19" s="17" t="e">
        <f t="shared" si="5"/>
        <v>#VALUE!</v>
      </c>
      <c r="G19" s="17" t="e">
        <f t="shared" si="5"/>
        <v>#VALUE!</v>
      </c>
      <c r="H19" s="17" t="e">
        <f>$B19*H$12*12</f>
        <v>#VALUE!</v>
      </c>
      <c r="I19" s="17" t="e">
        <f t="shared" si="5"/>
        <v>#VALUE!</v>
      </c>
      <c r="J19" s="17" t="e">
        <f t="shared" si="5"/>
        <v>#VALUE!</v>
      </c>
      <c r="K19" s="17" t="e">
        <f t="shared" si="5"/>
        <v>#VALUE!</v>
      </c>
    </row>
    <row r="20" spans="1:11" s="6" customFormat="1" ht="13.5" x14ac:dyDescent="0.3">
      <c r="A20" s="20" t="s">
        <v>14</v>
      </c>
      <c r="B20" s="31" t="str">
        <f>+'Tarifs 2024'!$P$62</f>
        <v>V</v>
      </c>
      <c r="C20" s="17" t="e">
        <f>$B20*C$12*12</f>
        <v>#VALUE!</v>
      </c>
      <c r="D20" s="17" t="e">
        <f t="shared" si="5"/>
        <v>#VALUE!</v>
      </c>
      <c r="E20" s="17" t="e">
        <f t="shared" si="5"/>
        <v>#VALUE!</v>
      </c>
      <c r="F20" s="17" t="e">
        <f t="shared" si="5"/>
        <v>#VALUE!</v>
      </c>
      <c r="G20" s="17" t="e">
        <f t="shared" si="5"/>
        <v>#VALUE!</v>
      </c>
      <c r="H20" s="17" t="e">
        <f t="shared" si="5"/>
        <v>#VALUE!</v>
      </c>
      <c r="I20" s="17" t="e">
        <f t="shared" si="5"/>
        <v>#VALUE!</v>
      </c>
      <c r="J20" s="17" t="e">
        <f t="shared" si="5"/>
        <v>#VALUE!</v>
      </c>
      <c r="K20" s="17" t="e">
        <f t="shared" si="5"/>
        <v>#VALUE!</v>
      </c>
    </row>
    <row r="21" spans="1:11" s="6" customFormat="1" ht="13.5" x14ac:dyDescent="0.3">
      <c r="A21" s="18" t="s">
        <v>17</v>
      </c>
      <c r="B21" s="34" t="str">
        <f>+'Tarifs 2024'!$P$68</f>
        <v>V</v>
      </c>
      <c r="C21" s="17" t="str">
        <f>$B21</f>
        <v>V</v>
      </c>
      <c r="D21" s="17" t="str">
        <f t="shared" ref="D21:K21" si="6">$B21</f>
        <v>V</v>
      </c>
      <c r="E21" s="17" t="str">
        <f t="shared" si="6"/>
        <v>V</v>
      </c>
      <c r="F21" s="17" t="str">
        <f t="shared" si="6"/>
        <v>V</v>
      </c>
      <c r="G21" s="17" t="str">
        <f t="shared" si="6"/>
        <v>V</v>
      </c>
      <c r="H21" s="17" t="str">
        <f t="shared" si="6"/>
        <v>V</v>
      </c>
      <c r="I21" s="17" t="str">
        <f t="shared" si="6"/>
        <v>V</v>
      </c>
      <c r="J21" s="17" t="str">
        <f t="shared" si="6"/>
        <v>V</v>
      </c>
      <c r="K21" s="17" t="str">
        <f t="shared" si="6"/>
        <v>V</v>
      </c>
    </row>
    <row r="22" spans="1:11" s="6" customFormat="1" ht="13.5" x14ac:dyDescent="0.3">
      <c r="A22" s="18" t="s">
        <v>58</v>
      </c>
      <c r="B22" s="32"/>
      <c r="C22" s="17" t="e">
        <f>SUM(C23:C24)</f>
        <v>#VALUE!</v>
      </c>
      <c r="D22" s="17" t="e">
        <f t="shared" ref="D22:K22" si="7">SUM(D23:D24)</f>
        <v>#VALUE!</v>
      </c>
      <c r="E22" s="17" t="e">
        <f t="shared" si="7"/>
        <v>#VALUE!</v>
      </c>
      <c r="F22" s="17" t="e">
        <f t="shared" si="7"/>
        <v>#VALUE!</v>
      </c>
      <c r="G22" s="17" t="e">
        <f t="shared" si="7"/>
        <v>#VALUE!</v>
      </c>
      <c r="H22" s="17" t="e">
        <f t="shared" si="7"/>
        <v>#VALUE!</v>
      </c>
      <c r="I22" s="17" t="e">
        <f t="shared" si="7"/>
        <v>#VALUE!</v>
      </c>
      <c r="J22" s="17" t="e">
        <f t="shared" si="7"/>
        <v>#VALUE!</v>
      </c>
      <c r="K22" s="17" t="e">
        <f t="shared" si="7"/>
        <v>#VALUE!</v>
      </c>
    </row>
    <row r="23" spans="1:11" s="6" customFormat="1" ht="13.5" x14ac:dyDescent="0.3">
      <c r="A23" s="19" t="s">
        <v>79</v>
      </c>
      <c r="B23" s="31" t="str">
        <f>+'Tarifs 2024'!$P$76</f>
        <v>V</v>
      </c>
      <c r="C23" s="17" t="e">
        <f>$B23*C$7</f>
        <v>#VALUE!</v>
      </c>
      <c r="D23" s="17" t="e">
        <f t="shared" ref="D23:K23" si="8">$B23*D$7</f>
        <v>#VALUE!</v>
      </c>
      <c r="E23" s="17" t="e">
        <f t="shared" si="8"/>
        <v>#VALUE!</v>
      </c>
      <c r="F23" s="17" t="e">
        <f t="shared" si="8"/>
        <v>#VALUE!</v>
      </c>
      <c r="G23" s="17" t="e">
        <f t="shared" si="8"/>
        <v>#VALUE!</v>
      </c>
      <c r="H23" s="17" t="e">
        <f t="shared" si="8"/>
        <v>#VALUE!</v>
      </c>
      <c r="I23" s="17" t="e">
        <f t="shared" si="8"/>
        <v>#VALUE!</v>
      </c>
      <c r="J23" s="17" t="e">
        <f t="shared" si="8"/>
        <v>#VALUE!</v>
      </c>
      <c r="K23" s="17" t="e">
        <f t="shared" si="8"/>
        <v>#VALUE!</v>
      </c>
    </row>
    <row r="24" spans="1:11" s="6" customFormat="1" ht="13.5" x14ac:dyDescent="0.3">
      <c r="A24" s="19" t="s">
        <v>23</v>
      </c>
      <c r="B24" s="31" t="str">
        <f>+'Tarifs 2024'!$P$77</f>
        <v>V</v>
      </c>
      <c r="C24" s="17" t="e">
        <f>$B24*C$8</f>
        <v>#VALUE!</v>
      </c>
      <c r="D24" s="17" t="e">
        <f t="shared" ref="D24:K24" si="9">$B24*D$8</f>
        <v>#VALUE!</v>
      </c>
      <c r="E24" s="17" t="e">
        <f t="shared" si="9"/>
        <v>#VALUE!</v>
      </c>
      <c r="F24" s="17" t="e">
        <f t="shared" si="9"/>
        <v>#VALUE!</v>
      </c>
      <c r="G24" s="17" t="e">
        <f t="shared" si="9"/>
        <v>#VALUE!</v>
      </c>
      <c r="H24" s="17" t="e">
        <f t="shared" si="9"/>
        <v>#VALUE!</v>
      </c>
      <c r="I24" s="17" t="e">
        <f t="shared" si="9"/>
        <v>#VALUE!</v>
      </c>
      <c r="J24" s="17" t="e">
        <f t="shared" si="9"/>
        <v>#VALUE!</v>
      </c>
      <c r="K24" s="17" t="e">
        <f t="shared" si="9"/>
        <v>#VALUE!</v>
      </c>
    </row>
    <row r="25" spans="1:11" s="6" customFormat="1" ht="13.5" x14ac:dyDescent="0.3">
      <c r="A25" s="139" t="s">
        <v>42</v>
      </c>
      <c r="B25" s="31" t="str">
        <f>+'Tarifs 2024'!$P$83</f>
        <v>V</v>
      </c>
      <c r="C25" s="17" t="e">
        <f>$B25*C$7</f>
        <v>#VALUE!</v>
      </c>
      <c r="D25" s="17" t="e">
        <f t="shared" ref="D25:K25" si="10">$B25*D$7</f>
        <v>#VALUE!</v>
      </c>
      <c r="E25" s="17" t="e">
        <f t="shared" si="10"/>
        <v>#VALUE!</v>
      </c>
      <c r="F25" s="17" t="e">
        <f t="shared" si="10"/>
        <v>#VALUE!</v>
      </c>
      <c r="G25" s="17" t="e">
        <f t="shared" si="10"/>
        <v>#VALUE!</v>
      </c>
      <c r="H25" s="17" t="e">
        <f t="shared" si="10"/>
        <v>#VALUE!</v>
      </c>
      <c r="I25" s="17" t="e">
        <f t="shared" si="10"/>
        <v>#VALUE!</v>
      </c>
      <c r="J25" s="17" t="e">
        <f t="shared" si="10"/>
        <v>#VALUE!</v>
      </c>
      <c r="K25" s="17" t="e">
        <f t="shared" si="10"/>
        <v>#VALUE!</v>
      </c>
    </row>
    <row r="26" spans="1:11" s="6" customFormat="1" ht="13.5" x14ac:dyDescent="0.3">
      <c r="A26" s="139" t="s">
        <v>59</v>
      </c>
      <c r="B26" s="31"/>
      <c r="C26" s="17" t="e">
        <f>SUM(C27:C29)</f>
        <v>#VALUE!</v>
      </c>
      <c r="D26" s="17" t="e">
        <f t="shared" ref="D26:K26" si="11">SUM(D27:D29)</f>
        <v>#VALUE!</v>
      </c>
      <c r="E26" s="17" t="e">
        <f t="shared" si="11"/>
        <v>#VALUE!</v>
      </c>
      <c r="F26" s="17" t="e">
        <f t="shared" si="11"/>
        <v>#VALUE!</v>
      </c>
      <c r="G26" s="17" t="e">
        <f t="shared" si="11"/>
        <v>#VALUE!</v>
      </c>
      <c r="H26" s="17" t="e">
        <f t="shared" si="11"/>
        <v>#VALUE!</v>
      </c>
      <c r="I26" s="17" t="e">
        <f t="shared" si="11"/>
        <v>#VALUE!</v>
      </c>
      <c r="J26" s="17" t="e">
        <f t="shared" si="11"/>
        <v>#VALUE!</v>
      </c>
      <c r="K26" s="17" t="e">
        <f t="shared" si="11"/>
        <v>#VALUE!</v>
      </c>
    </row>
    <row r="27" spans="1:11" s="1" customFormat="1" ht="13.5" x14ac:dyDescent="0.3">
      <c r="A27" s="18" t="s">
        <v>28</v>
      </c>
      <c r="B27" s="31" t="str">
        <f>+'Tarifs 2024'!$P$86</f>
        <v>V</v>
      </c>
      <c r="C27" s="17" t="e">
        <f>$B27*C$7</f>
        <v>#VALUE!</v>
      </c>
      <c r="D27" s="17" t="e">
        <f t="shared" ref="D27:K30" si="12">$B27*D$7</f>
        <v>#VALUE!</v>
      </c>
      <c r="E27" s="17" t="e">
        <f t="shared" si="12"/>
        <v>#VALUE!</v>
      </c>
      <c r="F27" s="17" t="e">
        <f t="shared" si="12"/>
        <v>#VALUE!</v>
      </c>
      <c r="G27" s="17" t="e">
        <f t="shared" si="12"/>
        <v>#VALUE!</v>
      </c>
      <c r="H27" s="17" t="e">
        <f t="shared" si="12"/>
        <v>#VALUE!</v>
      </c>
      <c r="I27" s="17" t="e">
        <f t="shared" si="12"/>
        <v>#VALUE!</v>
      </c>
      <c r="J27" s="17" t="e">
        <f t="shared" si="12"/>
        <v>#VALUE!</v>
      </c>
      <c r="K27" s="17" t="e">
        <f t="shared" si="12"/>
        <v>#VALUE!</v>
      </c>
    </row>
    <row r="28" spans="1:11" s="6" customFormat="1" ht="13.5" x14ac:dyDescent="0.3">
      <c r="A28" s="18" t="s">
        <v>30</v>
      </c>
      <c r="B28" s="31" t="str">
        <f>+'Tarifs 2024'!$P$87</f>
        <v>V</v>
      </c>
      <c r="C28" s="17" t="e">
        <f>$B28*C$7</f>
        <v>#VALUE!</v>
      </c>
      <c r="D28" s="17" t="e">
        <f t="shared" si="12"/>
        <v>#VALUE!</v>
      </c>
      <c r="E28" s="17" t="e">
        <f t="shared" si="12"/>
        <v>#VALUE!</v>
      </c>
      <c r="F28" s="17" t="e">
        <f t="shared" si="12"/>
        <v>#VALUE!</v>
      </c>
      <c r="G28" s="17" t="e">
        <f t="shared" si="12"/>
        <v>#VALUE!</v>
      </c>
      <c r="H28" s="17" t="e">
        <f t="shared" si="12"/>
        <v>#VALUE!</v>
      </c>
      <c r="I28" s="17" t="e">
        <f t="shared" si="12"/>
        <v>#VALUE!</v>
      </c>
      <c r="J28" s="17" t="e">
        <f t="shared" si="12"/>
        <v>#VALUE!</v>
      </c>
      <c r="K28" s="17" t="e">
        <f t="shared" si="12"/>
        <v>#VALUE!</v>
      </c>
    </row>
    <row r="29" spans="1:11" s="6" customFormat="1" ht="13.5" x14ac:dyDescent="0.3">
      <c r="A29" s="18" t="s">
        <v>32</v>
      </c>
      <c r="B29" s="31" t="str">
        <f>+'Tarifs 2024'!$P$88</f>
        <v>V</v>
      </c>
      <c r="C29" s="17" t="e">
        <f>$B29*C$7</f>
        <v>#VALUE!</v>
      </c>
      <c r="D29" s="17" t="e">
        <f t="shared" si="12"/>
        <v>#VALUE!</v>
      </c>
      <c r="E29" s="17" t="e">
        <f t="shared" si="12"/>
        <v>#VALUE!</v>
      </c>
      <c r="F29" s="17" t="e">
        <f t="shared" si="12"/>
        <v>#VALUE!</v>
      </c>
      <c r="G29" s="17" t="e">
        <f t="shared" si="12"/>
        <v>#VALUE!</v>
      </c>
      <c r="H29" s="17" t="e">
        <f t="shared" si="12"/>
        <v>#VALUE!</v>
      </c>
      <c r="I29" s="17" t="e">
        <f t="shared" si="12"/>
        <v>#VALUE!</v>
      </c>
      <c r="J29" s="17" t="e">
        <f t="shared" si="12"/>
        <v>#VALUE!</v>
      </c>
      <c r="K29" s="17" t="e">
        <f t="shared" si="12"/>
        <v>#VALUE!</v>
      </c>
    </row>
    <row r="30" spans="1:11" s="6" customFormat="1" ht="13.5" x14ac:dyDescent="0.3">
      <c r="A30" s="139" t="s">
        <v>34</v>
      </c>
      <c r="B30" s="31" t="str">
        <f>+'Tarifs 2024'!$P$90</f>
        <v>V</v>
      </c>
      <c r="C30" s="17" t="e">
        <f>$B30*C$7</f>
        <v>#VALUE!</v>
      </c>
      <c r="D30" s="17" t="e">
        <f t="shared" si="12"/>
        <v>#VALUE!</v>
      </c>
      <c r="E30" s="17" t="e">
        <f t="shared" si="12"/>
        <v>#VALUE!</v>
      </c>
      <c r="F30" s="17" t="e">
        <f t="shared" si="12"/>
        <v>#VALUE!</v>
      </c>
      <c r="G30" s="17" t="e">
        <f t="shared" si="12"/>
        <v>#VALUE!</v>
      </c>
      <c r="H30" s="17" t="e">
        <f t="shared" si="12"/>
        <v>#VALUE!</v>
      </c>
      <c r="I30" s="17" t="e">
        <f t="shared" si="12"/>
        <v>#VALUE!</v>
      </c>
      <c r="J30" s="17" t="e">
        <f t="shared" si="12"/>
        <v>#VALUE!</v>
      </c>
      <c r="K30" s="17" t="e">
        <f t="shared" si="12"/>
        <v>#VALUE!</v>
      </c>
    </row>
    <row r="31" spans="1:11" s="6" customFormat="1" ht="13.5" x14ac:dyDescent="0.3">
      <c r="A31" s="139" t="s">
        <v>35</v>
      </c>
      <c r="B31" s="31" t="str">
        <f>+'Tarifs 2024'!$P$92</f>
        <v>V</v>
      </c>
      <c r="C31" s="17" t="e">
        <f>$B31*C$13</f>
        <v>#VALUE!</v>
      </c>
      <c r="D31" s="17" t="e">
        <f t="shared" ref="D31:K31" si="13">$B31*D$13</f>
        <v>#VALUE!</v>
      </c>
      <c r="E31" s="17" t="e">
        <f t="shared" si="13"/>
        <v>#VALUE!</v>
      </c>
      <c r="F31" s="17" t="e">
        <f t="shared" si="13"/>
        <v>#VALUE!</v>
      </c>
      <c r="G31" s="17" t="e">
        <f t="shared" si="13"/>
        <v>#VALUE!</v>
      </c>
      <c r="H31" s="17" t="e">
        <f t="shared" si="13"/>
        <v>#VALUE!</v>
      </c>
      <c r="I31" s="17" t="e">
        <f t="shared" si="13"/>
        <v>#VALUE!</v>
      </c>
      <c r="J31" s="17" t="e">
        <f t="shared" si="13"/>
        <v>#VALUE!</v>
      </c>
      <c r="K31" s="17" t="e">
        <f t="shared" si="13"/>
        <v>#VALUE!</v>
      </c>
    </row>
    <row r="32" spans="1:11" s="6" customFormat="1" x14ac:dyDescent="0.3">
      <c r="A32" s="168" t="s">
        <v>60</v>
      </c>
      <c r="B32" s="182"/>
      <c r="C32" s="170" t="e">
        <f>SUM(C16,C25:C26,C30:C31)</f>
        <v>#VALUE!</v>
      </c>
      <c r="D32" s="170" t="e">
        <f t="shared" ref="D32:K32" si="14">SUM(D16,D25:D26,D30:D31)</f>
        <v>#VALUE!</v>
      </c>
      <c r="E32" s="170" t="e">
        <f t="shared" si="14"/>
        <v>#VALUE!</v>
      </c>
      <c r="F32" s="170" t="e">
        <f t="shared" si="14"/>
        <v>#VALUE!</v>
      </c>
      <c r="G32" s="170" t="e">
        <f t="shared" si="14"/>
        <v>#VALUE!</v>
      </c>
      <c r="H32" s="170" t="e">
        <f t="shared" si="14"/>
        <v>#VALUE!</v>
      </c>
      <c r="I32" s="170" t="e">
        <f t="shared" si="14"/>
        <v>#VALUE!</v>
      </c>
      <c r="J32" s="170" t="e">
        <f t="shared" si="14"/>
        <v>#VALUE!</v>
      </c>
      <c r="K32" s="170" t="e">
        <f t="shared" si="14"/>
        <v>#VALUE!</v>
      </c>
    </row>
    <row r="33" spans="1:12" s="6" customFormat="1" ht="13.5" x14ac:dyDescent="0.3">
      <c r="A33" s="162" t="s">
        <v>61</v>
      </c>
      <c r="B33" s="36"/>
      <c r="C33" s="163">
        <v>1</v>
      </c>
      <c r="D33" s="163">
        <v>1</v>
      </c>
      <c r="E33" s="163">
        <v>1</v>
      </c>
      <c r="F33" s="163">
        <v>1</v>
      </c>
      <c r="G33" s="163">
        <v>1</v>
      </c>
      <c r="H33" s="163">
        <v>1</v>
      </c>
      <c r="I33" s="163">
        <v>1</v>
      </c>
      <c r="J33" s="163">
        <v>1</v>
      </c>
      <c r="K33" s="163">
        <v>1</v>
      </c>
    </row>
    <row r="34" spans="1:12" s="6" customFormat="1" ht="13.5" x14ac:dyDescent="0.3">
      <c r="A34" s="139" t="s">
        <v>178</v>
      </c>
      <c r="B34" s="184"/>
      <c r="C34" s="187" t="e">
        <f>SUM(C18*C33,C21:C22)</f>
        <v>#VALUE!</v>
      </c>
      <c r="D34" s="188" t="e">
        <f t="shared" ref="D34:K34" si="15">SUM(D18*D33,D21:D22)</f>
        <v>#VALUE!</v>
      </c>
      <c r="E34" s="188" t="e">
        <f t="shared" si="15"/>
        <v>#VALUE!</v>
      </c>
      <c r="F34" s="188" t="e">
        <f t="shared" si="15"/>
        <v>#VALUE!</v>
      </c>
      <c r="G34" s="188" t="e">
        <f t="shared" si="15"/>
        <v>#VALUE!</v>
      </c>
      <c r="H34" s="188" t="e">
        <f t="shared" si="15"/>
        <v>#VALUE!</v>
      </c>
      <c r="I34" s="188" t="e">
        <f t="shared" si="15"/>
        <v>#VALUE!</v>
      </c>
      <c r="J34" s="188" t="e">
        <f t="shared" si="15"/>
        <v>#VALUE!</v>
      </c>
      <c r="K34" s="189" t="e">
        <f t="shared" si="15"/>
        <v>#VALUE!</v>
      </c>
      <c r="L34" s="185"/>
    </row>
    <row r="35" spans="1:12" s="6" customFormat="1" x14ac:dyDescent="0.3">
      <c r="A35" s="21" t="s">
        <v>62</v>
      </c>
      <c r="B35" s="183"/>
      <c r="C35" s="186" t="e">
        <f>+SUM(C21:C22,C25:C26,C30:C31)+C34</f>
        <v>#VALUE!</v>
      </c>
      <c r="D35" s="186" t="e">
        <f t="shared" ref="D35:K35" si="16">+SUM(D21:D22,D25:D26,D30:D31)+D34</f>
        <v>#VALUE!</v>
      </c>
      <c r="E35" s="186" t="e">
        <f t="shared" si="16"/>
        <v>#VALUE!</v>
      </c>
      <c r="F35" s="186" t="e">
        <f t="shared" si="16"/>
        <v>#VALUE!</v>
      </c>
      <c r="G35" s="186" t="e">
        <f t="shared" si="16"/>
        <v>#VALUE!</v>
      </c>
      <c r="H35" s="186" t="e">
        <f t="shared" si="16"/>
        <v>#VALUE!</v>
      </c>
      <c r="I35" s="186" t="e">
        <f t="shared" si="16"/>
        <v>#VALUE!</v>
      </c>
      <c r="J35" s="186" t="e">
        <f t="shared" si="16"/>
        <v>#VALUE!</v>
      </c>
      <c r="K35" s="186" t="e">
        <f t="shared" si="16"/>
        <v>#VALUE!</v>
      </c>
    </row>
    <row r="36" spans="1:12" s="6" customFormat="1" ht="13.5" x14ac:dyDescent="0.3">
      <c r="A36" s="22" t="s">
        <v>196</v>
      </c>
      <c r="B36" s="35"/>
      <c r="C36" s="30"/>
      <c r="D36" s="30"/>
      <c r="E36" s="30"/>
      <c r="F36" s="30"/>
      <c r="G36" s="30"/>
      <c r="H36" s="122"/>
      <c r="I36" s="122"/>
      <c r="J36" s="122"/>
      <c r="K36" s="122"/>
    </row>
    <row r="37" spans="1:12" s="6" customFormat="1" ht="13.5" x14ac:dyDescent="0.3">
      <c r="A37" s="23" t="s">
        <v>145</v>
      </c>
      <c r="B37" s="24"/>
      <c r="C37" s="24" t="e">
        <f>C35-C36</f>
        <v>#VALUE!</v>
      </c>
      <c r="D37" s="24" t="e">
        <f t="shared" ref="D37:G37" si="17">D35-D36</f>
        <v>#VALUE!</v>
      </c>
      <c r="E37" s="24" t="e">
        <f t="shared" si="17"/>
        <v>#VALUE!</v>
      </c>
      <c r="F37" s="24" t="e">
        <f t="shared" si="17"/>
        <v>#VALUE!</v>
      </c>
      <c r="G37" s="24" t="e">
        <f t="shared" si="17"/>
        <v>#VALUE!</v>
      </c>
      <c r="H37" s="24" t="e">
        <f t="shared" ref="H37:K37" si="18">H34-H36</f>
        <v>#VALUE!</v>
      </c>
      <c r="I37" s="24" t="e">
        <f t="shared" si="18"/>
        <v>#VALUE!</v>
      </c>
      <c r="J37" s="24" t="e">
        <f t="shared" si="18"/>
        <v>#VALUE!</v>
      </c>
      <c r="K37" s="24" t="e">
        <f t="shared" si="18"/>
        <v>#VALUE!</v>
      </c>
    </row>
    <row r="38" spans="1:12" s="6" customFormat="1" ht="14.25" thickBot="1" x14ac:dyDescent="0.35">
      <c r="A38" s="25" t="s">
        <v>146</v>
      </c>
      <c r="B38" s="26" t="str">
        <f>IFERROR((B37/B36)," ")</f>
        <v xml:space="preserve"> </v>
      </c>
      <c r="C38" s="26" t="str">
        <f>IFERROR((C37/C36)," ")</f>
        <v xml:space="preserve"> </v>
      </c>
      <c r="D38" s="26" t="str">
        <f t="shared" ref="D38:G38" si="19">IFERROR((D37/D36)," ")</f>
        <v xml:space="preserve"> </v>
      </c>
      <c r="E38" s="26" t="str">
        <f t="shared" si="19"/>
        <v xml:space="preserve"> </v>
      </c>
      <c r="F38" s="26" t="str">
        <f t="shared" si="19"/>
        <v xml:space="preserve"> </v>
      </c>
      <c r="G38" s="26" t="str">
        <f t="shared" si="19"/>
        <v xml:space="preserve"> </v>
      </c>
      <c r="H38" s="129" t="str">
        <f t="shared" ref="H38:K38" si="20">IFERROR((H37/H36)," ")</f>
        <v xml:space="preserve"> </v>
      </c>
      <c r="I38" s="129" t="str">
        <f t="shared" si="20"/>
        <v xml:space="preserve"> </v>
      </c>
      <c r="J38" s="129" t="str">
        <f t="shared" si="20"/>
        <v xml:space="preserve"> </v>
      </c>
      <c r="K38" s="129" t="str">
        <f t="shared" si="20"/>
        <v xml:space="preserve"> </v>
      </c>
    </row>
    <row r="39" spans="1:12" s="6" customFormat="1" ht="18.75" thickTop="1" x14ac:dyDescent="0.35">
      <c r="A39" s="301" t="s">
        <v>147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3"/>
    </row>
    <row r="40" spans="1:12" s="6" customFormat="1" ht="27" x14ac:dyDescent="0.3">
      <c r="A40" s="16"/>
      <c r="B40" s="132" t="s">
        <v>57</v>
      </c>
      <c r="C40" s="132" t="str">
        <f t="shared" ref="C40:K40" si="21">"Coût annuel estimé      "&amp;C$6</f>
        <v>Coût annuel estimé      E1</v>
      </c>
      <c r="D40" s="132" t="str">
        <f t="shared" si="21"/>
        <v>Coût annuel estimé      E2</v>
      </c>
      <c r="E40" s="132" t="str">
        <f t="shared" si="21"/>
        <v>Coût annuel estimé      E3</v>
      </c>
      <c r="F40" s="132" t="str">
        <f t="shared" si="21"/>
        <v>Coût annuel estimé      E4</v>
      </c>
      <c r="G40" s="132" t="str">
        <f t="shared" si="21"/>
        <v>Coût annuel estimé      E5</v>
      </c>
      <c r="H40" s="158" t="str">
        <f t="shared" si="21"/>
        <v>Coût annuel estimé      TBT6</v>
      </c>
      <c r="I40" s="158" t="str">
        <f t="shared" si="21"/>
        <v>Coût annuel estimé      TBT7</v>
      </c>
      <c r="J40" s="158" t="str">
        <f t="shared" si="21"/>
        <v>Coût annuel estimé      TBT8</v>
      </c>
      <c r="K40" s="158" t="str">
        <f t="shared" si="21"/>
        <v>Coût annuel estimé      TBT9</v>
      </c>
    </row>
    <row r="41" spans="1:12" s="6" customFormat="1" ht="13.5" x14ac:dyDescent="0.3">
      <c r="A41" s="139" t="s">
        <v>7</v>
      </c>
      <c r="B41" s="32"/>
      <c r="C41" s="17" t="e">
        <f>SUM(C42,C46:C47)</f>
        <v>#VALUE!</v>
      </c>
      <c r="D41" s="17" t="e">
        <f t="shared" ref="D41:G41" si="22">SUM(D42,D46:D47)</f>
        <v>#VALUE!</v>
      </c>
      <c r="E41" s="17" t="e">
        <f t="shared" si="22"/>
        <v>#VALUE!</v>
      </c>
      <c r="F41" s="17" t="e">
        <f t="shared" si="22"/>
        <v>#VALUE!</v>
      </c>
      <c r="G41" s="17" t="e">
        <f t="shared" si="22"/>
        <v>#VALUE!</v>
      </c>
      <c r="H41" s="17" t="e">
        <f>SUM(H42,H46:H47)</f>
        <v>#VALUE!</v>
      </c>
      <c r="I41" s="17" t="e">
        <f t="shared" ref="I41:K41" si="23">SUM(I42,I46:I47)</f>
        <v>#VALUE!</v>
      </c>
      <c r="J41" s="17" t="e">
        <f t="shared" si="23"/>
        <v>#VALUE!</v>
      </c>
      <c r="K41" s="17" t="e">
        <f t="shared" si="23"/>
        <v>#VALUE!</v>
      </c>
    </row>
    <row r="42" spans="1:12" s="6" customFormat="1" ht="13.5" x14ac:dyDescent="0.3">
      <c r="A42" s="18" t="s">
        <v>8</v>
      </c>
      <c r="B42" s="32"/>
      <c r="C42" s="17" t="e">
        <f>C43</f>
        <v>#VALUE!</v>
      </c>
      <c r="D42" s="17" t="e">
        <f t="shared" ref="D42:K42" si="24">D43</f>
        <v>#VALUE!</v>
      </c>
      <c r="E42" s="17" t="e">
        <f t="shared" si="24"/>
        <v>#VALUE!</v>
      </c>
      <c r="F42" s="17" t="e">
        <f t="shared" si="24"/>
        <v>#VALUE!</v>
      </c>
      <c r="G42" s="17" t="e">
        <f t="shared" si="24"/>
        <v>#VALUE!</v>
      </c>
      <c r="H42" s="17" t="e">
        <f t="shared" si="24"/>
        <v>#VALUE!</v>
      </c>
      <c r="I42" s="17" t="e">
        <f t="shared" si="24"/>
        <v>#VALUE!</v>
      </c>
      <c r="J42" s="17" t="e">
        <f t="shared" si="24"/>
        <v>#VALUE!</v>
      </c>
      <c r="K42" s="17" t="e">
        <f t="shared" si="24"/>
        <v>#VALUE!</v>
      </c>
    </row>
    <row r="43" spans="1:12" s="6" customFormat="1" ht="13.5" x14ac:dyDescent="0.3">
      <c r="A43" s="19" t="s">
        <v>9</v>
      </c>
      <c r="B43" s="32"/>
      <c r="C43" s="17" t="e">
        <f>SUM(C44:C45)</f>
        <v>#VALUE!</v>
      </c>
      <c r="D43" s="17" t="e">
        <f t="shared" ref="D43:G43" si="25">SUM(D44:D45)</f>
        <v>#VALUE!</v>
      </c>
      <c r="E43" s="17" t="e">
        <f t="shared" si="25"/>
        <v>#VALUE!</v>
      </c>
      <c r="F43" s="17" t="e">
        <f t="shared" si="25"/>
        <v>#VALUE!</v>
      </c>
      <c r="G43" s="17" t="e">
        <f t="shared" si="25"/>
        <v>#VALUE!</v>
      </c>
      <c r="H43" s="17" t="e">
        <f>SUM(H44:H45)</f>
        <v>#VALUE!</v>
      </c>
      <c r="I43" s="17" t="e">
        <f t="shared" ref="I43:K43" si="26">SUM(I44:I45)</f>
        <v>#VALUE!</v>
      </c>
      <c r="J43" s="17" t="e">
        <f t="shared" si="26"/>
        <v>#VALUE!</v>
      </c>
      <c r="K43" s="17" t="e">
        <f t="shared" si="26"/>
        <v>#VALUE!</v>
      </c>
    </row>
    <row r="44" spans="1:12" s="6" customFormat="1" ht="13.5" x14ac:dyDescent="0.3">
      <c r="A44" s="20" t="s">
        <v>10</v>
      </c>
      <c r="B44" s="31" t="str">
        <f>+'Tarifs 2025'!$P$61</f>
        <v>V</v>
      </c>
      <c r="C44" s="17" t="e">
        <f>$B44*C$12*12</f>
        <v>#VALUE!</v>
      </c>
      <c r="D44" s="17" t="e">
        <f t="shared" ref="D44:K45" si="27">$B44*D$12*12</f>
        <v>#VALUE!</v>
      </c>
      <c r="E44" s="17" t="e">
        <f t="shared" si="27"/>
        <v>#VALUE!</v>
      </c>
      <c r="F44" s="17" t="e">
        <f t="shared" si="27"/>
        <v>#VALUE!</v>
      </c>
      <c r="G44" s="17" t="e">
        <f t="shared" si="27"/>
        <v>#VALUE!</v>
      </c>
      <c r="H44" s="17" t="e">
        <f>$B44*H$12*12</f>
        <v>#VALUE!</v>
      </c>
      <c r="I44" s="17" t="e">
        <f t="shared" si="27"/>
        <v>#VALUE!</v>
      </c>
      <c r="J44" s="17" t="e">
        <f t="shared" si="27"/>
        <v>#VALUE!</v>
      </c>
      <c r="K44" s="17" t="e">
        <f t="shared" si="27"/>
        <v>#VALUE!</v>
      </c>
    </row>
    <row r="45" spans="1:12" s="6" customFormat="1" ht="13.5" x14ac:dyDescent="0.3">
      <c r="A45" s="20" t="s">
        <v>14</v>
      </c>
      <c r="B45" s="31" t="str">
        <f>+'Tarifs 2025'!$P$62</f>
        <v>V</v>
      </c>
      <c r="C45" s="17" t="e">
        <f>$B45*C$12*12</f>
        <v>#VALUE!</v>
      </c>
      <c r="D45" s="17" t="e">
        <f t="shared" si="27"/>
        <v>#VALUE!</v>
      </c>
      <c r="E45" s="17" t="e">
        <f t="shared" si="27"/>
        <v>#VALUE!</v>
      </c>
      <c r="F45" s="17" t="e">
        <f t="shared" si="27"/>
        <v>#VALUE!</v>
      </c>
      <c r="G45" s="17" t="e">
        <f t="shared" si="27"/>
        <v>#VALUE!</v>
      </c>
      <c r="H45" s="17" t="e">
        <f t="shared" si="27"/>
        <v>#VALUE!</v>
      </c>
      <c r="I45" s="17" t="e">
        <f t="shared" si="27"/>
        <v>#VALUE!</v>
      </c>
      <c r="J45" s="17" t="e">
        <f t="shared" si="27"/>
        <v>#VALUE!</v>
      </c>
      <c r="K45" s="17" t="e">
        <f t="shared" si="27"/>
        <v>#VALUE!</v>
      </c>
    </row>
    <row r="46" spans="1:12" s="6" customFormat="1" ht="13.5" x14ac:dyDescent="0.3">
      <c r="A46" s="18" t="s">
        <v>17</v>
      </c>
      <c r="B46" s="34" t="str">
        <f>+'Tarifs 2025'!$P$68</f>
        <v>V</v>
      </c>
      <c r="C46" s="17" t="str">
        <f>$B46</f>
        <v>V</v>
      </c>
      <c r="D46" s="17" t="str">
        <f t="shared" ref="D46:K46" si="28">$B46</f>
        <v>V</v>
      </c>
      <c r="E46" s="17" t="str">
        <f t="shared" si="28"/>
        <v>V</v>
      </c>
      <c r="F46" s="17" t="str">
        <f t="shared" si="28"/>
        <v>V</v>
      </c>
      <c r="G46" s="17" t="str">
        <f t="shared" si="28"/>
        <v>V</v>
      </c>
      <c r="H46" s="17" t="str">
        <f t="shared" si="28"/>
        <v>V</v>
      </c>
      <c r="I46" s="17" t="str">
        <f t="shared" si="28"/>
        <v>V</v>
      </c>
      <c r="J46" s="17" t="str">
        <f t="shared" si="28"/>
        <v>V</v>
      </c>
      <c r="K46" s="17" t="str">
        <f t="shared" si="28"/>
        <v>V</v>
      </c>
    </row>
    <row r="47" spans="1:12" s="6" customFormat="1" ht="13.5" x14ac:dyDescent="0.3">
      <c r="A47" s="18" t="s">
        <v>58</v>
      </c>
      <c r="B47" s="32"/>
      <c r="C47" s="17" t="e">
        <f>SUM(C48:C49)</f>
        <v>#VALUE!</v>
      </c>
      <c r="D47" s="17" t="e">
        <f t="shared" ref="D47:K47" si="29">SUM(D48:D49)</f>
        <v>#VALUE!</v>
      </c>
      <c r="E47" s="17" t="e">
        <f t="shared" si="29"/>
        <v>#VALUE!</v>
      </c>
      <c r="F47" s="17" t="e">
        <f t="shared" si="29"/>
        <v>#VALUE!</v>
      </c>
      <c r="G47" s="17" t="e">
        <f t="shared" si="29"/>
        <v>#VALUE!</v>
      </c>
      <c r="H47" s="17" t="e">
        <f t="shared" si="29"/>
        <v>#VALUE!</v>
      </c>
      <c r="I47" s="17" t="e">
        <f t="shared" si="29"/>
        <v>#VALUE!</v>
      </c>
      <c r="J47" s="17" t="e">
        <f t="shared" si="29"/>
        <v>#VALUE!</v>
      </c>
      <c r="K47" s="17" t="e">
        <f t="shared" si="29"/>
        <v>#VALUE!</v>
      </c>
    </row>
    <row r="48" spans="1:12" s="6" customFormat="1" ht="13.5" x14ac:dyDescent="0.3">
      <c r="A48" s="19" t="s">
        <v>79</v>
      </c>
      <c r="B48" s="31" t="str">
        <f>+'Tarifs 2025'!$P$76</f>
        <v>V</v>
      </c>
      <c r="C48" s="17" t="e">
        <f>$B48*C$7</f>
        <v>#VALUE!</v>
      </c>
      <c r="D48" s="17" t="e">
        <f t="shared" ref="D48:K48" si="30">$B48*D$7</f>
        <v>#VALUE!</v>
      </c>
      <c r="E48" s="17" t="e">
        <f t="shared" si="30"/>
        <v>#VALUE!</v>
      </c>
      <c r="F48" s="17" t="e">
        <f t="shared" si="30"/>
        <v>#VALUE!</v>
      </c>
      <c r="G48" s="17" t="e">
        <f t="shared" si="30"/>
        <v>#VALUE!</v>
      </c>
      <c r="H48" s="17" t="e">
        <f t="shared" si="30"/>
        <v>#VALUE!</v>
      </c>
      <c r="I48" s="17" t="e">
        <f t="shared" si="30"/>
        <v>#VALUE!</v>
      </c>
      <c r="J48" s="17" t="e">
        <f t="shared" si="30"/>
        <v>#VALUE!</v>
      </c>
      <c r="K48" s="17" t="e">
        <f t="shared" si="30"/>
        <v>#VALUE!</v>
      </c>
    </row>
    <row r="49" spans="1:11" s="1" customFormat="1" ht="13.5" x14ac:dyDescent="0.3">
      <c r="A49" s="19" t="s">
        <v>23</v>
      </c>
      <c r="B49" s="31" t="str">
        <f>+'Tarifs 2025'!$P$77</f>
        <v>V</v>
      </c>
      <c r="C49" s="17" t="e">
        <f>$B49*C$8</f>
        <v>#VALUE!</v>
      </c>
      <c r="D49" s="17" t="e">
        <f t="shared" ref="D49:K49" si="31">$B49*D$8</f>
        <v>#VALUE!</v>
      </c>
      <c r="E49" s="17" t="e">
        <f t="shared" si="31"/>
        <v>#VALUE!</v>
      </c>
      <c r="F49" s="17" t="e">
        <f t="shared" si="31"/>
        <v>#VALUE!</v>
      </c>
      <c r="G49" s="17" t="e">
        <f t="shared" si="31"/>
        <v>#VALUE!</v>
      </c>
      <c r="H49" s="17" t="e">
        <f t="shared" si="31"/>
        <v>#VALUE!</v>
      </c>
      <c r="I49" s="17" t="e">
        <f t="shared" si="31"/>
        <v>#VALUE!</v>
      </c>
      <c r="J49" s="17" t="e">
        <f t="shared" si="31"/>
        <v>#VALUE!</v>
      </c>
      <c r="K49" s="17" t="e">
        <f t="shared" si="31"/>
        <v>#VALUE!</v>
      </c>
    </row>
    <row r="50" spans="1:11" s="6" customFormat="1" ht="13.5" x14ac:dyDescent="0.3">
      <c r="A50" s="139" t="s">
        <v>42</v>
      </c>
      <c r="B50" s="31" t="str">
        <f>+'Tarifs 2025'!$P$83</f>
        <v>V</v>
      </c>
      <c r="C50" s="17" t="e">
        <f>$B50*C$7</f>
        <v>#VALUE!</v>
      </c>
      <c r="D50" s="17" t="e">
        <f t="shared" ref="D50:K50" si="32">$B50*D$7</f>
        <v>#VALUE!</v>
      </c>
      <c r="E50" s="17" t="e">
        <f t="shared" si="32"/>
        <v>#VALUE!</v>
      </c>
      <c r="F50" s="17" t="e">
        <f t="shared" si="32"/>
        <v>#VALUE!</v>
      </c>
      <c r="G50" s="17" t="e">
        <f t="shared" si="32"/>
        <v>#VALUE!</v>
      </c>
      <c r="H50" s="17" t="e">
        <f t="shared" si="32"/>
        <v>#VALUE!</v>
      </c>
      <c r="I50" s="17" t="e">
        <f t="shared" si="32"/>
        <v>#VALUE!</v>
      </c>
      <c r="J50" s="17" t="e">
        <f t="shared" si="32"/>
        <v>#VALUE!</v>
      </c>
      <c r="K50" s="17" t="e">
        <f t="shared" si="32"/>
        <v>#VALUE!</v>
      </c>
    </row>
    <row r="51" spans="1:11" s="6" customFormat="1" ht="13.5" x14ac:dyDescent="0.3">
      <c r="A51" s="139" t="s">
        <v>59</v>
      </c>
      <c r="B51" s="31"/>
      <c r="C51" s="17" t="e">
        <f>SUM(C52:C54)</f>
        <v>#VALUE!</v>
      </c>
      <c r="D51" s="17" t="e">
        <f t="shared" ref="D51:K51" si="33">SUM(D52:D54)</f>
        <v>#VALUE!</v>
      </c>
      <c r="E51" s="17" t="e">
        <f t="shared" si="33"/>
        <v>#VALUE!</v>
      </c>
      <c r="F51" s="17" t="e">
        <f t="shared" si="33"/>
        <v>#VALUE!</v>
      </c>
      <c r="G51" s="17" t="e">
        <f t="shared" si="33"/>
        <v>#VALUE!</v>
      </c>
      <c r="H51" s="17" t="e">
        <f t="shared" si="33"/>
        <v>#VALUE!</v>
      </c>
      <c r="I51" s="17" t="e">
        <f t="shared" si="33"/>
        <v>#VALUE!</v>
      </c>
      <c r="J51" s="17" t="e">
        <f t="shared" si="33"/>
        <v>#VALUE!</v>
      </c>
      <c r="K51" s="17" t="e">
        <f t="shared" si="33"/>
        <v>#VALUE!</v>
      </c>
    </row>
    <row r="52" spans="1:11" s="6" customFormat="1" ht="13.5" x14ac:dyDescent="0.3">
      <c r="A52" s="18" t="s">
        <v>28</v>
      </c>
      <c r="B52" s="31" t="str">
        <f>+'Tarifs 2025'!$P$86</f>
        <v>V</v>
      </c>
      <c r="C52" s="17" t="e">
        <f>$B52*C$7</f>
        <v>#VALUE!</v>
      </c>
      <c r="D52" s="17" t="e">
        <f t="shared" ref="D52:K55" si="34">$B52*D$7</f>
        <v>#VALUE!</v>
      </c>
      <c r="E52" s="17" t="e">
        <f t="shared" si="34"/>
        <v>#VALUE!</v>
      </c>
      <c r="F52" s="17" t="e">
        <f t="shared" si="34"/>
        <v>#VALUE!</v>
      </c>
      <c r="G52" s="17" t="e">
        <f t="shared" si="34"/>
        <v>#VALUE!</v>
      </c>
      <c r="H52" s="17" t="e">
        <f t="shared" si="34"/>
        <v>#VALUE!</v>
      </c>
      <c r="I52" s="17" t="e">
        <f t="shared" si="34"/>
        <v>#VALUE!</v>
      </c>
      <c r="J52" s="17" t="e">
        <f t="shared" si="34"/>
        <v>#VALUE!</v>
      </c>
      <c r="K52" s="17" t="e">
        <f t="shared" si="34"/>
        <v>#VALUE!</v>
      </c>
    </row>
    <row r="53" spans="1:11" s="6" customFormat="1" ht="13.5" x14ac:dyDescent="0.3">
      <c r="A53" s="18" t="s">
        <v>30</v>
      </c>
      <c r="B53" s="31" t="str">
        <f>+'Tarifs 2025'!$P$87</f>
        <v>V</v>
      </c>
      <c r="C53" s="17" t="e">
        <f>$B53*C$7</f>
        <v>#VALUE!</v>
      </c>
      <c r="D53" s="17" t="e">
        <f t="shared" si="34"/>
        <v>#VALUE!</v>
      </c>
      <c r="E53" s="17" t="e">
        <f t="shared" si="34"/>
        <v>#VALUE!</v>
      </c>
      <c r="F53" s="17" t="e">
        <f t="shared" si="34"/>
        <v>#VALUE!</v>
      </c>
      <c r="G53" s="17" t="e">
        <f t="shared" si="34"/>
        <v>#VALUE!</v>
      </c>
      <c r="H53" s="17" t="e">
        <f t="shared" si="34"/>
        <v>#VALUE!</v>
      </c>
      <c r="I53" s="17" t="e">
        <f t="shared" si="34"/>
        <v>#VALUE!</v>
      </c>
      <c r="J53" s="17" t="e">
        <f t="shared" si="34"/>
        <v>#VALUE!</v>
      </c>
      <c r="K53" s="17" t="e">
        <f t="shared" si="34"/>
        <v>#VALUE!</v>
      </c>
    </row>
    <row r="54" spans="1:11" s="6" customFormat="1" ht="13.5" x14ac:dyDescent="0.3">
      <c r="A54" s="18" t="s">
        <v>32</v>
      </c>
      <c r="B54" s="31" t="str">
        <f>+'Tarifs 2025'!$P$88</f>
        <v>V</v>
      </c>
      <c r="C54" s="17" t="e">
        <f>$B54*C$7</f>
        <v>#VALUE!</v>
      </c>
      <c r="D54" s="17" t="e">
        <f t="shared" si="34"/>
        <v>#VALUE!</v>
      </c>
      <c r="E54" s="17" t="e">
        <f t="shared" si="34"/>
        <v>#VALUE!</v>
      </c>
      <c r="F54" s="17" t="e">
        <f t="shared" si="34"/>
        <v>#VALUE!</v>
      </c>
      <c r="G54" s="17" t="e">
        <f t="shared" si="34"/>
        <v>#VALUE!</v>
      </c>
      <c r="H54" s="17" t="e">
        <f t="shared" si="34"/>
        <v>#VALUE!</v>
      </c>
      <c r="I54" s="17" t="e">
        <f t="shared" si="34"/>
        <v>#VALUE!</v>
      </c>
      <c r="J54" s="17" t="e">
        <f t="shared" si="34"/>
        <v>#VALUE!</v>
      </c>
      <c r="K54" s="17" t="e">
        <f t="shared" si="34"/>
        <v>#VALUE!</v>
      </c>
    </row>
    <row r="55" spans="1:11" s="6" customFormat="1" ht="13.5" x14ac:dyDescent="0.3">
      <c r="A55" s="139" t="s">
        <v>34</v>
      </c>
      <c r="B55" s="31" t="str">
        <f>+'Tarifs 2025'!$P$90</f>
        <v>V</v>
      </c>
      <c r="C55" s="17" t="e">
        <f>$B55*C$7</f>
        <v>#VALUE!</v>
      </c>
      <c r="D55" s="17" t="e">
        <f t="shared" si="34"/>
        <v>#VALUE!</v>
      </c>
      <c r="E55" s="17" t="e">
        <f t="shared" si="34"/>
        <v>#VALUE!</v>
      </c>
      <c r="F55" s="17" t="e">
        <f t="shared" si="34"/>
        <v>#VALUE!</v>
      </c>
      <c r="G55" s="17" t="e">
        <f t="shared" si="34"/>
        <v>#VALUE!</v>
      </c>
      <c r="H55" s="17" t="e">
        <f t="shared" si="34"/>
        <v>#VALUE!</v>
      </c>
      <c r="I55" s="17" t="e">
        <f t="shared" si="34"/>
        <v>#VALUE!</v>
      </c>
      <c r="J55" s="17" t="e">
        <f t="shared" si="34"/>
        <v>#VALUE!</v>
      </c>
      <c r="K55" s="17" t="e">
        <f t="shared" si="34"/>
        <v>#VALUE!</v>
      </c>
    </row>
    <row r="56" spans="1:11" s="6" customFormat="1" ht="13.5" x14ac:dyDescent="0.3">
      <c r="A56" s="139" t="s">
        <v>35</v>
      </c>
      <c r="B56" s="31" t="str">
        <f>+'Tarifs 2025'!$P$92</f>
        <v>V</v>
      </c>
      <c r="C56" s="17" t="e">
        <f>$B56*C$13</f>
        <v>#VALUE!</v>
      </c>
      <c r="D56" s="17" t="e">
        <f t="shared" ref="D56:K56" si="35">$B56*D$13</f>
        <v>#VALUE!</v>
      </c>
      <c r="E56" s="17" t="e">
        <f t="shared" si="35"/>
        <v>#VALUE!</v>
      </c>
      <c r="F56" s="17" t="e">
        <f t="shared" si="35"/>
        <v>#VALUE!</v>
      </c>
      <c r="G56" s="17" t="e">
        <f t="shared" si="35"/>
        <v>#VALUE!</v>
      </c>
      <c r="H56" s="17" t="e">
        <f t="shared" si="35"/>
        <v>#VALUE!</v>
      </c>
      <c r="I56" s="17" t="e">
        <f t="shared" si="35"/>
        <v>#VALUE!</v>
      </c>
      <c r="J56" s="17" t="e">
        <f t="shared" si="35"/>
        <v>#VALUE!</v>
      </c>
      <c r="K56" s="17" t="e">
        <f t="shared" si="35"/>
        <v>#VALUE!</v>
      </c>
    </row>
    <row r="57" spans="1:11" s="6" customFormat="1" x14ac:dyDescent="0.3">
      <c r="A57" s="168" t="s">
        <v>60</v>
      </c>
      <c r="B57" s="172"/>
      <c r="C57" s="170" t="e">
        <f>SUM(C41,C50:C51,C55:C56)</f>
        <v>#VALUE!</v>
      </c>
      <c r="D57" s="170" t="e">
        <f t="shared" ref="D57:K57" si="36">SUM(D41,D50:D51,D55:D56)</f>
        <v>#VALUE!</v>
      </c>
      <c r="E57" s="170" t="e">
        <f t="shared" si="36"/>
        <v>#VALUE!</v>
      </c>
      <c r="F57" s="170" t="e">
        <f t="shared" si="36"/>
        <v>#VALUE!</v>
      </c>
      <c r="G57" s="170" t="e">
        <f t="shared" si="36"/>
        <v>#VALUE!</v>
      </c>
      <c r="H57" s="170" t="e">
        <f t="shared" si="36"/>
        <v>#VALUE!</v>
      </c>
      <c r="I57" s="170" t="e">
        <f t="shared" si="36"/>
        <v>#VALUE!</v>
      </c>
      <c r="J57" s="170" t="e">
        <f t="shared" si="36"/>
        <v>#VALUE!</v>
      </c>
      <c r="K57" s="170" t="e">
        <f t="shared" si="36"/>
        <v>#VALUE!</v>
      </c>
    </row>
    <row r="58" spans="1:11" s="6" customFormat="1" ht="13.5" x14ac:dyDescent="0.3">
      <c r="A58" s="162" t="s">
        <v>61</v>
      </c>
      <c r="B58" s="36"/>
      <c r="C58" s="163">
        <v>1</v>
      </c>
      <c r="D58" s="163">
        <v>1</v>
      </c>
      <c r="E58" s="163">
        <v>1</v>
      </c>
      <c r="F58" s="163">
        <v>1</v>
      </c>
      <c r="G58" s="163">
        <v>1</v>
      </c>
      <c r="H58" s="163">
        <v>1</v>
      </c>
      <c r="I58" s="163">
        <v>1</v>
      </c>
      <c r="J58" s="163">
        <v>1</v>
      </c>
      <c r="K58" s="163">
        <v>1</v>
      </c>
    </row>
    <row r="59" spans="1:11" s="6" customFormat="1" ht="13.5" x14ac:dyDescent="0.3">
      <c r="A59" s="139" t="s">
        <v>178</v>
      </c>
      <c r="B59" s="184"/>
      <c r="C59" s="187" t="e">
        <f t="shared" ref="C59" si="37">SUM(C43*C58,C46:C47)</f>
        <v>#VALUE!</v>
      </c>
      <c r="D59" s="188" t="e">
        <f t="shared" ref="D59" si="38">SUM(D43*D58,D46:D47)</f>
        <v>#VALUE!</v>
      </c>
      <c r="E59" s="188" t="e">
        <f t="shared" ref="E59" si="39">SUM(E43*E58,E46:E47)</f>
        <v>#VALUE!</v>
      </c>
      <c r="F59" s="188" t="e">
        <f t="shared" ref="F59" si="40">SUM(F43*F58,F46:F47)</f>
        <v>#VALUE!</v>
      </c>
      <c r="G59" s="188" t="e">
        <f t="shared" ref="G59" si="41">SUM(G43*G58,G46:G47)</f>
        <v>#VALUE!</v>
      </c>
      <c r="H59" s="188" t="e">
        <f t="shared" ref="H59" si="42">SUM(H43*H58,H46:H47)</f>
        <v>#VALUE!</v>
      </c>
      <c r="I59" s="188" t="e">
        <f t="shared" ref="I59" si="43">SUM(I43*I58,I46:I47)</f>
        <v>#VALUE!</v>
      </c>
      <c r="J59" s="188" t="e">
        <f t="shared" ref="J59" si="44">SUM(J43*J58,J46:J47)</f>
        <v>#VALUE!</v>
      </c>
      <c r="K59" s="189" t="e">
        <f t="shared" ref="K59" si="45">SUM(K43*K58,K46:K47)</f>
        <v>#VALUE!</v>
      </c>
    </row>
    <row r="60" spans="1:11" s="6" customFormat="1" x14ac:dyDescent="0.3">
      <c r="A60" s="21" t="s">
        <v>62</v>
      </c>
      <c r="B60" s="183"/>
      <c r="C60" s="186" t="e">
        <f t="shared" ref="C60" si="46">+SUM(C46:C47,C50:C51,C55:C56)+C59</f>
        <v>#VALUE!</v>
      </c>
      <c r="D60" s="186" t="e">
        <f t="shared" ref="D60" si="47">+SUM(D46:D47,D50:D51,D55:D56)+D59</f>
        <v>#VALUE!</v>
      </c>
      <c r="E60" s="186" t="e">
        <f t="shared" ref="E60" si="48">+SUM(E46:E47,E50:E51,E55:E56)+E59</f>
        <v>#VALUE!</v>
      </c>
      <c r="F60" s="186" t="e">
        <f t="shared" ref="F60" si="49">+SUM(F46:F47,F50:F51,F55:F56)+F59</f>
        <v>#VALUE!</v>
      </c>
      <c r="G60" s="186" t="e">
        <f t="shared" ref="G60" si="50">+SUM(G46:G47,G50:G51,G55:G56)+G59</f>
        <v>#VALUE!</v>
      </c>
      <c r="H60" s="186" t="e">
        <f t="shared" ref="H60" si="51">+SUM(H46:H47,H50:H51,H55:H56)+H59</f>
        <v>#VALUE!</v>
      </c>
      <c r="I60" s="186" t="e">
        <f t="shared" ref="I60" si="52">+SUM(I46:I47,I50:I51,I55:I56)+I59</f>
        <v>#VALUE!</v>
      </c>
      <c r="J60" s="186" t="e">
        <f t="shared" ref="J60" si="53">+SUM(J46:J47,J50:J51,J55:J56)+J59</f>
        <v>#VALUE!</v>
      </c>
      <c r="K60" s="186" t="e">
        <f t="shared" ref="K60" si="54">+SUM(K46:K47,K50:K51,K55:K56)+K59</f>
        <v>#VALUE!</v>
      </c>
    </row>
    <row r="61" spans="1:11" s="6" customFormat="1" ht="13.5" x14ac:dyDescent="0.3">
      <c r="A61" s="22" t="s">
        <v>197</v>
      </c>
      <c r="B61" s="35"/>
      <c r="C61" s="30"/>
      <c r="D61" s="30"/>
      <c r="E61" s="30"/>
      <c r="F61" s="30"/>
      <c r="G61" s="30"/>
      <c r="H61" s="122"/>
      <c r="I61" s="122"/>
      <c r="J61" s="122"/>
      <c r="K61" s="122"/>
    </row>
    <row r="62" spans="1:11" s="6" customFormat="1" ht="13.5" x14ac:dyDescent="0.3">
      <c r="A62" s="23" t="s">
        <v>149</v>
      </c>
      <c r="B62" s="24"/>
      <c r="C62" s="24" t="e">
        <f>C60-C61</f>
        <v>#VALUE!</v>
      </c>
      <c r="D62" s="24" t="e">
        <f t="shared" ref="D62:G62" si="55">D60-D61</f>
        <v>#VALUE!</v>
      </c>
      <c r="E62" s="24" t="e">
        <f t="shared" si="55"/>
        <v>#VALUE!</v>
      </c>
      <c r="F62" s="24" t="e">
        <f t="shared" si="55"/>
        <v>#VALUE!</v>
      </c>
      <c r="G62" s="24" t="e">
        <f t="shared" si="55"/>
        <v>#VALUE!</v>
      </c>
      <c r="H62" s="24" t="e">
        <f t="shared" ref="H62:K62" si="56">H59-H61</f>
        <v>#VALUE!</v>
      </c>
      <c r="I62" s="24" t="e">
        <f t="shared" si="56"/>
        <v>#VALUE!</v>
      </c>
      <c r="J62" s="24" t="e">
        <f t="shared" si="56"/>
        <v>#VALUE!</v>
      </c>
      <c r="K62" s="24" t="e">
        <f t="shared" si="56"/>
        <v>#VALUE!</v>
      </c>
    </row>
    <row r="63" spans="1:11" s="6" customFormat="1" ht="14.25" thickBot="1" x14ac:dyDescent="0.35">
      <c r="A63" s="25" t="s">
        <v>150</v>
      </c>
      <c r="B63" s="26"/>
      <c r="C63" s="26" t="str">
        <f t="shared" ref="C63:K63" si="57">IFERROR((C62/C61)," ")</f>
        <v xml:space="preserve"> </v>
      </c>
      <c r="D63" s="26" t="str">
        <f t="shared" si="57"/>
        <v xml:space="preserve"> </v>
      </c>
      <c r="E63" s="26" t="str">
        <f t="shared" si="57"/>
        <v xml:space="preserve"> </v>
      </c>
      <c r="F63" s="26" t="str">
        <f t="shared" si="57"/>
        <v xml:space="preserve"> </v>
      </c>
      <c r="G63" s="26" t="str">
        <f t="shared" si="57"/>
        <v xml:space="preserve"> </v>
      </c>
      <c r="H63" s="129" t="str">
        <f t="shared" si="57"/>
        <v xml:space="preserve"> </v>
      </c>
      <c r="I63" s="129" t="str">
        <f t="shared" si="57"/>
        <v xml:space="preserve"> </v>
      </c>
      <c r="J63" s="129" t="str">
        <f t="shared" si="57"/>
        <v xml:space="preserve"> </v>
      </c>
      <c r="K63" s="129" t="str">
        <f t="shared" si="57"/>
        <v xml:space="preserve"> </v>
      </c>
    </row>
    <row r="64" spans="1:11" s="6" customFormat="1" ht="18.75" thickTop="1" x14ac:dyDescent="0.35">
      <c r="A64" s="301" t="s">
        <v>151</v>
      </c>
      <c r="B64" s="302"/>
      <c r="C64" s="302"/>
      <c r="D64" s="302"/>
      <c r="E64" s="302"/>
      <c r="F64" s="302"/>
      <c r="G64" s="302"/>
      <c r="H64" s="302"/>
      <c r="I64" s="302"/>
      <c r="J64" s="302"/>
      <c r="K64" s="303"/>
    </row>
    <row r="65" spans="1:11" s="6" customFormat="1" ht="27" x14ac:dyDescent="0.3">
      <c r="A65" s="16"/>
      <c r="B65" s="132" t="s">
        <v>57</v>
      </c>
      <c r="C65" s="132" t="str">
        <f t="shared" ref="C65:K65" si="58">"Coût annuel estimé      "&amp;C$6</f>
        <v>Coût annuel estimé      E1</v>
      </c>
      <c r="D65" s="132" t="str">
        <f t="shared" si="58"/>
        <v>Coût annuel estimé      E2</v>
      </c>
      <c r="E65" s="132" t="str">
        <f t="shared" si="58"/>
        <v>Coût annuel estimé      E3</v>
      </c>
      <c r="F65" s="132" t="str">
        <f t="shared" si="58"/>
        <v>Coût annuel estimé      E4</v>
      </c>
      <c r="G65" s="132" t="str">
        <f t="shared" si="58"/>
        <v>Coût annuel estimé      E5</v>
      </c>
      <c r="H65" s="158" t="str">
        <f t="shared" si="58"/>
        <v>Coût annuel estimé      TBT6</v>
      </c>
      <c r="I65" s="158" t="str">
        <f t="shared" si="58"/>
        <v>Coût annuel estimé      TBT7</v>
      </c>
      <c r="J65" s="158" t="str">
        <f t="shared" si="58"/>
        <v>Coût annuel estimé      TBT8</v>
      </c>
      <c r="K65" s="158" t="str">
        <f t="shared" si="58"/>
        <v>Coût annuel estimé      TBT9</v>
      </c>
    </row>
    <row r="66" spans="1:11" s="6" customFormat="1" ht="13.5" x14ac:dyDescent="0.3">
      <c r="A66" s="139" t="s">
        <v>7</v>
      </c>
      <c r="B66" s="32"/>
      <c r="C66" s="17" t="e">
        <f>SUM(C67,C71:C72)</f>
        <v>#VALUE!</v>
      </c>
      <c r="D66" s="17" t="e">
        <f t="shared" ref="D66:G66" si="59">SUM(D67,D71:D72)</f>
        <v>#VALUE!</v>
      </c>
      <c r="E66" s="17" t="e">
        <f t="shared" si="59"/>
        <v>#VALUE!</v>
      </c>
      <c r="F66" s="17" t="e">
        <f t="shared" si="59"/>
        <v>#VALUE!</v>
      </c>
      <c r="G66" s="17" t="e">
        <f t="shared" si="59"/>
        <v>#VALUE!</v>
      </c>
      <c r="H66" s="17" t="e">
        <f>SUM(H67,H71:H72)</f>
        <v>#VALUE!</v>
      </c>
      <c r="I66" s="17" t="e">
        <f t="shared" ref="I66:K66" si="60">SUM(I67,I71:I72)</f>
        <v>#VALUE!</v>
      </c>
      <c r="J66" s="17" t="e">
        <f t="shared" si="60"/>
        <v>#VALUE!</v>
      </c>
      <c r="K66" s="17" t="e">
        <f t="shared" si="60"/>
        <v>#VALUE!</v>
      </c>
    </row>
    <row r="67" spans="1:11" s="6" customFormat="1" ht="13.5" x14ac:dyDescent="0.3">
      <c r="A67" s="18" t="s">
        <v>8</v>
      </c>
      <c r="B67" s="32"/>
      <c r="C67" s="17" t="e">
        <f>C68</f>
        <v>#VALUE!</v>
      </c>
      <c r="D67" s="17" t="e">
        <f t="shared" ref="D67:K67" si="61">D68</f>
        <v>#VALUE!</v>
      </c>
      <c r="E67" s="17" t="e">
        <f t="shared" si="61"/>
        <v>#VALUE!</v>
      </c>
      <c r="F67" s="17" t="e">
        <f t="shared" si="61"/>
        <v>#VALUE!</v>
      </c>
      <c r="G67" s="17" t="e">
        <f t="shared" si="61"/>
        <v>#VALUE!</v>
      </c>
      <c r="H67" s="17" t="e">
        <f t="shared" si="61"/>
        <v>#VALUE!</v>
      </c>
      <c r="I67" s="17" t="e">
        <f t="shared" si="61"/>
        <v>#VALUE!</v>
      </c>
      <c r="J67" s="17" t="e">
        <f t="shared" si="61"/>
        <v>#VALUE!</v>
      </c>
      <c r="K67" s="17" t="e">
        <f t="shared" si="61"/>
        <v>#VALUE!</v>
      </c>
    </row>
    <row r="68" spans="1:11" s="6" customFormat="1" ht="13.5" x14ac:dyDescent="0.3">
      <c r="A68" s="19" t="s">
        <v>9</v>
      </c>
      <c r="B68" s="32"/>
      <c r="C68" s="17" t="e">
        <f>SUM(C69:C70)</f>
        <v>#VALUE!</v>
      </c>
      <c r="D68" s="17" t="e">
        <f t="shared" ref="D68:G68" si="62">SUM(D69:D70)</f>
        <v>#VALUE!</v>
      </c>
      <c r="E68" s="17" t="e">
        <f t="shared" si="62"/>
        <v>#VALUE!</v>
      </c>
      <c r="F68" s="17" t="e">
        <f t="shared" si="62"/>
        <v>#VALUE!</v>
      </c>
      <c r="G68" s="17" t="e">
        <f t="shared" si="62"/>
        <v>#VALUE!</v>
      </c>
      <c r="H68" s="17" t="e">
        <f>SUM(H69:H70)</f>
        <v>#VALUE!</v>
      </c>
      <c r="I68" s="17" t="e">
        <f t="shared" ref="I68:K68" si="63">SUM(I69:I70)</f>
        <v>#VALUE!</v>
      </c>
      <c r="J68" s="17" t="e">
        <f t="shared" si="63"/>
        <v>#VALUE!</v>
      </c>
      <c r="K68" s="17" t="e">
        <f t="shared" si="63"/>
        <v>#VALUE!</v>
      </c>
    </row>
    <row r="69" spans="1:11" s="6" customFormat="1" ht="13.5" x14ac:dyDescent="0.3">
      <c r="A69" s="20" t="s">
        <v>10</v>
      </c>
      <c r="B69" s="31" t="str">
        <f>+'Tarifs 2026'!$P$61</f>
        <v>V</v>
      </c>
      <c r="C69" s="17" t="e">
        <f>$B69*C$12*12</f>
        <v>#VALUE!</v>
      </c>
      <c r="D69" s="17" t="e">
        <f t="shared" ref="D69:K70" si="64">$B69*D$12*12</f>
        <v>#VALUE!</v>
      </c>
      <c r="E69" s="17" t="e">
        <f t="shared" si="64"/>
        <v>#VALUE!</v>
      </c>
      <c r="F69" s="17" t="e">
        <f t="shared" si="64"/>
        <v>#VALUE!</v>
      </c>
      <c r="G69" s="17" t="e">
        <f t="shared" si="64"/>
        <v>#VALUE!</v>
      </c>
      <c r="H69" s="17" t="e">
        <f>$B69*H$12*12</f>
        <v>#VALUE!</v>
      </c>
      <c r="I69" s="17" t="e">
        <f t="shared" si="64"/>
        <v>#VALUE!</v>
      </c>
      <c r="J69" s="17" t="e">
        <f t="shared" si="64"/>
        <v>#VALUE!</v>
      </c>
      <c r="K69" s="17" t="e">
        <f t="shared" si="64"/>
        <v>#VALUE!</v>
      </c>
    </row>
    <row r="70" spans="1:11" s="6" customFormat="1" ht="13.5" x14ac:dyDescent="0.3">
      <c r="A70" s="20" t="s">
        <v>14</v>
      </c>
      <c r="B70" s="31" t="str">
        <f>+'Tarifs 2026'!$P$62</f>
        <v>V</v>
      </c>
      <c r="C70" s="17" t="e">
        <f>$B70*C$12*12</f>
        <v>#VALUE!</v>
      </c>
      <c r="D70" s="17" t="e">
        <f t="shared" si="64"/>
        <v>#VALUE!</v>
      </c>
      <c r="E70" s="17" t="e">
        <f t="shared" si="64"/>
        <v>#VALUE!</v>
      </c>
      <c r="F70" s="17" t="e">
        <f t="shared" si="64"/>
        <v>#VALUE!</v>
      </c>
      <c r="G70" s="17" t="e">
        <f t="shared" si="64"/>
        <v>#VALUE!</v>
      </c>
      <c r="H70" s="17" t="e">
        <f t="shared" si="64"/>
        <v>#VALUE!</v>
      </c>
      <c r="I70" s="17" t="e">
        <f t="shared" si="64"/>
        <v>#VALUE!</v>
      </c>
      <c r="J70" s="17" t="e">
        <f t="shared" si="64"/>
        <v>#VALUE!</v>
      </c>
      <c r="K70" s="17" t="e">
        <f t="shared" si="64"/>
        <v>#VALUE!</v>
      </c>
    </row>
    <row r="71" spans="1:11" s="1" customFormat="1" ht="13.5" x14ac:dyDescent="0.3">
      <c r="A71" s="18" t="s">
        <v>17</v>
      </c>
      <c r="B71" s="34" t="str">
        <f>+'Tarifs 2026'!$P$68</f>
        <v>V</v>
      </c>
      <c r="C71" s="17" t="str">
        <f>$B71</f>
        <v>V</v>
      </c>
      <c r="D71" s="17" t="str">
        <f t="shared" ref="D71:K71" si="65">$B71</f>
        <v>V</v>
      </c>
      <c r="E71" s="17" t="str">
        <f t="shared" si="65"/>
        <v>V</v>
      </c>
      <c r="F71" s="17" t="str">
        <f t="shared" si="65"/>
        <v>V</v>
      </c>
      <c r="G71" s="17" t="str">
        <f t="shared" si="65"/>
        <v>V</v>
      </c>
      <c r="H71" s="17" t="str">
        <f t="shared" si="65"/>
        <v>V</v>
      </c>
      <c r="I71" s="17" t="str">
        <f t="shared" si="65"/>
        <v>V</v>
      </c>
      <c r="J71" s="17" t="str">
        <f t="shared" si="65"/>
        <v>V</v>
      </c>
      <c r="K71" s="17" t="str">
        <f t="shared" si="65"/>
        <v>V</v>
      </c>
    </row>
    <row r="72" spans="1:11" s="6" customFormat="1" ht="13.5" x14ac:dyDescent="0.3">
      <c r="A72" s="18" t="s">
        <v>58</v>
      </c>
      <c r="B72" s="32"/>
      <c r="C72" s="17" t="e">
        <f>SUM(C73:C74)</f>
        <v>#VALUE!</v>
      </c>
      <c r="D72" s="17" t="e">
        <f t="shared" ref="D72:K72" si="66">SUM(D73:D74)</f>
        <v>#VALUE!</v>
      </c>
      <c r="E72" s="17" t="e">
        <f t="shared" si="66"/>
        <v>#VALUE!</v>
      </c>
      <c r="F72" s="17" t="e">
        <f t="shared" si="66"/>
        <v>#VALUE!</v>
      </c>
      <c r="G72" s="17" t="e">
        <f t="shared" si="66"/>
        <v>#VALUE!</v>
      </c>
      <c r="H72" s="17" t="e">
        <f t="shared" si="66"/>
        <v>#VALUE!</v>
      </c>
      <c r="I72" s="17" t="e">
        <f t="shared" si="66"/>
        <v>#VALUE!</v>
      </c>
      <c r="J72" s="17" t="e">
        <f t="shared" si="66"/>
        <v>#VALUE!</v>
      </c>
      <c r="K72" s="17" t="e">
        <f t="shared" si="66"/>
        <v>#VALUE!</v>
      </c>
    </row>
    <row r="73" spans="1:11" s="6" customFormat="1" ht="13.5" x14ac:dyDescent="0.3">
      <c r="A73" s="19" t="s">
        <v>79</v>
      </c>
      <c r="B73" s="31" t="str">
        <f>+'Tarifs 2026'!$P$76</f>
        <v>V</v>
      </c>
      <c r="C73" s="17" t="e">
        <f>$B73*C$7</f>
        <v>#VALUE!</v>
      </c>
      <c r="D73" s="17" t="e">
        <f t="shared" ref="D73:K73" si="67">$B73*D$7</f>
        <v>#VALUE!</v>
      </c>
      <c r="E73" s="17" t="e">
        <f t="shared" si="67"/>
        <v>#VALUE!</v>
      </c>
      <c r="F73" s="17" t="e">
        <f t="shared" si="67"/>
        <v>#VALUE!</v>
      </c>
      <c r="G73" s="17" t="e">
        <f t="shared" si="67"/>
        <v>#VALUE!</v>
      </c>
      <c r="H73" s="17" t="e">
        <f t="shared" si="67"/>
        <v>#VALUE!</v>
      </c>
      <c r="I73" s="17" t="e">
        <f t="shared" si="67"/>
        <v>#VALUE!</v>
      </c>
      <c r="J73" s="17" t="e">
        <f t="shared" si="67"/>
        <v>#VALUE!</v>
      </c>
      <c r="K73" s="17" t="e">
        <f t="shared" si="67"/>
        <v>#VALUE!</v>
      </c>
    </row>
    <row r="74" spans="1:11" x14ac:dyDescent="0.3">
      <c r="A74" s="19" t="s">
        <v>23</v>
      </c>
      <c r="B74" s="31" t="str">
        <f>+'Tarifs 2026'!$P$77</f>
        <v>V</v>
      </c>
      <c r="C74" s="17" t="e">
        <f>$B74*C$8</f>
        <v>#VALUE!</v>
      </c>
      <c r="D74" s="17" t="e">
        <f t="shared" ref="D74:K74" si="68">$B74*D$8</f>
        <v>#VALUE!</v>
      </c>
      <c r="E74" s="17" t="e">
        <f t="shared" si="68"/>
        <v>#VALUE!</v>
      </c>
      <c r="F74" s="17" t="e">
        <f t="shared" si="68"/>
        <v>#VALUE!</v>
      </c>
      <c r="G74" s="17" t="e">
        <f t="shared" si="68"/>
        <v>#VALUE!</v>
      </c>
      <c r="H74" s="17" t="e">
        <f t="shared" si="68"/>
        <v>#VALUE!</v>
      </c>
      <c r="I74" s="17" t="e">
        <f t="shared" si="68"/>
        <v>#VALUE!</v>
      </c>
      <c r="J74" s="17" t="e">
        <f t="shared" si="68"/>
        <v>#VALUE!</v>
      </c>
      <c r="K74" s="17" t="e">
        <f t="shared" si="68"/>
        <v>#VALUE!</v>
      </c>
    </row>
    <row r="75" spans="1:11" x14ac:dyDescent="0.3">
      <c r="A75" s="139" t="s">
        <v>42</v>
      </c>
      <c r="B75" s="31" t="str">
        <f>+'Tarifs 2026'!$P$83</f>
        <v>V</v>
      </c>
      <c r="C75" s="17" t="e">
        <f>$B75*C$7</f>
        <v>#VALUE!</v>
      </c>
      <c r="D75" s="17" t="e">
        <f t="shared" ref="D75:K75" si="69">$B75*D$7</f>
        <v>#VALUE!</v>
      </c>
      <c r="E75" s="17" t="e">
        <f t="shared" si="69"/>
        <v>#VALUE!</v>
      </c>
      <c r="F75" s="17" t="e">
        <f t="shared" si="69"/>
        <v>#VALUE!</v>
      </c>
      <c r="G75" s="17" t="e">
        <f t="shared" si="69"/>
        <v>#VALUE!</v>
      </c>
      <c r="H75" s="17" t="e">
        <f t="shared" si="69"/>
        <v>#VALUE!</v>
      </c>
      <c r="I75" s="17" t="e">
        <f t="shared" si="69"/>
        <v>#VALUE!</v>
      </c>
      <c r="J75" s="17" t="e">
        <f t="shared" si="69"/>
        <v>#VALUE!</v>
      </c>
      <c r="K75" s="17" t="e">
        <f t="shared" si="69"/>
        <v>#VALUE!</v>
      </c>
    </row>
    <row r="76" spans="1:11" x14ac:dyDescent="0.3">
      <c r="A76" s="139" t="s">
        <v>59</v>
      </c>
      <c r="B76" s="31"/>
      <c r="C76" s="17" t="e">
        <f>SUM(C77:C79)</f>
        <v>#VALUE!</v>
      </c>
      <c r="D76" s="17" t="e">
        <f t="shared" ref="D76:K76" si="70">SUM(D77:D79)</f>
        <v>#VALUE!</v>
      </c>
      <c r="E76" s="17" t="e">
        <f t="shared" si="70"/>
        <v>#VALUE!</v>
      </c>
      <c r="F76" s="17" t="e">
        <f t="shared" si="70"/>
        <v>#VALUE!</v>
      </c>
      <c r="G76" s="17" t="e">
        <f t="shared" si="70"/>
        <v>#VALUE!</v>
      </c>
      <c r="H76" s="17" t="e">
        <f t="shared" si="70"/>
        <v>#VALUE!</v>
      </c>
      <c r="I76" s="17" t="e">
        <f t="shared" si="70"/>
        <v>#VALUE!</v>
      </c>
      <c r="J76" s="17" t="e">
        <f t="shared" si="70"/>
        <v>#VALUE!</v>
      </c>
      <c r="K76" s="17" t="e">
        <f t="shared" si="70"/>
        <v>#VALUE!</v>
      </c>
    </row>
    <row r="77" spans="1:11" x14ac:dyDescent="0.3">
      <c r="A77" s="18" t="s">
        <v>28</v>
      </c>
      <c r="B77" s="31" t="str">
        <f>+'Tarifs 2026'!$P$86</f>
        <v>V</v>
      </c>
      <c r="C77" s="17" t="e">
        <f>$B77*C$7</f>
        <v>#VALUE!</v>
      </c>
      <c r="D77" s="17" t="e">
        <f t="shared" ref="D77:K80" si="71">$B77*D$7</f>
        <v>#VALUE!</v>
      </c>
      <c r="E77" s="17" t="e">
        <f t="shared" si="71"/>
        <v>#VALUE!</v>
      </c>
      <c r="F77" s="17" t="e">
        <f t="shared" si="71"/>
        <v>#VALUE!</v>
      </c>
      <c r="G77" s="17" t="e">
        <f t="shared" si="71"/>
        <v>#VALUE!</v>
      </c>
      <c r="H77" s="17" t="e">
        <f t="shared" si="71"/>
        <v>#VALUE!</v>
      </c>
      <c r="I77" s="17" t="e">
        <f t="shared" si="71"/>
        <v>#VALUE!</v>
      </c>
      <c r="J77" s="17" t="e">
        <f t="shared" si="71"/>
        <v>#VALUE!</v>
      </c>
      <c r="K77" s="17" t="e">
        <f t="shared" si="71"/>
        <v>#VALUE!</v>
      </c>
    </row>
    <row r="78" spans="1:11" x14ac:dyDescent="0.3">
      <c r="A78" s="18" t="s">
        <v>30</v>
      </c>
      <c r="B78" s="31" t="str">
        <f>+'Tarifs 2026'!$P$87</f>
        <v>V</v>
      </c>
      <c r="C78" s="17" t="e">
        <f>$B78*C$7</f>
        <v>#VALUE!</v>
      </c>
      <c r="D78" s="17" t="e">
        <f t="shared" si="71"/>
        <v>#VALUE!</v>
      </c>
      <c r="E78" s="17" t="e">
        <f t="shared" si="71"/>
        <v>#VALUE!</v>
      </c>
      <c r="F78" s="17" t="e">
        <f t="shared" si="71"/>
        <v>#VALUE!</v>
      </c>
      <c r="G78" s="17" t="e">
        <f t="shared" si="71"/>
        <v>#VALUE!</v>
      </c>
      <c r="H78" s="17" t="e">
        <f t="shared" si="71"/>
        <v>#VALUE!</v>
      </c>
      <c r="I78" s="17" t="e">
        <f t="shared" si="71"/>
        <v>#VALUE!</v>
      </c>
      <c r="J78" s="17" t="e">
        <f t="shared" si="71"/>
        <v>#VALUE!</v>
      </c>
      <c r="K78" s="17" t="e">
        <f t="shared" si="71"/>
        <v>#VALUE!</v>
      </c>
    </row>
    <row r="79" spans="1:11" x14ac:dyDescent="0.3">
      <c r="A79" s="18" t="s">
        <v>32</v>
      </c>
      <c r="B79" s="31" t="str">
        <f>+'Tarifs 2026'!$P$88</f>
        <v>V</v>
      </c>
      <c r="C79" s="17" t="e">
        <f>$B79*C$7</f>
        <v>#VALUE!</v>
      </c>
      <c r="D79" s="17" t="e">
        <f t="shared" si="71"/>
        <v>#VALUE!</v>
      </c>
      <c r="E79" s="17" t="e">
        <f t="shared" si="71"/>
        <v>#VALUE!</v>
      </c>
      <c r="F79" s="17" t="e">
        <f t="shared" si="71"/>
        <v>#VALUE!</v>
      </c>
      <c r="G79" s="17" t="e">
        <f t="shared" si="71"/>
        <v>#VALUE!</v>
      </c>
      <c r="H79" s="17" t="e">
        <f t="shared" si="71"/>
        <v>#VALUE!</v>
      </c>
      <c r="I79" s="17" t="e">
        <f t="shared" si="71"/>
        <v>#VALUE!</v>
      </c>
      <c r="J79" s="17" t="e">
        <f t="shared" si="71"/>
        <v>#VALUE!</v>
      </c>
      <c r="K79" s="17" t="e">
        <f t="shared" si="71"/>
        <v>#VALUE!</v>
      </c>
    </row>
    <row r="80" spans="1:11" x14ac:dyDescent="0.3">
      <c r="A80" s="139" t="s">
        <v>34</v>
      </c>
      <c r="B80" s="31" t="str">
        <f>+'Tarifs 2026'!$P$90</f>
        <v>V</v>
      </c>
      <c r="C80" s="17" t="e">
        <f>$B80*C$7</f>
        <v>#VALUE!</v>
      </c>
      <c r="D80" s="17" t="e">
        <f t="shared" si="71"/>
        <v>#VALUE!</v>
      </c>
      <c r="E80" s="17" t="e">
        <f t="shared" si="71"/>
        <v>#VALUE!</v>
      </c>
      <c r="F80" s="17" t="e">
        <f t="shared" si="71"/>
        <v>#VALUE!</v>
      </c>
      <c r="G80" s="17" t="e">
        <f t="shared" si="71"/>
        <v>#VALUE!</v>
      </c>
      <c r="H80" s="17" t="e">
        <f t="shared" si="71"/>
        <v>#VALUE!</v>
      </c>
      <c r="I80" s="17" t="e">
        <f t="shared" si="71"/>
        <v>#VALUE!</v>
      </c>
      <c r="J80" s="17" t="e">
        <f t="shared" si="71"/>
        <v>#VALUE!</v>
      </c>
      <c r="K80" s="17" t="e">
        <f t="shared" si="71"/>
        <v>#VALUE!</v>
      </c>
    </row>
    <row r="81" spans="1:11" x14ac:dyDescent="0.3">
      <c r="A81" s="139" t="s">
        <v>35</v>
      </c>
      <c r="B81" s="31" t="str">
        <f>+'Tarifs 2026'!$P$92</f>
        <v>V</v>
      </c>
      <c r="C81" s="17" t="e">
        <f>$B81*C$13</f>
        <v>#VALUE!</v>
      </c>
      <c r="D81" s="17" t="e">
        <f t="shared" ref="D81:K81" si="72">$B81*D$13</f>
        <v>#VALUE!</v>
      </c>
      <c r="E81" s="17" t="e">
        <f t="shared" si="72"/>
        <v>#VALUE!</v>
      </c>
      <c r="F81" s="17" t="e">
        <f t="shared" si="72"/>
        <v>#VALUE!</v>
      </c>
      <c r="G81" s="17" t="e">
        <f t="shared" si="72"/>
        <v>#VALUE!</v>
      </c>
      <c r="H81" s="17" t="e">
        <f t="shared" si="72"/>
        <v>#VALUE!</v>
      </c>
      <c r="I81" s="17" t="e">
        <f t="shared" si="72"/>
        <v>#VALUE!</v>
      </c>
      <c r="J81" s="17" t="e">
        <f t="shared" si="72"/>
        <v>#VALUE!</v>
      </c>
      <c r="K81" s="17" t="e">
        <f t="shared" si="72"/>
        <v>#VALUE!</v>
      </c>
    </row>
    <row r="82" spans="1:11" x14ac:dyDescent="0.3">
      <c r="A82" s="168" t="s">
        <v>60</v>
      </c>
      <c r="B82" s="172"/>
      <c r="C82" s="170" t="e">
        <f>SUM(C66,C75:C76,C80:C81)</f>
        <v>#VALUE!</v>
      </c>
      <c r="D82" s="170" t="e">
        <f t="shared" ref="D82:K82" si="73">SUM(D66,D75:D76,D80:D81)</f>
        <v>#VALUE!</v>
      </c>
      <c r="E82" s="170" t="e">
        <f t="shared" si="73"/>
        <v>#VALUE!</v>
      </c>
      <c r="F82" s="170" t="e">
        <f t="shared" si="73"/>
        <v>#VALUE!</v>
      </c>
      <c r="G82" s="170" t="e">
        <f t="shared" si="73"/>
        <v>#VALUE!</v>
      </c>
      <c r="H82" s="170" t="e">
        <f t="shared" si="73"/>
        <v>#VALUE!</v>
      </c>
      <c r="I82" s="170" t="e">
        <f t="shared" si="73"/>
        <v>#VALUE!</v>
      </c>
      <c r="J82" s="170" t="e">
        <f t="shared" si="73"/>
        <v>#VALUE!</v>
      </c>
      <c r="K82" s="170" t="e">
        <f t="shared" si="73"/>
        <v>#VALUE!</v>
      </c>
    </row>
    <row r="83" spans="1:11" x14ac:dyDescent="0.3">
      <c r="A83" s="162" t="s">
        <v>61</v>
      </c>
      <c r="B83" s="36"/>
      <c r="C83" s="163">
        <v>1</v>
      </c>
      <c r="D83" s="163">
        <v>1</v>
      </c>
      <c r="E83" s="163">
        <v>1</v>
      </c>
      <c r="F83" s="163">
        <v>1</v>
      </c>
      <c r="G83" s="163">
        <v>1</v>
      </c>
      <c r="H83" s="163">
        <v>1</v>
      </c>
      <c r="I83" s="163">
        <v>1</v>
      </c>
      <c r="J83" s="163">
        <v>1</v>
      </c>
      <c r="K83" s="163">
        <v>1</v>
      </c>
    </row>
    <row r="84" spans="1:11" x14ac:dyDescent="0.3">
      <c r="A84" s="139" t="s">
        <v>178</v>
      </c>
      <c r="B84" s="184"/>
      <c r="C84" s="187" t="e">
        <f t="shared" ref="C84" si="74">SUM(C68*C83,C71:C72)</f>
        <v>#VALUE!</v>
      </c>
      <c r="D84" s="188" t="e">
        <f t="shared" ref="D84" si="75">SUM(D68*D83,D71:D72)</f>
        <v>#VALUE!</v>
      </c>
      <c r="E84" s="188" t="e">
        <f t="shared" ref="E84" si="76">SUM(E68*E83,E71:E72)</f>
        <v>#VALUE!</v>
      </c>
      <c r="F84" s="188" t="e">
        <f t="shared" ref="F84" si="77">SUM(F68*F83,F71:F72)</f>
        <v>#VALUE!</v>
      </c>
      <c r="G84" s="188" t="e">
        <f t="shared" ref="G84" si="78">SUM(G68*G83,G71:G72)</f>
        <v>#VALUE!</v>
      </c>
      <c r="H84" s="188" t="e">
        <f t="shared" ref="H84" si="79">SUM(H68*H83,H71:H72)</f>
        <v>#VALUE!</v>
      </c>
      <c r="I84" s="188" t="e">
        <f t="shared" ref="I84" si="80">SUM(I68*I83,I71:I72)</f>
        <v>#VALUE!</v>
      </c>
      <c r="J84" s="188" t="e">
        <f t="shared" ref="J84" si="81">SUM(J68*J83,J71:J72)</f>
        <v>#VALUE!</v>
      </c>
      <c r="K84" s="189" t="e">
        <f t="shared" ref="K84" si="82">SUM(K68*K83,K71:K72)</f>
        <v>#VALUE!</v>
      </c>
    </row>
    <row r="85" spans="1:11" x14ac:dyDescent="0.3">
      <c r="A85" s="21" t="s">
        <v>62</v>
      </c>
      <c r="B85" s="183"/>
      <c r="C85" s="186" t="e">
        <f t="shared" ref="C85" si="83">+SUM(C71:C72,C75:C76,C80:C81)+C84</f>
        <v>#VALUE!</v>
      </c>
      <c r="D85" s="186" t="e">
        <f t="shared" ref="D85" si="84">+SUM(D71:D72,D75:D76,D80:D81)+D84</f>
        <v>#VALUE!</v>
      </c>
      <c r="E85" s="186" t="e">
        <f t="shared" ref="E85" si="85">+SUM(E71:E72,E75:E76,E80:E81)+E84</f>
        <v>#VALUE!</v>
      </c>
      <c r="F85" s="186" t="e">
        <f t="shared" ref="F85" si="86">+SUM(F71:F72,F75:F76,F80:F81)+F84</f>
        <v>#VALUE!</v>
      </c>
      <c r="G85" s="186" t="e">
        <f t="shared" ref="G85" si="87">+SUM(G71:G72,G75:G76,G80:G81)+G84</f>
        <v>#VALUE!</v>
      </c>
      <c r="H85" s="186" t="e">
        <f t="shared" ref="H85" si="88">+SUM(H71:H72,H75:H76,H80:H81)+H84</f>
        <v>#VALUE!</v>
      </c>
      <c r="I85" s="186" t="e">
        <f t="shared" ref="I85" si="89">+SUM(I71:I72,I75:I76,I80:I81)+I84</f>
        <v>#VALUE!</v>
      </c>
      <c r="J85" s="186" t="e">
        <f t="shared" ref="J85" si="90">+SUM(J71:J72,J75:J76,J80:J81)+J84</f>
        <v>#VALUE!</v>
      </c>
      <c r="K85" s="186" t="e">
        <f t="shared" ref="K85" si="91">+SUM(K71:K72,K75:K76,K80:K81)+K84</f>
        <v>#VALUE!</v>
      </c>
    </row>
    <row r="86" spans="1:11" x14ac:dyDescent="0.3">
      <c r="A86" s="22" t="s">
        <v>198</v>
      </c>
      <c r="B86" s="35"/>
      <c r="C86" s="30"/>
      <c r="D86" s="30"/>
      <c r="E86" s="30"/>
      <c r="F86" s="30"/>
      <c r="G86" s="30"/>
      <c r="H86" s="122"/>
      <c r="I86" s="122"/>
      <c r="J86" s="122"/>
      <c r="K86" s="122"/>
    </row>
    <row r="87" spans="1:11" x14ac:dyDescent="0.3">
      <c r="A87" s="23" t="s">
        <v>153</v>
      </c>
      <c r="B87" s="24"/>
      <c r="C87" s="24" t="e">
        <f>C85-C86</f>
        <v>#VALUE!</v>
      </c>
      <c r="D87" s="24" t="e">
        <f t="shared" ref="D87:G87" si="92">D85-D86</f>
        <v>#VALUE!</v>
      </c>
      <c r="E87" s="24" t="e">
        <f t="shared" si="92"/>
        <v>#VALUE!</v>
      </c>
      <c r="F87" s="24" t="e">
        <f t="shared" si="92"/>
        <v>#VALUE!</v>
      </c>
      <c r="G87" s="24" t="e">
        <f t="shared" si="92"/>
        <v>#VALUE!</v>
      </c>
      <c r="H87" s="24" t="e">
        <f t="shared" ref="H87:K87" si="93">H84-H86</f>
        <v>#VALUE!</v>
      </c>
      <c r="I87" s="24" t="e">
        <f t="shared" si="93"/>
        <v>#VALUE!</v>
      </c>
      <c r="J87" s="24" t="e">
        <f t="shared" si="93"/>
        <v>#VALUE!</v>
      </c>
      <c r="K87" s="24" t="e">
        <f t="shared" si="93"/>
        <v>#VALUE!</v>
      </c>
    </row>
    <row r="88" spans="1:11" ht="15.75" thickBot="1" x14ac:dyDescent="0.35">
      <c r="A88" s="25" t="s">
        <v>154</v>
      </c>
      <c r="B88" s="26" t="str">
        <f>IFERROR((B87/B86)," ")</f>
        <v xml:space="preserve"> </v>
      </c>
      <c r="C88" s="26" t="str">
        <f t="shared" ref="C88:K88" si="94">IFERROR((C87/C86)," ")</f>
        <v xml:space="preserve"> </v>
      </c>
      <c r="D88" s="26" t="str">
        <f t="shared" si="94"/>
        <v xml:space="preserve"> </v>
      </c>
      <c r="E88" s="26" t="str">
        <f t="shared" si="94"/>
        <v xml:space="preserve"> </v>
      </c>
      <c r="F88" s="26" t="str">
        <f t="shared" si="94"/>
        <v xml:space="preserve"> </v>
      </c>
      <c r="G88" s="26" t="str">
        <f t="shared" si="94"/>
        <v xml:space="preserve"> </v>
      </c>
      <c r="H88" s="129" t="str">
        <f t="shared" si="94"/>
        <v xml:space="preserve"> </v>
      </c>
      <c r="I88" s="129" t="str">
        <f t="shared" si="94"/>
        <v xml:space="preserve"> </v>
      </c>
      <c r="J88" s="129" t="str">
        <f t="shared" si="94"/>
        <v xml:space="preserve"> </v>
      </c>
      <c r="K88" s="129" t="str">
        <f t="shared" si="94"/>
        <v xml:space="preserve"> </v>
      </c>
    </row>
    <row r="89" spans="1:11" ht="18.75" thickTop="1" x14ac:dyDescent="0.35">
      <c r="A89" s="301" t="s">
        <v>155</v>
      </c>
      <c r="B89" s="302"/>
      <c r="C89" s="302"/>
      <c r="D89" s="302"/>
      <c r="E89" s="302"/>
      <c r="F89" s="302"/>
      <c r="G89" s="302"/>
      <c r="H89" s="302"/>
      <c r="I89" s="302"/>
      <c r="J89" s="302"/>
      <c r="K89" s="303"/>
    </row>
    <row r="90" spans="1:11" ht="27" x14ac:dyDescent="0.3">
      <c r="A90" s="16"/>
      <c r="B90" s="132" t="s">
        <v>57</v>
      </c>
      <c r="C90" s="132" t="str">
        <f t="shared" ref="C90:K90" si="95">"Coût annuel estimé      "&amp;C$6</f>
        <v>Coût annuel estimé      E1</v>
      </c>
      <c r="D90" s="132" t="str">
        <f t="shared" si="95"/>
        <v>Coût annuel estimé      E2</v>
      </c>
      <c r="E90" s="132" t="str">
        <f t="shared" si="95"/>
        <v>Coût annuel estimé      E3</v>
      </c>
      <c r="F90" s="132" t="str">
        <f t="shared" si="95"/>
        <v>Coût annuel estimé      E4</v>
      </c>
      <c r="G90" s="132" t="str">
        <f t="shared" si="95"/>
        <v>Coût annuel estimé      E5</v>
      </c>
      <c r="H90" s="158" t="str">
        <f t="shared" si="95"/>
        <v>Coût annuel estimé      TBT6</v>
      </c>
      <c r="I90" s="158" t="str">
        <f t="shared" si="95"/>
        <v>Coût annuel estimé      TBT7</v>
      </c>
      <c r="J90" s="158" t="str">
        <f t="shared" si="95"/>
        <v>Coût annuel estimé      TBT8</v>
      </c>
      <c r="K90" s="158" t="str">
        <f t="shared" si="95"/>
        <v>Coût annuel estimé      TBT9</v>
      </c>
    </row>
    <row r="91" spans="1:11" x14ac:dyDescent="0.3">
      <c r="A91" s="139" t="s">
        <v>7</v>
      </c>
      <c r="B91" s="32"/>
      <c r="C91" s="17" t="e">
        <f>SUM(C92,C96:C97)</f>
        <v>#VALUE!</v>
      </c>
      <c r="D91" s="17" t="e">
        <f t="shared" ref="D91:G91" si="96">SUM(D92,D96:D97)</f>
        <v>#VALUE!</v>
      </c>
      <c r="E91" s="17" t="e">
        <f t="shared" si="96"/>
        <v>#VALUE!</v>
      </c>
      <c r="F91" s="17" t="e">
        <f t="shared" si="96"/>
        <v>#VALUE!</v>
      </c>
      <c r="G91" s="17" t="e">
        <f t="shared" si="96"/>
        <v>#VALUE!</v>
      </c>
      <c r="H91" s="17" t="e">
        <f>SUM(H92,H96:H97)</f>
        <v>#VALUE!</v>
      </c>
      <c r="I91" s="17" t="e">
        <f t="shared" ref="I91:K91" si="97">SUM(I92,I96:I97)</f>
        <v>#VALUE!</v>
      </c>
      <c r="J91" s="17" t="e">
        <f t="shared" si="97"/>
        <v>#VALUE!</v>
      </c>
      <c r="K91" s="17" t="e">
        <f t="shared" si="97"/>
        <v>#VALUE!</v>
      </c>
    </row>
    <row r="92" spans="1:11" x14ac:dyDescent="0.3">
      <c r="A92" s="18" t="s">
        <v>8</v>
      </c>
      <c r="B92" s="32"/>
      <c r="C92" s="17" t="e">
        <f>C93</f>
        <v>#VALUE!</v>
      </c>
      <c r="D92" s="17" t="e">
        <f t="shared" ref="D92:K92" si="98">D93</f>
        <v>#VALUE!</v>
      </c>
      <c r="E92" s="17" t="e">
        <f t="shared" si="98"/>
        <v>#VALUE!</v>
      </c>
      <c r="F92" s="17" t="e">
        <f t="shared" si="98"/>
        <v>#VALUE!</v>
      </c>
      <c r="G92" s="17" t="e">
        <f t="shared" si="98"/>
        <v>#VALUE!</v>
      </c>
      <c r="H92" s="17" t="e">
        <f t="shared" si="98"/>
        <v>#VALUE!</v>
      </c>
      <c r="I92" s="17" t="e">
        <f t="shared" si="98"/>
        <v>#VALUE!</v>
      </c>
      <c r="J92" s="17" t="e">
        <f t="shared" si="98"/>
        <v>#VALUE!</v>
      </c>
      <c r="K92" s="17" t="e">
        <f t="shared" si="98"/>
        <v>#VALUE!</v>
      </c>
    </row>
    <row r="93" spans="1:11" x14ac:dyDescent="0.3">
      <c r="A93" s="19" t="s">
        <v>9</v>
      </c>
      <c r="B93" s="32"/>
      <c r="C93" s="17" t="e">
        <f>SUM(C94:C95)</f>
        <v>#VALUE!</v>
      </c>
      <c r="D93" s="17" t="e">
        <f t="shared" ref="D93:G93" si="99">SUM(D94:D95)</f>
        <v>#VALUE!</v>
      </c>
      <c r="E93" s="17" t="e">
        <f t="shared" si="99"/>
        <v>#VALUE!</v>
      </c>
      <c r="F93" s="17" t="e">
        <f t="shared" si="99"/>
        <v>#VALUE!</v>
      </c>
      <c r="G93" s="17" t="e">
        <f t="shared" si="99"/>
        <v>#VALUE!</v>
      </c>
      <c r="H93" s="17" t="e">
        <f>SUM(H94:H95)</f>
        <v>#VALUE!</v>
      </c>
      <c r="I93" s="17" t="e">
        <f t="shared" ref="I93:K93" si="100">SUM(I94:I95)</f>
        <v>#VALUE!</v>
      </c>
      <c r="J93" s="17" t="e">
        <f t="shared" si="100"/>
        <v>#VALUE!</v>
      </c>
      <c r="K93" s="17" t="e">
        <f t="shared" si="100"/>
        <v>#VALUE!</v>
      </c>
    </row>
    <row r="94" spans="1:11" x14ac:dyDescent="0.3">
      <c r="A94" s="20" t="s">
        <v>10</v>
      </c>
      <c r="B94" s="31" t="str">
        <f>+'Tarifs 2027'!$P$61</f>
        <v>V</v>
      </c>
      <c r="C94" s="17" t="e">
        <f>$B94*C$12*12</f>
        <v>#VALUE!</v>
      </c>
      <c r="D94" s="17" t="e">
        <f t="shared" ref="D94:K95" si="101">$B94*D$12*12</f>
        <v>#VALUE!</v>
      </c>
      <c r="E94" s="17" t="e">
        <f t="shared" si="101"/>
        <v>#VALUE!</v>
      </c>
      <c r="F94" s="17" t="e">
        <f t="shared" si="101"/>
        <v>#VALUE!</v>
      </c>
      <c r="G94" s="17" t="e">
        <f t="shared" si="101"/>
        <v>#VALUE!</v>
      </c>
      <c r="H94" s="17" t="e">
        <f>$B94*H$12*12</f>
        <v>#VALUE!</v>
      </c>
      <c r="I94" s="17" t="e">
        <f t="shared" si="101"/>
        <v>#VALUE!</v>
      </c>
      <c r="J94" s="17" t="e">
        <f t="shared" si="101"/>
        <v>#VALUE!</v>
      </c>
      <c r="K94" s="17" t="e">
        <f t="shared" si="101"/>
        <v>#VALUE!</v>
      </c>
    </row>
    <row r="95" spans="1:11" x14ac:dyDescent="0.3">
      <c r="A95" s="20" t="s">
        <v>14</v>
      </c>
      <c r="B95" s="31" t="str">
        <f>+'Tarifs 2027'!$P$62</f>
        <v>V</v>
      </c>
      <c r="C95" s="17" t="e">
        <f>$B95*C$12*12</f>
        <v>#VALUE!</v>
      </c>
      <c r="D95" s="17" t="e">
        <f t="shared" si="101"/>
        <v>#VALUE!</v>
      </c>
      <c r="E95" s="17" t="e">
        <f t="shared" si="101"/>
        <v>#VALUE!</v>
      </c>
      <c r="F95" s="17" t="e">
        <f t="shared" si="101"/>
        <v>#VALUE!</v>
      </c>
      <c r="G95" s="17" t="e">
        <f t="shared" si="101"/>
        <v>#VALUE!</v>
      </c>
      <c r="H95" s="17" t="e">
        <f t="shared" si="101"/>
        <v>#VALUE!</v>
      </c>
      <c r="I95" s="17" t="e">
        <f t="shared" si="101"/>
        <v>#VALUE!</v>
      </c>
      <c r="J95" s="17" t="e">
        <f t="shared" si="101"/>
        <v>#VALUE!</v>
      </c>
      <c r="K95" s="17" t="e">
        <f t="shared" si="101"/>
        <v>#VALUE!</v>
      </c>
    </row>
    <row r="96" spans="1:11" x14ac:dyDescent="0.3">
      <c r="A96" s="18" t="s">
        <v>17</v>
      </c>
      <c r="B96" s="34" t="str">
        <f>+'Tarifs 2027'!$P$68</f>
        <v>V</v>
      </c>
      <c r="C96" s="17" t="str">
        <f>$B96</f>
        <v>V</v>
      </c>
      <c r="D96" s="17" t="str">
        <f t="shared" ref="D96:K96" si="102">$B96</f>
        <v>V</v>
      </c>
      <c r="E96" s="17" t="str">
        <f t="shared" si="102"/>
        <v>V</v>
      </c>
      <c r="F96" s="17" t="str">
        <f t="shared" si="102"/>
        <v>V</v>
      </c>
      <c r="G96" s="17" t="str">
        <f t="shared" si="102"/>
        <v>V</v>
      </c>
      <c r="H96" s="17" t="str">
        <f t="shared" si="102"/>
        <v>V</v>
      </c>
      <c r="I96" s="17" t="str">
        <f t="shared" si="102"/>
        <v>V</v>
      </c>
      <c r="J96" s="17" t="str">
        <f t="shared" si="102"/>
        <v>V</v>
      </c>
      <c r="K96" s="17" t="str">
        <f t="shared" si="102"/>
        <v>V</v>
      </c>
    </row>
    <row r="97" spans="1:11" x14ac:dyDescent="0.3">
      <c r="A97" s="18" t="s">
        <v>58</v>
      </c>
      <c r="B97" s="32"/>
      <c r="C97" s="17" t="e">
        <f>SUM(C98:C99)</f>
        <v>#VALUE!</v>
      </c>
      <c r="D97" s="17" t="e">
        <f t="shared" ref="D97:K97" si="103">SUM(D98:D99)</f>
        <v>#VALUE!</v>
      </c>
      <c r="E97" s="17" t="e">
        <f t="shared" si="103"/>
        <v>#VALUE!</v>
      </c>
      <c r="F97" s="17" t="e">
        <f t="shared" si="103"/>
        <v>#VALUE!</v>
      </c>
      <c r="G97" s="17" t="e">
        <f t="shared" si="103"/>
        <v>#VALUE!</v>
      </c>
      <c r="H97" s="17" t="e">
        <f t="shared" si="103"/>
        <v>#VALUE!</v>
      </c>
      <c r="I97" s="17" t="e">
        <f t="shared" si="103"/>
        <v>#VALUE!</v>
      </c>
      <c r="J97" s="17" t="e">
        <f t="shared" si="103"/>
        <v>#VALUE!</v>
      </c>
      <c r="K97" s="17" t="e">
        <f t="shared" si="103"/>
        <v>#VALUE!</v>
      </c>
    </row>
    <row r="98" spans="1:11" x14ac:dyDescent="0.3">
      <c r="A98" s="19" t="s">
        <v>79</v>
      </c>
      <c r="B98" s="31" t="str">
        <f>+'Tarifs 2027'!$P$76</f>
        <v>V</v>
      </c>
      <c r="C98" s="17" t="e">
        <f>$B98*C$7</f>
        <v>#VALUE!</v>
      </c>
      <c r="D98" s="17" t="e">
        <f t="shared" ref="D98:K98" si="104">$B98*D$7</f>
        <v>#VALUE!</v>
      </c>
      <c r="E98" s="17" t="e">
        <f t="shared" si="104"/>
        <v>#VALUE!</v>
      </c>
      <c r="F98" s="17" t="e">
        <f t="shared" si="104"/>
        <v>#VALUE!</v>
      </c>
      <c r="G98" s="17" t="e">
        <f t="shared" si="104"/>
        <v>#VALUE!</v>
      </c>
      <c r="H98" s="17" t="e">
        <f t="shared" si="104"/>
        <v>#VALUE!</v>
      </c>
      <c r="I98" s="17" t="e">
        <f t="shared" si="104"/>
        <v>#VALUE!</v>
      </c>
      <c r="J98" s="17" t="e">
        <f t="shared" si="104"/>
        <v>#VALUE!</v>
      </c>
      <c r="K98" s="17" t="e">
        <f t="shared" si="104"/>
        <v>#VALUE!</v>
      </c>
    </row>
    <row r="99" spans="1:11" x14ac:dyDescent="0.3">
      <c r="A99" s="19" t="s">
        <v>23</v>
      </c>
      <c r="B99" s="31" t="str">
        <f>+'Tarifs 2027'!$P$77</f>
        <v>V</v>
      </c>
      <c r="C99" s="17" t="e">
        <f>$B99*C$8</f>
        <v>#VALUE!</v>
      </c>
      <c r="D99" s="17" t="e">
        <f t="shared" ref="D99:K99" si="105">$B99*D$8</f>
        <v>#VALUE!</v>
      </c>
      <c r="E99" s="17" t="e">
        <f t="shared" si="105"/>
        <v>#VALUE!</v>
      </c>
      <c r="F99" s="17" t="e">
        <f t="shared" si="105"/>
        <v>#VALUE!</v>
      </c>
      <c r="G99" s="17" t="e">
        <f t="shared" si="105"/>
        <v>#VALUE!</v>
      </c>
      <c r="H99" s="17" t="e">
        <f t="shared" si="105"/>
        <v>#VALUE!</v>
      </c>
      <c r="I99" s="17" t="e">
        <f t="shared" si="105"/>
        <v>#VALUE!</v>
      </c>
      <c r="J99" s="17" t="e">
        <f t="shared" si="105"/>
        <v>#VALUE!</v>
      </c>
      <c r="K99" s="17" t="e">
        <f t="shared" si="105"/>
        <v>#VALUE!</v>
      </c>
    </row>
    <row r="100" spans="1:11" x14ac:dyDescent="0.3">
      <c r="A100" s="139" t="s">
        <v>42</v>
      </c>
      <c r="B100" s="31" t="str">
        <f>+'Tarifs 2027'!$P$83</f>
        <v>V</v>
      </c>
      <c r="C100" s="17" t="e">
        <f>$B100*C$7</f>
        <v>#VALUE!</v>
      </c>
      <c r="D100" s="17" t="e">
        <f t="shared" ref="D100:K100" si="106">$B100*D$7</f>
        <v>#VALUE!</v>
      </c>
      <c r="E100" s="17" t="e">
        <f t="shared" si="106"/>
        <v>#VALUE!</v>
      </c>
      <c r="F100" s="17" t="e">
        <f t="shared" si="106"/>
        <v>#VALUE!</v>
      </c>
      <c r="G100" s="17" t="e">
        <f t="shared" si="106"/>
        <v>#VALUE!</v>
      </c>
      <c r="H100" s="17" t="e">
        <f t="shared" si="106"/>
        <v>#VALUE!</v>
      </c>
      <c r="I100" s="17" t="e">
        <f t="shared" si="106"/>
        <v>#VALUE!</v>
      </c>
      <c r="J100" s="17" t="e">
        <f t="shared" si="106"/>
        <v>#VALUE!</v>
      </c>
      <c r="K100" s="17" t="e">
        <f t="shared" si="106"/>
        <v>#VALUE!</v>
      </c>
    </row>
    <row r="101" spans="1:11" x14ac:dyDescent="0.3">
      <c r="A101" s="139" t="s">
        <v>59</v>
      </c>
      <c r="B101" s="31"/>
      <c r="C101" s="17" t="e">
        <f>SUM(C102:C104)</f>
        <v>#VALUE!</v>
      </c>
      <c r="D101" s="17" t="e">
        <f t="shared" ref="D101:K101" si="107">SUM(D102:D104)</f>
        <v>#VALUE!</v>
      </c>
      <c r="E101" s="17" t="e">
        <f t="shared" si="107"/>
        <v>#VALUE!</v>
      </c>
      <c r="F101" s="17" t="e">
        <f t="shared" si="107"/>
        <v>#VALUE!</v>
      </c>
      <c r="G101" s="17" t="e">
        <f t="shared" si="107"/>
        <v>#VALUE!</v>
      </c>
      <c r="H101" s="17" t="e">
        <f t="shared" si="107"/>
        <v>#VALUE!</v>
      </c>
      <c r="I101" s="17" t="e">
        <f t="shared" si="107"/>
        <v>#VALUE!</v>
      </c>
      <c r="J101" s="17" t="e">
        <f t="shared" si="107"/>
        <v>#VALUE!</v>
      </c>
      <c r="K101" s="17" t="e">
        <f t="shared" si="107"/>
        <v>#VALUE!</v>
      </c>
    </row>
    <row r="102" spans="1:11" x14ac:dyDescent="0.3">
      <c r="A102" s="18" t="s">
        <v>28</v>
      </c>
      <c r="B102" s="31" t="str">
        <f>+'Tarifs 2027'!$P$86</f>
        <v>V</v>
      </c>
      <c r="C102" s="17" t="e">
        <f>$B102*C$7</f>
        <v>#VALUE!</v>
      </c>
      <c r="D102" s="17" t="e">
        <f t="shared" ref="D102:K105" si="108">$B102*D$7</f>
        <v>#VALUE!</v>
      </c>
      <c r="E102" s="17" t="e">
        <f t="shared" si="108"/>
        <v>#VALUE!</v>
      </c>
      <c r="F102" s="17" t="e">
        <f t="shared" si="108"/>
        <v>#VALUE!</v>
      </c>
      <c r="G102" s="17" t="e">
        <f t="shared" si="108"/>
        <v>#VALUE!</v>
      </c>
      <c r="H102" s="17" t="e">
        <f t="shared" si="108"/>
        <v>#VALUE!</v>
      </c>
      <c r="I102" s="17" t="e">
        <f t="shared" si="108"/>
        <v>#VALUE!</v>
      </c>
      <c r="J102" s="17" t="e">
        <f t="shared" si="108"/>
        <v>#VALUE!</v>
      </c>
      <c r="K102" s="17" t="e">
        <f t="shared" si="108"/>
        <v>#VALUE!</v>
      </c>
    </row>
    <row r="103" spans="1:11" x14ac:dyDescent="0.3">
      <c r="A103" s="18" t="s">
        <v>30</v>
      </c>
      <c r="B103" s="31" t="str">
        <f>+'Tarifs 2027'!$P$87</f>
        <v>V</v>
      </c>
      <c r="C103" s="17" t="e">
        <f>$B103*C$7</f>
        <v>#VALUE!</v>
      </c>
      <c r="D103" s="17" t="e">
        <f t="shared" si="108"/>
        <v>#VALUE!</v>
      </c>
      <c r="E103" s="17" t="e">
        <f t="shared" si="108"/>
        <v>#VALUE!</v>
      </c>
      <c r="F103" s="17" t="e">
        <f t="shared" si="108"/>
        <v>#VALUE!</v>
      </c>
      <c r="G103" s="17" t="e">
        <f t="shared" si="108"/>
        <v>#VALUE!</v>
      </c>
      <c r="H103" s="17" t="e">
        <f t="shared" si="108"/>
        <v>#VALUE!</v>
      </c>
      <c r="I103" s="17" t="e">
        <f t="shared" si="108"/>
        <v>#VALUE!</v>
      </c>
      <c r="J103" s="17" t="e">
        <f t="shared" si="108"/>
        <v>#VALUE!</v>
      </c>
      <c r="K103" s="17" t="e">
        <f t="shared" si="108"/>
        <v>#VALUE!</v>
      </c>
    </row>
    <row r="104" spans="1:11" x14ac:dyDescent="0.3">
      <c r="A104" s="18" t="s">
        <v>32</v>
      </c>
      <c r="B104" s="31" t="str">
        <f>+'Tarifs 2027'!$P$88</f>
        <v>V</v>
      </c>
      <c r="C104" s="17" t="e">
        <f>$B104*C$7</f>
        <v>#VALUE!</v>
      </c>
      <c r="D104" s="17" t="e">
        <f t="shared" si="108"/>
        <v>#VALUE!</v>
      </c>
      <c r="E104" s="17" t="e">
        <f t="shared" si="108"/>
        <v>#VALUE!</v>
      </c>
      <c r="F104" s="17" t="e">
        <f t="shared" si="108"/>
        <v>#VALUE!</v>
      </c>
      <c r="G104" s="17" t="e">
        <f t="shared" si="108"/>
        <v>#VALUE!</v>
      </c>
      <c r="H104" s="17" t="e">
        <f t="shared" si="108"/>
        <v>#VALUE!</v>
      </c>
      <c r="I104" s="17" t="e">
        <f t="shared" si="108"/>
        <v>#VALUE!</v>
      </c>
      <c r="J104" s="17" t="e">
        <f t="shared" si="108"/>
        <v>#VALUE!</v>
      </c>
      <c r="K104" s="17" t="e">
        <f t="shared" si="108"/>
        <v>#VALUE!</v>
      </c>
    </row>
    <row r="105" spans="1:11" x14ac:dyDescent="0.3">
      <c r="A105" s="139" t="s">
        <v>34</v>
      </c>
      <c r="B105" s="31" t="str">
        <f>+'Tarifs 2027'!$P$90</f>
        <v>V</v>
      </c>
      <c r="C105" s="17" t="e">
        <f>$B105*C$7</f>
        <v>#VALUE!</v>
      </c>
      <c r="D105" s="17" t="e">
        <f t="shared" si="108"/>
        <v>#VALUE!</v>
      </c>
      <c r="E105" s="17" t="e">
        <f t="shared" si="108"/>
        <v>#VALUE!</v>
      </c>
      <c r="F105" s="17" t="e">
        <f t="shared" si="108"/>
        <v>#VALUE!</v>
      </c>
      <c r="G105" s="17" t="e">
        <f t="shared" si="108"/>
        <v>#VALUE!</v>
      </c>
      <c r="H105" s="17" t="e">
        <f t="shared" si="108"/>
        <v>#VALUE!</v>
      </c>
      <c r="I105" s="17" t="e">
        <f t="shared" si="108"/>
        <v>#VALUE!</v>
      </c>
      <c r="J105" s="17" t="e">
        <f t="shared" si="108"/>
        <v>#VALUE!</v>
      </c>
      <c r="K105" s="17" t="e">
        <f t="shared" si="108"/>
        <v>#VALUE!</v>
      </c>
    </row>
    <row r="106" spans="1:11" x14ac:dyDescent="0.3">
      <c r="A106" s="139" t="s">
        <v>35</v>
      </c>
      <c r="B106" s="31" t="str">
        <f>+'Tarifs 2027'!$P$92</f>
        <v>V</v>
      </c>
      <c r="C106" s="17" t="e">
        <f>$B106*C$13</f>
        <v>#VALUE!</v>
      </c>
      <c r="D106" s="17" t="e">
        <f t="shared" ref="D106:K106" si="109">$B106*D$13</f>
        <v>#VALUE!</v>
      </c>
      <c r="E106" s="17" t="e">
        <f t="shared" si="109"/>
        <v>#VALUE!</v>
      </c>
      <c r="F106" s="17" t="e">
        <f t="shared" si="109"/>
        <v>#VALUE!</v>
      </c>
      <c r="G106" s="17" t="e">
        <f t="shared" si="109"/>
        <v>#VALUE!</v>
      </c>
      <c r="H106" s="17" t="e">
        <f t="shared" si="109"/>
        <v>#VALUE!</v>
      </c>
      <c r="I106" s="17" t="e">
        <f t="shared" si="109"/>
        <v>#VALUE!</v>
      </c>
      <c r="J106" s="17" t="e">
        <f t="shared" si="109"/>
        <v>#VALUE!</v>
      </c>
      <c r="K106" s="17" t="e">
        <f t="shared" si="109"/>
        <v>#VALUE!</v>
      </c>
    </row>
    <row r="107" spans="1:11" x14ac:dyDescent="0.3">
      <c r="A107" s="168" t="s">
        <v>60</v>
      </c>
      <c r="B107" s="172"/>
      <c r="C107" s="170" t="e">
        <f>SUM(C91,C100:C101,C105:C106)</f>
        <v>#VALUE!</v>
      </c>
      <c r="D107" s="170" t="e">
        <f t="shared" ref="D107:K107" si="110">SUM(D91,D100:D101,D105:D106)</f>
        <v>#VALUE!</v>
      </c>
      <c r="E107" s="170" t="e">
        <f t="shared" si="110"/>
        <v>#VALUE!</v>
      </c>
      <c r="F107" s="170" t="e">
        <f t="shared" si="110"/>
        <v>#VALUE!</v>
      </c>
      <c r="G107" s="170" t="e">
        <f t="shared" si="110"/>
        <v>#VALUE!</v>
      </c>
      <c r="H107" s="170" t="e">
        <f t="shared" si="110"/>
        <v>#VALUE!</v>
      </c>
      <c r="I107" s="170" t="e">
        <f t="shared" si="110"/>
        <v>#VALUE!</v>
      </c>
      <c r="J107" s="170" t="e">
        <f t="shared" si="110"/>
        <v>#VALUE!</v>
      </c>
      <c r="K107" s="170" t="e">
        <f t="shared" si="110"/>
        <v>#VALUE!</v>
      </c>
    </row>
    <row r="108" spans="1:11" x14ac:dyDescent="0.3">
      <c r="A108" s="162" t="s">
        <v>61</v>
      </c>
      <c r="B108" s="36"/>
      <c r="C108" s="163">
        <v>1</v>
      </c>
      <c r="D108" s="163">
        <v>1</v>
      </c>
      <c r="E108" s="163">
        <v>1</v>
      </c>
      <c r="F108" s="163">
        <v>1</v>
      </c>
      <c r="G108" s="163">
        <v>1</v>
      </c>
      <c r="H108" s="163">
        <v>1</v>
      </c>
      <c r="I108" s="163">
        <v>1</v>
      </c>
      <c r="J108" s="163">
        <v>1</v>
      </c>
      <c r="K108" s="163">
        <v>1</v>
      </c>
    </row>
    <row r="109" spans="1:11" x14ac:dyDescent="0.3">
      <c r="A109" s="139" t="s">
        <v>178</v>
      </c>
      <c r="B109" s="184"/>
      <c r="C109" s="187" t="e">
        <f t="shared" ref="C109" si="111">SUM(C93*C108,C96:C97)</f>
        <v>#VALUE!</v>
      </c>
      <c r="D109" s="188" t="e">
        <f t="shared" ref="D109" si="112">SUM(D93*D108,D96:D97)</f>
        <v>#VALUE!</v>
      </c>
      <c r="E109" s="188" t="e">
        <f t="shared" ref="E109" si="113">SUM(E93*E108,E96:E97)</f>
        <v>#VALUE!</v>
      </c>
      <c r="F109" s="188" t="e">
        <f t="shared" ref="F109" si="114">SUM(F93*F108,F96:F97)</f>
        <v>#VALUE!</v>
      </c>
      <c r="G109" s="188" t="e">
        <f t="shared" ref="G109" si="115">SUM(G93*G108,G96:G97)</f>
        <v>#VALUE!</v>
      </c>
      <c r="H109" s="188" t="e">
        <f t="shared" ref="H109" si="116">SUM(H93*H108,H96:H97)</f>
        <v>#VALUE!</v>
      </c>
      <c r="I109" s="188" t="e">
        <f t="shared" ref="I109" si="117">SUM(I93*I108,I96:I97)</f>
        <v>#VALUE!</v>
      </c>
      <c r="J109" s="188" t="e">
        <f t="shared" ref="J109" si="118">SUM(J93*J108,J96:J97)</f>
        <v>#VALUE!</v>
      </c>
      <c r="K109" s="189" t="e">
        <f t="shared" ref="K109" si="119">SUM(K93*K108,K96:K97)</f>
        <v>#VALUE!</v>
      </c>
    </row>
    <row r="110" spans="1:11" x14ac:dyDescent="0.3">
      <c r="A110" s="21" t="s">
        <v>62</v>
      </c>
      <c r="B110" s="183"/>
      <c r="C110" s="186" t="e">
        <f t="shared" ref="C110" si="120">+SUM(C96:C97,C100:C101,C105:C106)+C109</f>
        <v>#VALUE!</v>
      </c>
      <c r="D110" s="186" t="e">
        <f t="shared" ref="D110" si="121">+SUM(D96:D97,D100:D101,D105:D106)+D109</f>
        <v>#VALUE!</v>
      </c>
      <c r="E110" s="186" t="e">
        <f t="shared" ref="E110" si="122">+SUM(E96:E97,E100:E101,E105:E106)+E109</f>
        <v>#VALUE!</v>
      </c>
      <c r="F110" s="186" t="e">
        <f t="shared" ref="F110" si="123">+SUM(F96:F97,F100:F101,F105:F106)+F109</f>
        <v>#VALUE!</v>
      </c>
      <c r="G110" s="186" t="e">
        <f t="shared" ref="G110" si="124">+SUM(G96:G97,G100:G101,G105:G106)+G109</f>
        <v>#VALUE!</v>
      </c>
      <c r="H110" s="186" t="e">
        <f t="shared" ref="H110" si="125">+SUM(H96:H97,H100:H101,H105:H106)+H109</f>
        <v>#VALUE!</v>
      </c>
      <c r="I110" s="186" t="e">
        <f t="shared" ref="I110" si="126">+SUM(I96:I97,I100:I101,I105:I106)+I109</f>
        <v>#VALUE!</v>
      </c>
      <c r="J110" s="186" t="e">
        <f t="shared" ref="J110" si="127">+SUM(J96:J97,J100:J101,J105:J106)+J109</f>
        <v>#VALUE!</v>
      </c>
      <c r="K110" s="186" t="e">
        <f t="shared" ref="K110" si="128">+SUM(K96:K97,K100:K101,K105:K106)+K109</f>
        <v>#VALUE!</v>
      </c>
    </row>
    <row r="111" spans="1:11" x14ac:dyDescent="0.3">
      <c r="A111" s="22" t="s">
        <v>199</v>
      </c>
      <c r="B111" s="35"/>
      <c r="C111" s="30"/>
      <c r="D111" s="30"/>
      <c r="E111" s="30"/>
      <c r="F111" s="30"/>
      <c r="G111" s="30"/>
      <c r="H111" s="122"/>
      <c r="I111" s="122"/>
      <c r="J111" s="122"/>
      <c r="K111" s="122"/>
    </row>
    <row r="112" spans="1:11" x14ac:dyDescent="0.3">
      <c r="A112" s="23" t="s">
        <v>157</v>
      </c>
      <c r="B112" s="24"/>
      <c r="C112" s="24" t="e">
        <f>C110-C111</f>
        <v>#VALUE!</v>
      </c>
      <c r="D112" s="24" t="e">
        <f t="shared" ref="D112:G112" si="129">D110-D111</f>
        <v>#VALUE!</v>
      </c>
      <c r="E112" s="24" t="e">
        <f t="shared" si="129"/>
        <v>#VALUE!</v>
      </c>
      <c r="F112" s="24" t="e">
        <f t="shared" si="129"/>
        <v>#VALUE!</v>
      </c>
      <c r="G112" s="24" t="e">
        <f t="shared" si="129"/>
        <v>#VALUE!</v>
      </c>
      <c r="H112" s="24" t="e">
        <f t="shared" ref="H112:K112" si="130">H109-H111</f>
        <v>#VALUE!</v>
      </c>
      <c r="I112" s="24" t="e">
        <f t="shared" si="130"/>
        <v>#VALUE!</v>
      </c>
      <c r="J112" s="24" t="e">
        <f t="shared" si="130"/>
        <v>#VALUE!</v>
      </c>
      <c r="K112" s="24" t="e">
        <f t="shared" si="130"/>
        <v>#VALUE!</v>
      </c>
    </row>
    <row r="113" spans="1:11" ht="15.75" thickBot="1" x14ac:dyDescent="0.35">
      <c r="A113" s="25" t="s">
        <v>158</v>
      </c>
      <c r="B113" s="26"/>
      <c r="C113" s="26" t="str">
        <f t="shared" ref="C113:K113" si="131">IFERROR((C112/C111)," ")</f>
        <v xml:space="preserve"> </v>
      </c>
      <c r="D113" s="26" t="str">
        <f t="shared" si="131"/>
        <v xml:space="preserve"> </v>
      </c>
      <c r="E113" s="26" t="str">
        <f t="shared" si="131"/>
        <v xml:space="preserve"> </v>
      </c>
      <c r="F113" s="26" t="str">
        <f t="shared" si="131"/>
        <v xml:space="preserve"> </v>
      </c>
      <c r="G113" s="26" t="str">
        <f t="shared" si="131"/>
        <v xml:space="preserve"> </v>
      </c>
      <c r="H113" s="129" t="str">
        <f t="shared" si="131"/>
        <v xml:space="preserve"> </v>
      </c>
      <c r="I113" s="129" t="str">
        <f t="shared" si="131"/>
        <v xml:space="preserve"> </v>
      </c>
      <c r="J113" s="129" t="str">
        <f t="shared" si="131"/>
        <v xml:space="preserve"> </v>
      </c>
      <c r="K113" s="129" t="str">
        <f t="shared" si="131"/>
        <v xml:space="preserve"> </v>
      </c>
    </row>
    <row r="114" spans="1:11" ht="18.75" thickTop="1" x14ac:dyDescent="0.35">
      <c r="A114" s="301" t="s">
        <v>159</v>
      </c>
      <c r="B114" s="302"/>
      <c r="C114" s="302"/>
      <c r="D114" s="302"/>
      <c r="E114" s="302"/>
      <c r="F114" s="302"/>
      <c r="G114" s="302"/>
      <c r="H114" s="302"/>
      <c r="I114" s="302"/>
      <c r="J114" s="302"/>
      <c r="K114" s="303"/>
    </row>
    <row r="115" spans="1:11" ht="27" x14ac:dyDescent="0.3">
      <c r="A115" s="16"/>
      <c r="B115" s="132" t="s">
        <v>57</v>
      </c>
      <c r="C115" s="132" t="str">
        <f t="shared" ref="C115:K115" si="132">"Coût annuel estimé      "&amp;C$6</f>
        <v>Coût annuel estimé      E1</v>
      </c>
      <c r="D115" s="132" t="str">
        <f t="shared" si="132"/>
        <v>Coût annuel estimé      E2</v>
      </c>
      <c r="E115" s="132" t="str">
        <f t="shared" si="132"/>
        <v>Coût annuel estimé      E3</v>
      </c>
      <c r="F115" s="132" t="str">
        <f t="shared" si="132"/>
        <v>Coût annuel estimé      E4</v>
      </c>
      <c r="G115" s="132" t="str">
        <f t="shared" si="132"/>
        <v>Coût annuel estimé      E5</v>
      </c>
      <c r="H115" s="158" t="str">
        <f t="shared" si="132"/>
        <v>Coût annuel estimé      TBT6</v>
      </c>
      <c r="I115" s="158" t="str">
        <f t="shared" si="132"/>
        <v>Coût annuel estimé      TBT7</v>
      </c>
      <c r="J115" s="158" t="str">
        <f t="shared" si="132"/>
        <v>Coût annuel estimé      TBT8</v>
      </c>
      <c r="K115" s="158" t="str">
        <f t="shared" si="132"/>
        <v>Coût annuel estimé      TBT9</v>
      </c>
    </row>
    <row r="116" spans="1:11" x14ac:dyDescent="0.3">
      <c r="A116" s="139" t="s">
        <v>7</v>
      </c>
      <c r="B116" s="32"/>
      <c r="C116" s="17" t="e">
        <f>SUM(C117,C121:C122)</f>
        <v>#VALUE!</v>
      </c>
      <c r="D116" s="17" t="e">
        <f t="shared" ref="D116:G116" si="133">SUM(D117,D121:D122)</f>
        <v>#VALUE!</v>
      </c>
      <c r="E116" s="17" t="e">
        <f t="shared" si="133"/>
        <v>#VALUE!</v>
      </c>
      <c r="F116" s="17" t="e">
        <f t="shared" si="133"/>
        <v>#VALUE!</v>
      </c>
      <c r="G116" s="17" t="e">
        <f t="shared" si="133"/>
        <v>#VALUE!</v>
      </c>
      <c r="H116" s="17" t="e">
        <f>SUM(H117,H121:H122)</f>
        <v>#VALUE!</v>
      </c>
      <c r="I116" s="17" t="e">
        <f t="shared" ref="I116:K116" si="134">SUM(I117,I121:I122)</f>
        <v>#VALUE!</v>
      </c>
      <c r="J116" s="17" t="e">
        <f t="shared" si="134"/>
        <v>#VALUE!</v>
      </c>
      <c r="K116" s="17" t="e">
        <f t="shared" si="134"/>
        <v>#VALUE!</v>
      </c>
    </row>
    <row r="117" spans="1:11" x14ac:dyDescent="0.3">
      <c r="A117" s="18" t="s">
        <v>8</v>
      </c>
      <c r="B117" s="32"/>
      <c r="C117" s="17" t="e">
        <f>C118</f>
        <v>#VALUE!</v>
      </c>
      <c r="D117" s="17" t="e">
        <f t="shared" ref="D117:K117" si="135">D118</f>
        <v>#VALUE!</v>
      </c>
      <c r="E117" s="17" t="e">
        <f t="shared" si="135"/>
        <v>#VALUE!</v>
      </c>
      <c r="F117" s="17" t="e">
        <f t="shared" si="135"/>
        <v>#VALUE!</v>
      </c>
      <c r="G117" s="17" t="e">
        <f t="shared" si="135"/>
        <v>#VALUE!</v>
      </c>
      <c r="H117" s="17" t="e">
        <f t="shared" si="135"/>
        <v>#VALUE!</v>
      </c>
      <c r="I117" s="17" t="e">
        <f t="shared" si="135"/>
        <v>#VALUE!</v>
      </c>
      <c r="J117" s="17" t="e">
        <f t="shared" si="135"/>
        <v>#VALUE!</v>
      </c>
      <c r="K117" s="17" t="e">
        <f t="shared" si="135"/>
        <v>#VALUE!</v>
      </c>
    </row>
    <row r="118" spans="1:11" x14ac:dyDescent="0.3">
      <c r="A118" s="19" t="s">
        <v>9</v>
      </c>
      <c r="B118" s="32"/>
      <c r="C118" s="17" t="e">
        <f>SUM(C119:C120)</f>
        <v>#VALUE!</v>
      </c>
      <c r="D118" s="17" t="e">
        <f t="shared" ref="D118:G118" si="136">SUM(D119:D120)</f>
        <v>#VALUE!</v>
      </c>
      <c r="E118" s="17" t="e">
        <f t="shared" si="136"/>
        <v>#VALUE!</v>
      </c>
      <c r="F118" s="17" t="e">
        <f t="shared" si="136"/>
        <v>#VALUE!</v>
      </c>
      <c r="G118" s="17" t="e">
        <f t="shared" si="136"/>
        <v>#VALUE!</v>
      </c>
      <c r="H118" s="17" t="e">
        <f>SUM(H119:H120)</f>
        <v>#VALUE!</v>
      </c>
      <c r="I118" s="17" t="e">
        <f t="shared" ref="I118:K118" si="137">SUM(I119:I120)</f>
        <v>#VALUE!</v>
      </c>
      <c r="J118" s="17" t="e">
        <f t="shared" si="137"/>
        <v>#VALUE!</v>
      </c>
      <c r="K118" s="17" t="e">
        <f t="shared" si="137"/>
        <v>#VALUE!</v>
      </c>
    </row>
    <row r="119" spans="1:11" x14ac:dyDescent="0.3">
      <c r="A119" s="20" t="s">
        <v>10</v>
      </c>
      <c r="B119" s="31" t="str">
        <f>+'Tarifs 2028'!$P$61</f>
        <v>V</v>
      </c>
      <c r="C119" s="17" t="e">
        <f>$B119*C$12*12</f>
        <v>#VALUE!</v>
      </c>
      <c r="D119" s="17" t="e">
        <f t="shared" ref="D119:K120" si="138">$B119*D$12*12</f>
        <v>#VALUE!</v>
      </c>
      <c r="E119" s="17" t="e">
        <f t="shared" si="138"/>
        <v>#VALUE!</v>
      </c>
      <c r="F119" s="17" t="e">
        <f t="shared" si="138"/>
        <v>#VALUE!</v>
      </c>
      <c r="G119" s="17" t="e">
        <f t="shared" si="138"/>
        <v>#VALUE!</v>
      </c>
      <c r="H119" s="17" t="e">
        <f>$B119*H$12*12</f>
        <v>#VALUE!</v>
      </c>
      <c r="I119" s="17" t="e">
        <f t="shared" si="138"/>
        <v>#VALUE!</v>
      </c>
      <c r="J119" s="17" t="e">
        <f t="shared" si="138"/>
        <v>#VALUE!</v>
      </c>
      <c r="K119" s="17" t="e">
        <f t="shared" si="138"/>
        <v>#VALUE!</v>
      </c>
    </row>
    <row r="120" spans="1:11" x14ac:dyDescent="0.3">
      <c r="A120" s="20" t="s">
        <v>14</v>
      </c>
      <c r="B120" s="31" t="str">
        <f>+'Tarifs 2028'!$P$62</f>
        <v>V</v>
      </c>
      <c r="C120" s="17" t="e">
        <f>$B120*C$12*12</f>
        <v>#VALUE!</v>
      </c>
      <c r="D120" s="17" t="e">
        <f t="shared" si="138"/>
        <v>#VALUE!</v>
      </c>
      <c r="E120" s="17" t="e">
        <f t="shared" si="138"/>
        <v>#VALUE!</v>
      </c>
      <c r="F120" s="17" t="e">
        <f t="shared" si="138"/>
        <v>#VALUE!</v>
      </c>
      <c r="G120" s="17" t="e">
        <f t="shared" si="138"/>
        <v>#VALUE!</v>
      </c>
      <c r="H120" s="17" t="e">
        <f t="shared" si="138"/>
        <v>#VALUE!</v>
      </c>
      <c r="I120" s="17" t="e">
        <f t="shared" si="138"/>
        <v>#VALUE!</v>
      </c>
      <c r="J120" s="17" t="e">
        <f t="shared" si="138"/>
        <v>#VALUE!</v>
      </c>
      <c r="K120" s="17" t="e">
        <f t="shared" si="138"/>
        <v>#VALUE!</v>
      </c>
    </row>
    <row r="121" spans="1:11" x14ac:dyDescent="0.3">
      <c r="A121" s="18" t="s">
        <v>17</v>
      </c>
      <c r="B121" s="34" t="str">
        <f>+'Tarifs 2028'!$P$68</f>
        <v>V</v>
      </c>
      <c r="C121" s="17" t="str">
        <f>$B121</f>
        <v>V</v>
      </c>
      <c r="D121" s="17" t="str">
        <f t="shared" ref="D121:K121" si="139">$B121</f>
        <v>V</v>
      </c>
      <c r="E121" s="17" t="str">
        <f t="shared" si="139"/>
        <v>V</v>
      </c>
      <c r="F121" s="17" t="str">
        <f t="shared" si="139"/>
        <v>V</v>
      </c>
      <c r="G121" s="17" t="str">
        <f t="shared" si="139"/>
        <v>V</v>
      </c>
      <c r="H121" s="17" t="str">
        <f t="shared" si="139"/>
        <v>V</v>
      </c>
      <c r="I121" s="17" t="str">
        <f t="shared" si="139"/>
        <v>V</v>
      </c>
      <c r="J121" s="17" t="str">
        <f t="shared" si="139"/>
        <v>V</v>
      </c>
      <c r="K121" s="17" t="str">
        <f t="shared" si="139"/>
        <v>V</v>
      </c>
    </row>
    <row r="122" spans="1:11" x14ac:dyDescent="0.3">
      <c r="A122" s="18" t="s">
        <v>58</v>
      </c>
      <c r="B122" s="32"/>
      <c r="C122" s="17" t="e">
        <f>SUM(C123:C124)</f>
        <v>#VALUE!</v>
      </c>
      <c r="D122" s="17" t="e">
        <f t="shared" ref="D122:K122" si="140">SUM(D123:D124)</f>
        <v>#VALUE!</v>
      </c>
      <c r="E122" s="17" t="e">
        <f t="shared" si="140"/>
        <v>#VALUE!</v>
      </c>
      <c r="F122" s="17" t="e">
        <f t="shared" si="140"/>
        <v>#VALUE!</v>
      </c>
      <c r="G122" s="17" t="e">
        <f t="shared" si="140"/>
        <v>#VALUE!</v>
      </c>
      <c r="H122" s="17" t="e">
        <f t="shared" si="140"/>
        <v>#VALUE!</v>
      </c>
      <c r="I122" s="17" t="e">
        <f t="shared" si="140"/>
        <v>#VALUE!</v>
      </c>
      <c r="J122" s="17" t="e">
        <f t="shared" si="140"/>
        <v>#VALUE!</v>
      </c>
      <c r="K122" s="17" t="e">
        <f t="shared" si="140"/>
        <v>#VALUE!</v>
      </c>
    </row>
    <row r="123" spans="1:11" x14ac:dyDescent="0.3">
      <c r="A123" s="19" t="s">
        <v>79</v>
      </c>
      <c r="B123" s="31" t="str">
        <f>+'Tarifs 2028'!$P$76</f>
        <v>V</v>
      </c>
      <c r="C123" s="17" t="e">
        <f>$B123*C$7</f>
        <v>#VALUE!</v>
      </c>
      <c r="D123" s="17" t="e">
        <f t="shared" ref="D123:K123" si="141">$B123*D$7</f>
        <v>#VALUE!</v>
      </c>
      <c r="E123" s="17" t="e">
        <f t="shared" si="141"/>
        <v>#VALUE!</v>
      </c>
      <c r="F123" s="17" t="e">
        <f t="shared" si="141"/>
        <v>#VALUE!</v>
      </c>
      <c r="G123" s="17" t="e">
        <f t="shared" si="141"/>
        <v>#VALUE!</v>
      </c>
      <c r="H123" s="17" t="e">
        <f t="shared" si="141"/>
        <v>#VALUE!</v>
      </c>
      <c r="I123" s="17" t="e">
        <f t="shared" si="141"/>
        <v>#VALUE!</v>
      </c>
      <c r="J123" s="17" t="e">
        <f t="shared" si="141"/>
        <v>#VALUE!</v>
      </c>
      <c r="K123" s="17" t="e">
        <f t="shared" si="141"/>
        <v>#VALUE!</v>
      </c>
    </row>
    <row r="124" spans="1:11" x14ac:dyDescent="0.3">
      <c r="A124" s="19" t="s">
        <v>23</v>
      </c>
      <c r="B124" s="31" t="str">
        <f>+'Tarifs 2028'!$P$77</f>
        <v>V</v>
      </c>
      <c r="C124" s="17" t="e">
        <f>$B124*C$8</f>
        <v>#VALUE!</v>
      </c>
      <c r="D124" s="17" t="e">
        <f t="shared" ref="D124:K124" si="142">$B124*D$8</f>
        <v>#VALUE!</v>
      </c>
      <c r="E124" s="17" t="e">
        <f t="shared" si="142"/>
        <v>#VALUE!</v>
      </c>
      <c r="F124" s="17" t="e">
        <f t="shared" si="142"/>
        <v>#VALUE!</v>
      </c>
      <c r="G124" s="17" t="e">
        <f t="shared" si="142"/>
        <v>#VALUE!</v>
      </c>
      <c r="H124" s="17" t="e">
        <f t="shared" si="142"/>
        <v>#VALUE!</v>
      </c>
      <c r="I124" s="17" t="e">
        <f t="shared" si="142"/>
        <v>#VALUE!</v>
      </c>
      <c r="J124" s="17" t="e">
        <f t="shared" si="142"/>
        <v>#VALUE!</v>
      </c>
      <c r="K124" s="17" t="e">
        <f t="shared" si="142"/>
        <v>#VALUE!</v>
      </c>
    </row>
    <row r="125" spans="1:11" x14ac:dyDescent="0.3">
      <c r="A125" s="139" t="s">
        <v>42</v>
      </c>
      <c r="B125" s="31" t="str">
        <f>+'Tarifs 2028'!$P$83</f>
        <v>V</v>
      </c>
      <c r="C125" s="17" t="e">
        <f>$B125*C$7</f>
        <v>#VALUE!</v>
      </c>
      <c r="D125" s="17" t="e">
        <f t="shared" ref="D125:K125" si="143">$B125*D$7</f>
        <v>#VALUE!</v>
      </c>
      <c r="E125" s="17" t="e">
        <f t="shared" si="143"/>
        <v>#VALUE!</v>
      </c>
      <c r="F125" s="17" t="e">
        <f t="shared" si="143"/>
        <v>#VALUE!</v>
      </c>
      <c r="G125" s="17" t="e">
        <f t="shared" si="143"/>
        <v>#VALUE!</v>
      </c>
      <c r="H125" s="17" t="e">
        <f t="shared" si="143"/>
        <v>#VALUE!</v>
      </c>
      <c r="I125" s="17" t="e">
        <f t="shared" si="143"/>
        <v>#VALUE!</v>
      </c>
      <c r="J125" s="17" t="e">
        <f t="shared" si="143"/>
        <v>#VALUE!</v>
      </c>
      <c r="K125" s="17" t="e">
        <f t="shared" si="143"/>
        <v>#VALUE!</v>
      </c>
    </row>
    <row r="126" spans="1:11" x14ac:dyDescent="0.3">
      <c r="A126" s="139" t="s">
        <v>59</v>
      </c>
      <c r="B126" s="31"/>
      <c r="C126" s="17" t="e">
        <f>SUM(C127:C129)</f>
        <v>#VALUE!</v>
      </c>
      <c r="D126" s="17" t="e">
        <f t="shared" ref="D126:K126" si="144">SUM(D127:D129)</f>
        <v>#VALUE!</v>
      </c>
      <c r="E126" s="17" t="e">
        <f t="shared" si="144"/>
        <v>#VALUE!</v>
      </c>
      <c r="F126" s="17" t="e">
        <f t="shared" si="144"/>
        <v>#VALUE!</v>
      </c>
      <c r="G126" s="17" t="e">
        <f t="shared" si="144"/>
        <v>#VALUE!</v>
      </c>
      <c r="H126" s="17" t="e">
        <f t="shared" si="144"/>
        <v>#VALUE!</v>
      </c>
      <c r="I126" s="17" t="e">
        <f t="shared" si="144"/>
        <v>#VALUE!</v>
      </c>
      <c r="J126" s="17" t="e">
        <f t="shared" si="144"/>
        <v>#VALUE!</v>
      </c>
      <c r="K126" s="17" t="e">
        <f t="shared" si="144"/>
        <v>#VALUE!</v>
      </c>
    </row>
    <row r="127" spans="1:11" x14ac:dyDescent="0.3">
      <c r="A127" s="18" t="s">
        <v>28</v>
      </c>
      <c r="B127" s="31" t="str">
        <f>+'Tarifs 2028'!$P$86</f>
        <v>V</v>
      </c>
      <c r="C127" s="17" t="e">
        <f>$B127*C$7</f>
        <v>#VALUE!</v>
      </c>
      <c r="D127" s="17" t="e">
        <f t="shared" ref="D127:K130" si="145">$B127*D$7</f>
        <v>#VALUE!</v>
      </c>
      <c r="E127" s="17" t="e">
        <f t="shared" si="145"/>
        <v>#VALUE!</v>
      </c>
      <c r="F127" s="17" t="e">
        <f t="shared" si="145"/>
        <v>#VALUE!</v>
      </c>
      <c r="G127" s="17" t="e">
        <f t="shared" si="145"/>
        <v>#VALUE!</v>
      </c>
      <c r="H127" s="17" t="e">
        <f t="shared" si="145"/>
        <v>#VALUE!</v>
      </c>
      <c r="I127" s="17" t="e">
        <f t="shared" si="145"/>
        <v>#VALUE!</v>
      </c>
      <c r="J127" s="17" t="e">
        <f t="shared" si="145"/>
        <v>#VALUE!</v>
      </c>
      <c r="K127" s="17" t="e">
        <f t="shared" si="145"/>
        <v>#VALUE!</v>
      </c>
    </row>
    <row r="128" spans="1:11" x14ac:dyDescent="0.3">
      <c r="A128" s="18" t="s">
        <v>30</v>
      </c>
      <c r="B128" s="31" t="str">
        <f>+'Tarifs 2028'!$P$87</f>
        <v>V</v>
      </c>
      <c r="C128" s="17" t="e">
        <f>$B128*C$7</f>
        <v>#VALUE!</v>
      </c>
      <c r="D128" s="17" t="e">
        <f t="shared" si="145"/>
        <v>#VALUE!</v>
      </c>
      <c r="E128" s="17" t="e">
        <f t="shared" si="145"/>
        <v>#VALUE!</v>
      </c>
      <c r="F128" s="17" t="e">
        <f t="shared" si="145"/>
        <v>#VALUE!</v>
      </c>
      <c r="G128" s="17" t="e">
        <f t="shared" si="145"/>
        <v>#VALUE!</v>
      </c>
      <c r="H128" s="17" t="e">
        <f t="shared" si="145"/>
        <v>#VALUE!</v>
      </c>
      <c r="I128" s="17" t="e">
        <f t="shared" si="145"/>
        <v>#VALUE!</v>
      </c>
      <c r="J128" s="17" t="e">
        <f t="shared" si="145"/>
        <v>#VALUE!</v>
      </c>
      <c r="K128" s="17" t="e">
        <f t="shared" si="145"/>
        <v>#VALUE!</v>
      </c>
    </row>
    <row r="129" spans="1:11" x14ac:dyDescent="0.3">
      <c r="A129" s="18" t="s">
        <v>32</v>
      </c>
      <c r="B129" s="31" t="str">
        <f>+'Tarifs 2028'!$P$88</f>
        <v>V</v>
      </c>
      <c r="C129" s="17" t="e">
        <f>$B129*C$7</f>
        <v>#VALUE!</v>
      </c>
      <c r="D129" s="17" t="e">
        <f t="shared" si="145"/>
        <v>#VALUE!</v>
      </c>
      <c r="E129" s="17" t="e">
        <f t="shared" si="145"/>
        <v>#VALUE!</v>
      </c>
      <c r="F129" s="17" t="e">
        <f t="shared" si="145"/>
        <v>#VALUE!</v>
      </c>
      <c r="G129" s="17" t="e">
        <f t="shared" si="145"/>
        <v>#VALUE!</v>
      </c>
      <c r="H129" s="17" t="e">
        <f t="shared" si="145"/>
        <v>#VALUE!</v>
      </c>
      <c r="I129" s="17" t="e">
        <f t="shared" si="145"/>
        <v>#VALUE!</v>
      </c>
      <c r="J129" s="17" t="e">
        <f t="shared" si="145"/>
        <v>#VALUE!</v>
      </c>
      <c r="K129" s="17" t="e">
        <f t="shared" si="145"/>
        <v>#VALUE!</v>
      </c>
    </row>
    <row r="130" spans="1:11" x14ac:dyDescent="0.3">
      <c r="A130" s="139" t="s">
        <v>34</v>
      </c>
      <c r="B130" s="31" t="str">
        <f>+'Tarifs 2028'!$P$90</f>
        <v>V</v>
      </c>
      <c r="C130" s="17" t="e">
        <f>$B130*C$7</f>
        <v>#VALUE!</v>
      </c>
      <c r="D130" s="17" t="e">
        <f t="shared" si="145"/>
        <v>#VALUE!</v>
      </c>
      <c r="E130" s="17" t="e">
        <f t="shared" si="145"/>
        <v>#VALUE!</v>
      </c>
      <c r="F130" s="17" t="e">
        <f t="shared" si="145"/>
        <v>#VALUE!</v>
      </c>
      <c r="G130" s="17" t="e">
        <f t="shared" si="145"/>
        <v>#VALUE!</v>
      </c>
      <c r="H130" s="17" t="e">
        <f t="shared" si="145"/>
        <v>#VALUE!</v>
      </c>
      <c r="I130" s="17" t="e">
        <f t="shared" si="145"/>
        <v>#VALUE!</v>
      </c>
      <c r="J130" s="17" t="e">
        <f t="shared" si="145"/>
        <v>#VALUE!</v>
      </c>
      <c r="K130" s="17" t="e">
        <f t="shared" si="145"/>
        <v>#VALUE!</v>
      </c>
    </row>
    <row r="131" spans="1:11" x14ac:dyDescent="0.3">
      <c r="A131" s="139" t="s">
        <v>35</v>
      </c>
      <c r="B131" s="31" t="str">
        <f>+'Tarifs 2028'!$P$92</f>
        <v>V</v>
      </c>
      <c r="C131" s="17" t="e">
        <f>$B131*C$13</f>
        <v>#VALUE!</v>
      </c>
      <c r="D131" s="17" t="e">
        <f t="shared" ref="D131:K131" si="146">$B131*D$13</f>
        <v>#VALUE!</v>
      </c>
      <c r="E131" s="17" t="e">
        <f t="shared" si="146"/>
        <v>#VALUE!</v>
      </c>
      <c r="F131" s="17" t="e">
        <f t="shared" si="146"/>
        <v>#VALUE!</v>
      </c>
      <c r="G131" s="17" t="e">
        <f t="shared" si="146"/>
        <v>#VALUE!</v>
      </c>
      <c r="H131" s="17" t="e">
        <f t="shared" si="146"/>
        <v>#VALUE!</v>
      </c>
      <c r="I131" s="17" t="e">
        <f t="shared" si="146"/>
        <v>#VALUE!</v>
      </c>
      <c r="J131" s="17" t="e">
        <f t="shared" si="146"/>
        <v>#VALUE!</v>
      </c>
      <c r="K131" s="17" t="e">
        <f t="shared" si="146"/>
        <v>#VALUE!</v>
      </c>
    </row>
    <row r="132" spans="1:11" x14ac:dyDescent="0.3">
      <c r="A132" s="168" t="s">
        <v>60</v>
      </c>
      <c r="B132" s="172"/>
      <c r="C132" s="170" t="e">
        <f>SUM(C116,C125:C126,C130:C131)</f>
        <v>#VALUE!</v>
      </c>
      <c r="D132" s="170" t="e">
        <f t="shared" ref="D132:K132" si="147">SUM(D116,D125:D126,D130:D131)</f>
        <v>#VALUE!</v>
      </c>
      <c r="E132" s="170" t="e">
        <f t="shared" si="147"/>
        <v>#VALUE!</v>
      </c>
      <c r="F132" s="170" t="e">
        <f t="shared" si="147"/>
        <v>#VALUE!</v>
      </c>
      <c r="G132" s="170" t="e">
        <f t="shared" si="147"/>
        <v>#VALUE!</v>
      </c>
      <c r="H132" s="170" t="e">
        <f t="shared" si="147"/>
        <v>#VALUE!</v>
      </c>
      <c r="I132" s="170" t="e">
        <f t="shared" si="147"/>
        <v>#VALUE!</v>
      </c>
      <c r="J132" s="170" t="e">
        <f t="shared" si="147"/>
        <v>#VALUE!</v>
      </c>
      <c r="K132" s="170" t="e">
        <f t="shared" si="147"/>
        <v>#VALUE!</v>
      </c>
    </row>
    <row r="133" spans="1:11" x14ac:dyDescent="0.3">
      <c r="A133" s="162" t="s">
        <v>61</v>
      </c>
      <c r="B133" s="36"/>
      <c r="C133" s="163">
        <v>1</v>
      </c>
      <c r="D133" s="163">
        <v>1</v>
      </c>
      <c r="E133" s="163">
        <v>1</v>
      </c>
      <c r="F133" s="163">
        <v>1</v>
      </c>
      <c r="G133" s="163">
        <v>1</v>
      </c>
      <c r="H133" s="163">
        <v>1</v>
      </c>
      <c r="I133" s="163">
        <v>1</v>
      </c>
      <c r="J133" s="163">
        <v>1</v>
      </c>
      <c r="K133" s="163">
        <v>1</v>
      </c>
    </row>
    <row r="134" spans="1:11" x14ac:dyDescent="0.3">
      <c r="A134" s="139" t="s">
        <v>178</v>
      </c>
      <c r="B134" s="184"/>
      <c r="C134" s="187" t="e">
        <f t="shared" ref="C134" si="148">SUM(C118*C133,C121:C122)</f>
        <v>#VALUE!</v>
      </c>
      <c r="D134" s="188" t="e">
        <f t="shared" ref="D134" si="149">SUM(D118*D133,D121:D122)</f>
        <v>#VALUE!</v>
      </c>
      <c r="E134" s="188" t="e">
        <f t="shared" ref="E134" si="150">SUM(E118*E133,E121:E122)</f>
        <v>#VALUE!</v>
      </c>
      <c r="F134" s="188" t="e">
        <f t="shared" ref="F134" si="151">SUM(F118*F133,F121:F122)</f>
        <v>#VALUE!</v>
      </c>
      <c r="G134" s="188" t="e">
        <f t="shared" ref="G134" si="152">SUM(G118*G133,G121:G122)</f>
        <v>#VALUE!</v>
      </c>
      <c r="H134" s="188" t="e">
        <f t="shared" ref="H134" si="153">SUM(H118*H133,H121:H122)</f>
        <v>#VALUE!</v>
      </c>
      <c r="I134" s="188" t="e">
        <f t="shared" ref="I134" si="154">SUM(I118*I133,I121:I122)</f>
        <v>#VALUE!</v>
      </c>
      <c r="J134" s="188" t="e">
        <f t="shared" ref="J134" si="155">SUM(J118*J133,J121:J122)</f>
        <v>#VALUE!</v>
      </c>
      <c r="K134" s="189" t="e">
        <f t="shared" ref="K134" si="156">SUM(K118*K133,K121:K122)</f>
        <v>#VALUE!</v>
      </c>
    </row>
    <row r="135" spans="1:11" x14ac:dyDescent="0.3">
      <c r="A135" s="21" t="s">
        <v>62</v>
      </c>
      <c r="B135" s="183"/>
      <c r="C135" s="186" t="e">
        <f t="shared" ref="C135" si="157">+SUM(C121:C122,C125:C126,C130:C131)+C134</f>
        <v>#VALUE!</v>
      </c>
      <c r="D135" s="186" t="e">
        <f t="shared" ref="D135" si="158">+SUM(D121:D122,D125:D126,D130:D131)+D134</f>
        <v>#VALUE!</v>
      </c>
      <c r="E135" s="186" t="e">
        <f t="shared" ref="E135" si="159">+SUM(E121:E122,E125:E126,E130:E131)+E134</f>
        <v>#VALUE!</v>
      </c>
      <c r="F135" s="186" t="e">
        <f t="shared" ref="F135" si="160">+SUM(F121:F122,F125:F126,F130:F131)+F134</f>
        <v>#VALUE!</v>
      </c>
      <c r="G135" s="186" t="e">
        <f t="shared" ref="G135" si="161">+SUM(G121:G122,G125:G126,G130:G131)+G134</f>
        <v>#VALUE!</v>
      </c>
      <c r="H135" s="186" t="e">
        <f t="shared" ref="H135" si="162">+SUM(H121:H122,H125:H126,H130:H131)+H134</f>
        <v>#VALUE!</v>
      </c>
      <c r="I135" s="186" t="e">
        <f t="shared" ref="I135" si="163">+SUM(I121:I122,I125:I126,I130:I131)+I134</f>
        <v>#VALUE!</v>
      </c>
      <c r="J135" s="186" t="e">
        <f t="shared" ref="J135" si="164">+SUM(J121:J122,J125:J126,J130:J131)+J134</f>
        <v>#VALUE!</v>
      </c>
      <c r="K135" s="186" t="e">
        <f t="shared" ref="K135" si="165">+SUM(K121:K122,K125:K126,K130:K131)+K134</f>
        <v>#VALUE!</v>
      </c>
    </row>
    <row r="136" spans="1:11" x14ac:dyDescent="0.3">
      <c r="A136" s="22" t="s">
        <v>200</v>
      </c>
      <c r="B136" s="35"/>
      <c r="C136" s="30"/>
      <c r="D136" s="30"/>
      <c r="E136" s="30"/>
      <c r="F136" s="30"/>
      <c r="G136" s="30"/>
      <c r="H136" s="122"/>
      <c r="I136" s="122"/>
      <c r="J136" s="122"/>
      <c r="K136" s="122"/>
    </row>
    <row r="137" spans="1:11" x14ac:dyDescent="0.3">
      <c r="A137" s="23" t="s">
        <v>161</v>
      </c>
      <c r="B137" s="24"/>
      <c r="C137" s="24" t="e">
        <f>C135-C136</f>
        <v>#VALUE!</v>
      </c>
      <c r="D137" s="24" t="e">
        <f t="shared" ref="D137:G137" si="166">D135-D136</f>
        <v>#VALUE!</v>
      </c>
      <c r="E137" s="24" t="e">
        <f t="shared" si="166"/>
        <v>#VALUE!</v>
      </c>
      <c r="F137" s="24" t="e">
        <f t="shared" si="166"/>
        <v>#VALUE!</v>
      </c>
      <c r="G137" s="24" t="e">
        <f t="shared" si="166"/>
        <v>#VALUE!</v>
      </c>
      <c r="H137" s="24" t="e">
        <f t="shared" ref="H137:K137" si="167">H134-H136</f>
        <v>#VALUE!</v>
      </c>
      <c r="I137" s="24" t="e">
        <f t="shared" si="167"/>
        <v>#VALUE!</v>
      </c>
      <c r="J137" s="24" t="e">
        <f t="shared" si="167"/>
        <v>#VALUE!</v>
      </c>
      <c r="K137" s="24" t="e">
        <f t="shared" si="167"/>
        <v>#VALUE!</v>
      </c>
    </row>
    <row r="138" spans="1:11" ht="15.75" thickBot="1" x14ac:dyDescent="0.35">
      <c r="A138" s="25" t="s">
        <v>162</v>
      </c>
      <c r="B138" s="26"/>
      <c r="C138" s="26" t="str">
        <f t="shared" ref="C138:K138" si="168">IFERROR((C137/C136)," ")</f>
        <v xml:space="preserve"> </v>
      </c>
      <c r="D138" s="26" t="str">
        <f t="shared" si="168"/>
        <v xml:space="preserve"> </v>
      </c>
      <c r="E138" s="26" t="str">
        <f t="shared" si="168"/>
        <v xml:space="preserve"> </v>
      </c>
      <c r="F138" s="26" t="str">
        <f t="shared" si="168"/>
        <v xml:space="preserve"> </v>
      </c>
      <c r="G138" s="26" t="str">
        <f t="shared" si="168"/>
        <v xml:space="preserve"> </v>
      </c>
      <c r="H138" s="129" t="str">
        <f t="shared" si="168"/>
        <v xml:space="preserve"> </v>
      </c>
      <c r="I138" s="129" t="str">
        <f t="shared" si="168"/>
        <v xml:space="preserve"> </v>
      </c>
      <c r="J138" s="129" t="str">
        <f t="shared" si="168"/>
        <v xml:space="preserve"> </v>
      </c>
      <c r="K138" s="129" t="str">
        <f t="shared" si="168"/>
        <v xml:space="preserve"> </v>
      </c>
    </row>
    <row r="139" spans="1:11" ht="15.75" thickTop="1" x14ac:dyDescent="0.3"/>
  </sheetData>
  <mergeCells count="5">
    <mergeCell ref="A89:K89"/>
    <mergeCell ref="A114:K114"/>
    <mergeCell ref="A14:K14"/>
    <mergeCell ref="A39:K39"/>
    <mergeCell ref="A64:K64"/>
  </mergeCells>
  <conditionalFormatting sqref="C36">
    <cfRule type="containsText" dxfId="143" priority="139" operator="containsText" text="ntitulé">
      <formula>NOT(ISERROR(SEARCH("ntitulé",C36)))</formula>
    </cfRule>
    <cfRule type="containsBlanks" dxfId="142" priority="140">
      <formula>LEN(TRIM(C36))=0</formula>
    </cfRule>
  </conditionalFormatting>
  <conditionalFormatting sqref="C36">
    <cfRule type="containsText" dxfId="141" priority="138" operator="containsText" text="libre">
      <formula>NOT(ISERROR(SEARCH("libre",C36)))</formula>
    </cfRule>
  </conditionalFormatting>
  <conditionalFormatting sqref="D36:G36">
    <cfRule type="containsText" dxfId="140" priority="136" operator="containsText" text="ntitulé">
      <formula>NOT(ISERROR(SEARCH("ntitulé",D36)))</formula>
    </cfRule>
    <cfRule type="containsBlanks" dxfId="139" priority="137">
      <formula>LEN(TRIM(D36))=0</formula>
    </cfRule>
  </conditionalFormatting>
  <conditionalFormatting sqref="D36:G36">
    <cfRule type="containsText" dxfId="138" priority="135" operator="containsText" text="libre">
      <formula>NOT(ISERROR(SEARCH("libre",D36)))</formula>
    </cfRule>
  </conditionalFormatting>
  <conditionalFormatting sqref="H36:K36">
    <cfRule type="containsText" dxfId="137" priority="133" operator="containsText" text="ntitulé">
      <formula>NOT(ISERROR(SEARCH("ntitulé",H36)))</formula>
    </cfRule>
    <cfRule type="containsBlanks" dxfId="136" priority="134">
      <formula>LEN(TRIM(H36))=0</formula>
    </cfRule>
  </conditionalFormatting>
  <conditionalFormatting sqref="C33:K34">
    <cfRule type="containsText" dxfId="135" priority="115" operator="containsText" text="ntitulé">
      <formula>NOT(ISERROR(SEARCH("ntitulé",C33)))</formula>
    </cfRule>
    <cfRule type="containsBlanks" dxfId="134" priority="116">
      <formula>LEN(TRIM(C33))=0</formula>
    </cfRule>
  </conditionalFormatting>
  <conditionalFormatting sqref="C33:K34">
    <cfRule type="containsText" dxfId="133" priority="113" operator="containsText" text="ntitulé">
      <formula>NOT(ISERROR(SEARCH("ntitulé",C33)))</formula>
    </cfRule>
    <cfRule type="containsBlanks" dxfId="132" priority="114">
      <formula>LEN(TRIM(C33))=0</formula>
    </cfRule>
  </conditionalFormatting>
  <conditionalFormatting sqref="C61">
    <cfRule type="containsText" dxfId="131" priority="47" operator="containsText" text="ntitulé">
      <formula>NOT(ISERROR(SEARCH("ntitulé",C61)))</formula>
    </cfRule>
    <cfRule type="containsBlanks" dxfId="130" priority="48">
      <formula>LEN(TRIM(C61))=0</formula>
    </cfRule>
  </conditionalFormatting>
  <conditionalFormatting sqref="C61">
    <cfRule type="containsText" dxfId="129" priority="46" operator="containsText" text="libre">
      <formula>NOT(ISERROR(SEARCH("libre",C61)))</formula>
    </cfRule>
  </conditionalFormatting>
  <conditionalFormatting sqref="D61:G61">
    <cfRule type="containsText" dxfId="128" priority="44" operator="containsText" text="ntitulé">
      <formula>NOT(ISERROR(SEARCH("ntitulé",D61)))</formula>
    </cfRule>
    <cfRule type="containsBlanks" dxfId="127" priority="45">
      <formula>LEN(TRIM(D61))=0</formula>
    </cfRule>
  </conditionalFormatting>
  <conditionalFormatting sqref="D61:G61">
    <cfRule type="containsText" dxfId="126" priority="43" operator="containsText" text="libre">
      <formula>NOT(ISERROR(SEARCH("libre",D61)))</formula>
    </cfRule>
  </conditionalFormatting>
  <conditionalFormatting sqref="H61:K61">
    <cfRule type="containsText" dxfId="125" priority="41" operator="containsText" text="ntitulé">
      <formula>NOT(ISERROR(SEARCH("ntitulé",H61)))</formula>
    </cfRule>
    <cfRule type="containsBlanks" dxfId="124" priority="42">
      <formula>LEN(TRIM(H61))=0</formula>
    </cfRule>
  </conditionalFormatting>
  <conditionalFormatting sqref="C58:K59">
    <cfRule type="containsText" dxfId="123" priority="39" operator="containsText" text="ntitulé">
      <formula>NOT(ISERROR(SEARCH("ntitulé",C58)))</formula>
    </cfRule>
    <cfRule type="containsBlanks" dxfId="122" priority="40">
      <formula>LEN(TRIM(C58))=0</formula>
    </cfRule>
  </conditionalFormatting>
  <conditionalFormatting sqref="C58:K59">
    <cfRule type="containsText" dxfId="121" priority="37" operator="containsText" text="ntitulé">
      <formula>NOT(ISERROR(SEARCH("ntitulé",C58)))</formula>
    </cfRule>
    <cfRule type="containsBlanks" dxfId="120" priority="38">
      <formula>LEN(TRIM(C58))=0</formula>
    </cfRule>
  </conditionalFormatting>
  <conditionalFormatting sqref="C86">
    <cfRule type="containsText" dxfId="119" priority="35" operator="containsText" text="ntitulé">
      <formula>NOT(ISERROR(SEARCH("ntitulé",C86)))</formula>
    </cfRule>
    <cfRule type="containsBlanks" dxfId="118" priority="36">
      <formula>LEN(TRIM(C86))=0</formula>
    </cfRule>
  </conditionalFormatting>
  <conditionalFormatting sqref="C86">
    <cfRule type="containsText" dxfId="117" priority="34" operator="containsText" text="libre">
      <formula>NOT(ISERROR(SEARCH("libre",C86)))</formula>
    </cfRule>
  </conditionalFormatting>
  <conditionalFormatting sqref="D86:G86">
    <cfRule type="containsText" dxfId="116" priority="32" operator="containsText" text="ntitulé">
      <formula>NOT(ISERROR(SEARCH("ntitulé",D86)))</formula>
    </cfRule>
    <cfRule type="containsBlanks" dxfId="115" priority="33">
      <formula>LEN(TRIM(D86))=0</formula>
    </cfRule>
  </conditionalFormatting>
  <conditionalFormatting sqref="D86:G86">
    <cfRule type="containsText" dxfId="114" priority="31" operator="containsText" text="libre">
      <formula>NOT(ISERROR(SEARCH("libre",D86)))</formula>
    </cfRule>
  </conditionalFormatting>
  <conditionalFormatting sqref="H86:K86">
    <cfRule type="containsText" dxfId="113" priority="29" operator="containsText" text="ntitulé">
      <formula>NOT(ISERROR(SEARCH("ntitulé",H86)))</formula>
    </cfRule>
    <cfRule type="containsBlanks" dxfId="112" priority="30">
      <formula>LEN(TRIM(H86))=0</formula>
    </cfRule>
  </conditionalFormatting>
  <conditionalFormatting sqref="C83:K84">
    <cfRule type="containsText" dxfId="111" priority="27" operator="containsText" text="ntitulé">
      <formula>NOT(ISERROR(SEARCH("ntitulé",C83)))</formula>
    </cfRule>
    <cfRule type="containsBlanks" dxfId="110" priority="28">
      <formula>LEN(TRIM(C83))=0</formula>
    </cfRule>
  </conditionalFormatting>
  <conditionalFormatting sqref="C83:K84">
    <cfRule type="containsText" dxfId="109" priority="25" operator="containsText" text="ntitulé">
      <formula>NOT(ISERROR(SEARCH("ntitulé",C83)))</formula>
    </cfRule>
    <cfRule type="containsBlanks" dxfId="108" priority="26">
      <formula>LEN(TRIM(C83))=0</formula>
    </cfRule>
  </conditionalFormatting>
  <conditionalFormatting sqref="C111">
    <cfRule type="containsText" dxfId="107" priority="23" operator="containsText" text="ntitulé">
      <formula>NOT(ISERROR(SEARCH("ntitulé",C111)))</formula>
    </cfRule>
    <cfRule type="containsBlanks" dxfId="106" priority="24">
      <formula>LEN(TRIM(C111))=0</formula>
    </cfRule>
  </conditionalFormatting>
  <conditionalFormatting sqref="C111">
    <cfRule type="containsText" dxfId="105" priority="22" operator="containsText" text="libre">
      <formula>NOT(ISERROR(SEARCH("libre",C111)))</formula>
    </cfRule>
  </conditionalFormatting>
  <conditionalFormatting sqref="D111:G111">
    <cfRule type="containsText" dxfId="104" priority="20" operator="containsText" text="ntitulé">
      <formula>NOT(ISERROR(SEARCH("ntitulé",D111)))</formula>
    </cfRule>
    <cfRule type="containsBlanks" dxfId="103" priority="21">
      <formula>LEN(TRIM(D111))=0</formula>
    </cfRule>
  </conditionalFormatting>
  <conditionalFormatting sqref="D111:G111">
    <cfRule type="containsText" dxfId="102" priority="19" operator="containsText" text="libre">
      <formula>NOT(ISERROR(SEARCH("libre",D111)))</formula>
    </cfRule>
  </conditionalFormatting>
  <conditionalFormatting sqref="H111:K111">
    <cfRule type="containsText" dxfId="101" priority="17" operator="containsText" text="ntitulé">
      <formula>NOT(ISERROR(SEARCH("ntitulé",H111)))</formula>
    </cfRule>
    <cfRule type="containsBlanks" dxfId="100" priority="18">
      <formula>LEN(TRIM(H111))=0</formula>
    </cfRule>
  </conditionalFormatting>
  <conditionalFormatting sqref="C108:K109">
    <cfRule type="containsText" dxfId="99" priority="15" operator="containsText" text="ntitulé">
      <formula>NOT(ISERROR(SEARCH("ntitulé",C108)))</formula>
    </cfRule>
    <cfRule type="containsBlanks" dxfId="98" priority="16">
      <formula>LEN(TRIM(C108))=0</formula>
    </cfRule>
  </conditionalFormatting>
  <conditionalFormatting sqref="C108:K109">
    <cfRule type="containsText" dxfId="97" priority="13" operator="containsText" text="ntitulé">
      <formula>NOT(ISERROR(SEARCH("ntitulé",C108)))</formula>
    </cfRule>
    <cfRule type="containsBlanks" dxfId="96" priority="14">
      <formula>LEN(TRIM(C108))=0</formula>
    </cfRule>
  </conditionalFormatting>
  <conditionalFormatting sqref="C136">
    <cfRule type="containsText" dxfId="95" priority="11" operator="containsText" text="ntitulé">
      <formula>NOT(ISERROR(SEARCH("ntitulé",C136)))</formula>
    </cfRule>
    <cfRule type="containsBlanks" dxfId="94" priority="12">
      <formula>LEN(TRIM(C136))=0</formula>
    </cfRule>
  </conditionalFormatting>
  <conditionalFormatting sqref="C136">
    <cfRule type="containsText" dxfId="93" priority="10" operator="containsText" text="libre">
      <formula>NOT(ISERROR(SEARCH("libre",C136)))</formula>
    </cfRule>
  </conditionalFormatting>
  <conditionalFormatting sqref="D136:G136">
    <cfRule type="containsText" dxfId="92" priority="8" operator="containsText" text="ntitulé">
      <formula>NOT(ISERROR(SEARCH("ntitulé",D136)))</formula>
    </cfRule>
    <cfRule type="containsBlanks" dxfId="91" priority="9">
      <formula>LEN(TRIM(D136))=0</formula>
    </cfRule>
  </conditionalFormatting>
  <conditionalFormatting sqref="D136:G136">
    <cfRule type="containsText" dxfId="90" priority="7" operator="containsText" text="libre">
      <formula>NOT(ISERROR(SEARCH("libre",D136)))</formula>
    </cfRule>
  </conditionalFormatting>
  <conditionalFormatting sqref="H136:K136">
    <cfRule type="containsText" dxfId="89" priority="5" operator="containsText" text="ntitulé">
      <formula>NOT(ISERROR(SEARCH("ntitulé",H136)))</formula>
    </cfRule>
    <cfRule type="containsBlanks" dxfId="88" priority="6">
      <formula>LEN(TRIM(H136))=0</formula>
    </cfRule>
  </conditionalFormatting>
  <conditionalFormatting sqref="C133:K134">
    <cfRule type="containsText" dxfId="87" priority="3" operator="containsText" text="ntitulé">
      <formula>NOT(ISERROR(SEARCH("ntitulé",C133)))</formula>
    </cfRule>
    <cfRule type="containsBlanks" dxfId="86" priority="4">
      <formula>LEN(TRIM(C133))=0</formula>
    </cfRule>
  </conditionalFormatting>
  <conditionalFormatting sqref="C133:K134">
    <cfRule type="containsText" dxfId="85" priority="1" operator="containsText" text="ntitulé">
      <formula>NOT(ISERROR(SEARCH("ntitulé",C133)))</formula>
    </cfRule>
    <cfRule type="containsBlanks" dxfId="84" priority="2">
      <formula>LEN(TRIM(C133))=0</formula>
    </cfRule>
  </conditionalFormatting>
  <pageMargins left="0.7" right="0.7" top="0.75" bottom="0.75" header="0.3" footer="0.3"/>
  <pageSetup paperSize="9" scale="75" orientation="landscape" verticalDpi="300" r:id="rId1"/>
  <rowBreaks count="4" manualBreakCount="4">
    <brk id="13" max="6" man="1"/>
    <brk id="38" max="6" man="1"/>
    <brk id="63" max="6" man="1"/>
    <brk id="87" max="6" man="1"/>
  </rowBreaks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27D4-C851-485F-9525-F1DDDDB0E0FB}">
  <dimension ref="A3:Q139"/>
  <sheetViews>
    <sheetView showGridLines="0" workbookViewId="0">
      <selection activeCell="A3" sqref="A3"/>
    </sheetView>
  </sheetViews>
  <sheetFormatPr baseColWidth="10" defaultColWidth="8.85546875" defaultRowHeight="15" x14ac:dyDescent="0.3"/>
  <cols>
    <col min="1" max="1" width="52.140625" style="5" customWidth="1"/>
    <col min="2" max="2" width="15.85546875" style="5" customWidth="1"/>
    <col min="3" max="4" width="16.5703125" style="5" customWidth="1"/>
    <col min="5" max="16384" width="8.85546875" style="5"/>
  </cols>
  <sheetData>
    <row r="3" spans="1:17" ht="29.45" customHeight="1" x14ac:dyDescent="0.3">
      <c r="A3" s="165" t="s">
        <v>218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226"/>
      <c r="P3" s="226"/>
      <c r="Q3" s="226"/>
    </row>
    <row r="5" spans="1:17" s="1" customFormat="1" ht="13.5" x14ac:dyDescent="0.3"/>
    <row r="6" spans="1:17" s="1" customFormat="1" ht="13.5" x14ac:dyDescent="0.3">
      <c r="A6" s="296" t="s">
        <v>173</v>
      </c>
      <c r="B6" s="297"/>
      <c r="C6" s="175" t="s">
        <v>174</v>
      </c>
      <c r="D6" s="174" t="s">
        <v>175</v>
      </c>
    </row>
    <row r="7" spans="1:17" s="1" customFormat="1" ht="13.5" x14ac:dyDescent="0.3">
      <c r="A7" s="6" t="s">
        <v>50</v>
      </c>
      <c r="B7" s="6"/>
      <c r="C7" s="7">
        <v>180000</v>
      </c>
      <c r="D7" s="7">
        <v>42000</v>
      </c>
    </row>
    <row r="8" spans="1:17" s="1" customFormat="1" ht="13.5" x14ac:dyDescent="0.3">
      <c r="A8" s="6" t="s">
        <v>51</v>
      </c>
      <c r="B8" s="6"/>
      <c r="C8" s="7">
        <v>0</v>
      </c>
      <c r="D8" s="7">
        <v>0</v>
      </c>
    </row>
    <row r="9" spans="1:17" s="1" customFormat="1" ht="13.5" x14ac:dyDescent="0.3">
      <c r="A9" s="6" t="s">
        <v>52</v>
      </c>
      <c r="B9" s="6"/>
      <c r="C9" s="7">
        <v>0</v>
      </c>
      <c r="D9" s="7">
        <v>0</v>
      </c>
    </row>
    <row r="10" spans="1:17" s="118" customFormat="1" ht="13.5" x14ac:dyDescent="0.3">
      <c r="A10" s="159" t="s">
        <v>53</v>
      </c>
      <c r="B10" s="159"/>
      <c r="C10" s="160">
        <v>0</v>
      </c>
      <c r="D10" s="160">
        <v>0</v>
      </c>
    </row>
    <row r="11" spans="1:17" s="1" customFormat="1" ht="13.5" x14ac:dyDescent="0.3">
      <c r="A11" s="6" t="s">
        <v>54</v>
      </c>
      <c r="B11" s="6"/>
      <c r="C11" s="7">
        <v>180000</v>
      </c>
      <c r="D11" s="7">
        <v>42000</v>
      </c>
    </row>
    <row r="12" spans="1:17" s="1" customFormat="1" ht="13.5" x14ac:dyDescent="0.3">
      <c r="A12" s="13" t="s">
        <v>55</v>
      </c>
      <c r="B12" s="176"/>
      <c r="C12" s="177">
        <v>65</v>
      </c>
      <c r="D12" s="177">
        <v>22</v>
      </c>
    </row>
    <row r="13" spans="1:17" s="1" customFormat="1" ht="13.5" x14ac:dyDescent="0.3">
      <c r="A13" s="12"/>
      <c r="B13" s="12"/>
      <c r="C13" s="14"/>
      <c r="D13" s="14"/>
    </row>
    <row r="14" spans="1:17" s="6" customFormat="1" x14ac:dyDescent="0.3">
      <c r="A14" s="298" t="s">
        <v>172</v>
      </c>
      <c r="B14" s="299"/>
      <c r="C14" s="299"/>
      <c r="D14" s="300"/>
    </row>
    <row r="15" spans="1:17" s="16" customFormat="1" ht="27" x14ac:dyDescent="0.3">
      <c r="B15" s="132" t="s">
        <v>57</v>
      </c>
      <c r="C15" s="158" t="str">
        <f t="shared" ref="C15:D15" si="0">"Coût annuel estimé      "&amp;C$6</f>
        <v>Coût annuel estimé      BT1</v>
      </c>
      <c r="D15" s="158" t="str">
        <f t="shared" si="0"/>
        <v>Coût annuel estimé      BT2</v>
      </c>
    </row>
    <row r="16" spans="1:17" s="6" customFormat="1" ht="13.5" x14ac:dyDescent="0.3">
      <c r="A16" s="139" t="s">
        <v>7</v>
      </c>
      <c r="B16" s="7"/>
      <c r="C16" s="17" t="e">
        <f>SUM(C17,C21:C22)</f>
        <v>#VALUE!</v>
      </c>
      <c r="D16" s="17" t="e">
        <f t="shared" ref="D16" si="1">SUM(D17,D21:D22)</f>
        <v>#VALUE!</v>
      </c>
    </row>
    <row r="17" spans="1:4" s="6" customFormat="1" ht="13.5" x14ac:dyDescent="0.3">
      <c r="A17" s="18" t="s">
        <v>8</v>
      </c>
      <c r="B17" s="7"/>
      <c r="C17" s="17" t="e">
        <f>C18</f>
        <v>#VALUE!</v>
      </c>
      <c r="D17" s="17" t="e">
        <f t="shared" ref="D17" si="2">D18</f>
        <v>#VALUE!</v>
      </c>
    </row>
    <row r="18" spans="1:4" s="6" customFormat="1" ht="13.5" x14ac:dyDescent="0.3">
      <c r="A18" s="19" t="s">
        <v>9</v>
      </c>
      <c r="B18" s="7"/>
      <c r="C18" s="17" t="e">
        <f>SUM(C19:C20)</f>
        <v>#VALUE!</v>
      </c>
      <c r="D18" s="17" t="e">
        <f t="shared" ref="D18" si="3">SUM(D19:D20)</f>
        <v>#VALUE!</v>
      </c>
    </row>
    <row r="19" spans="1:4" s="6" customFormat="1" ht="13.5" x14ac:dyDescent="0.3">
      <c r="A19" s="20" t="s">
        <v>10</v>
      </c>
      <c r="B19" s="161" t="str">
        <f>+'Tarifs 2024'!$R$14</f>
        <v>V</v>
      </c>
      <c r="C19" s="17" t="e">
        <f>$B19*C$12*12</f>
        <v>#VALUE!</v>
      </c>
      <c r="D19" s="17" t="e">
        <f t="shared" ref="D19:D20" si="4">$B19*D$12*12</f>
        <v>#VALUE!</v>
      </c>
    </row>
    <row r="20" spans="1:4" s="6" customFormat="1" ht="13.5" x14ac:dyDescent="0.3">
      <c r="A20" s="20" t="s">
        <v>14</v>
      </c>
      <c r="B20" s="161" t="str">
        <f>+'Tarifs 2024'!$R$15</f>
        <v>V</v>
      </c>
      <c r="C20" s="17" t="e">
        <f>$B20*C$12*12</f>
        <v>#VALUE!</v>
      </c>
      <c r="D20" s="17" t="e">
        <f t="shared" si="4"/>
        <v>#VALUE!</v>
      </c>
    </row>
    <row r="21" spans="1:4" s="6" customFormat="1" ht="13.5" x14ac:dyDescent="0.3">
      <c r="A21" s="18" t="s">
        <v>17</v>
      </c>
      <c r="B21" s="17" t="str">
        <f>+'Tarifs 2024'!$R$21</f>
        <v>V</v>
      </c>
      <c r="C21" s="17" t="str">
        <f>$B21</f>
        <v>V</v>
      </c>
      <c r="D21" s="17" t="str">
        <f t="shared" ref="D21" si="5">$B21</f>
        <v>V</v>
      </c>
    </row>
    <row r="22" spans="1:4" s="6" customFormat="1" ht="13.5" x14ac:dyDescent="0.3">
      <c r="A22" s="18" t="s">
        <v>58</v>
      </c>
      <c r="B22" s="7"/>
      <c r="C22" s="17" t="e">
        <f>SUM(C23:C24)</f>
        <v>#VALUE!</v>
      </c>
      <c r="D22" s="17" t="e">
        <f t="shared" ref="D22" si="6">SUM(D23:D24)</f>
        <v>#VALUE!</v>
      </c>
    </row>
    <row r="23" spans="1:4" s="6" customFormat="1" ht="13.5" x14ac:dyDescent="0.3">
      <c r="A23" s="19" t="s">
        <v>79</v>
      </c>
      <c r="B23" s="161" t="str">
        <f>+'Tarifs 2024'!$R$29</f>
        <v>V</v>
      </c>
      <c r="C23" s="17" t="e">
        <f>$B23*C$7</f>
        <v>#VALUE!</v>
      </c>
      <c r="D23" s="17" t="e">
        <f t="shared" ref="D23" si="7">$B23*D$7</f>
        <v>#VALUE!</v>
      </c>
    </row>
    <row r="24" spans="1:4" s="6" customFormat="1" ht="13.5" x14ac:dyDescent="0.3">
      <c r="A24" s="19" t="s">
        <v>23</v>
      </c>
      <c r="B24" s="161" t="str">
        <f>+'Tarifs 2024'!$R$30</f>
        <v>V</v>
      </c>
      <c r="C24" s="17" t="e">
        <f>$B24*C$8</f>
        <v>#VALUE!</v>
      </c>
      <c r="D24" s="17" t="e">
        <f t="shared" ref="D24" si="8">$B24*D$8</f>
        <v>#VALUE!</v>
      </c>
    </row>
    <row r="25" spans="1:4" s="6" customFormat="1" ht="13.5" x14ac:dyDescent="0.3">
      <c r="A25" s="139" t="s">
        <v>176</v>
      </c>
      <c r="B25" s="161" t="str">
        <f>+'Tarifs 2024'!$R$36</f>
        <v>V</v>
      </c>
      <c r="C25" s="17" t="e">
        <f>$B25*C$7</f>
        <v>#VALUE!</v>
      </c>
      <c r="D25" s="17" t="e">
        <f t="shared" ref="D25" si="9">$B25*D$7</f>
        <v>#VALUE!</v>
      </c>
    </row>
    <row r="26" spans="1:4" s="6" customFormat="1" ht="13.5" x14ac:dyDescent="0.3">
      <c r="A26" s="139" t="s">
        <v>59</v>
      </c>
      <c r="B26" s="161"/>
      <c r="C26" s="17" t="e">
        <f>SUM(C27:C29)</f>
        <v>#VALUE!</v>
      </c>
      <c r="D26" s="17" t="e">
        <f t="shared" ref="D26" si="10">SUM(D27:D29)</f>
        <v>#VALUE!</v>
      </c>
    </row>
    <row r="27" spans="1:4" s="6" customFormat="1" ht="13.5" x14ac:dyDescent="0.3">
      <c r="A27" s="18" t="s">
        <v>28</v>
      </c>
      <c r="B27" s="161" t="str">
        <f>+'Tarifs 2024'!$R$39</f>
        <v>V</v>
      </c>
      <c r="C27" s="17" t="e">
        <f>$B27*C$7</f>
        <v>#VALUE!</v>
      </c>
      <c r="D27" s="17" t="e">
        <f t="shared" ref="D27:D30" si="11">$B27*D$7</f>
        <v>#VALUE!</v>
      </c>
    </row>
    <row r="28" spans="1:4" s="6" customFormat="1" ht="13.5" x14ac:dyDescent="0.3">
      <c r="A28" s="18" t="s">
        <v>30</v>
      </c>
      <c r="B28" s="161" t="str">
        <f>+'Tarifs 2024'!$R$40</f>
        <v>V</v>
      </c>
      <c r="C28" s="17" t="e">
        <f>$B28*C$7</f>
        <v>#VALUE!</v>
      </c>
      <c r="D28" s="17" t="e">
        <f t="shared" si="11"/>
        <v>#VALUE!</v>
      </c>
    </row>
    <row r="29" spans="1:4" s="6" customFormat="1" ht="13.5" x14ac:dyDescent="0.3">
      <c r="A29" s="18" t="s">
        <v>32</v>
      </c>
      <c r="B29" s="161" t="str">
        <f>+'Tarifs 2024'!$R$41</f>
        <v>V</v>
      </c>
      <c r="C29" s="17" t="e">
        <f>$B29*C$7</f>
        <v>#VALUE!</v>
      </c>
      <c r="D29" s="17" t="e">
        <f t="shared" si="11"/>
        <v>#VALUE!</v>
      </c>
    </row>
    <row r="30" spans="1:4" s="6" customFormat="1" ht="13.5" x14ac:dyDescent="0.3">
      <c r="A30" s="139" t="s">
        <v>34</v>
      </c>
      <c r="B30" s="161" t="str">
        <f>+'Tarifs 2024'!$R$43</f>
        <v>V</v>
      </c>
      <c r="C30" s="17" t="e">
        <f>$B30*C$7</f>
        <v>#VALUE!</v>
      </c>
      <c r="D30" s="17" t="e">
        <f t="shared" si="11"/>
        <v>#VALUE!</v>
      </c>
    </row>
    <row r="31" spans="1:4" s="1" customFormat="1" ht="13.5" x14ac:dyDescent="0.3">
      <c r="A31" s="139" t="s">
        <v>35</v>
      </c>
      <c r="B31" s="127"/>
      <c r="C31" s="17">
        <f>$B31*C$13</f>
        <v>0</v>
      </c>
      <c r="D31" s="17">
        <f t="shared" ref="D31" si="12">$B31*D$13</f>
        <v>0</v>
      </c>
    </row>
    <row r="32" spans="1:4" s="6" customFormat="1" x14ac:dyDescent="0.3">
      <c r="A32" s="168" t="s">
        <v>177</v>
      </c>
      <c r="B32" s="169"/>
      <c r="C32" s="170" t="e">
        <f>SUM(C16,C25:C26,C30:C31)</f>
        <v>#VALUE!</v>
      </c>
      <c r="D32" s="170" t="e">
        <f t="shared" ref="D32" si="13">SUM(D16,D25:D26,D30:D31)</f>
        <v>#VALUE!</v>
      </c>
    </row>
    <row r="33" spans="1:4" s="6" customFormat="1" x14ac:dyDescent="0.3">
      <c r="A33" s="162" t="s">
        <v>61</v>
      </c>
      <c r="B33" s="5"/>
      <c r="C33" s="163">
        <v>1</v>
      </c>
      <c r="D33" s="163">
        <v>1</v>
      </c>
    </row>
    <row r="34" spans="1:4" s="6" customFormat="1" x14ac:dyDescent="0.3">
      <c r="A34" s="139" t="s">
        <v>178</v>
      </c>
      <c r="B34" s="5"/>
      <c r="C34" s="164" t="e">
        <f t="shared" ref="C34:D34" si="14">SUM(C18*C33,C21:C22)</f>
        <v>#VALUE!</v>
      </c>
      <c r="D34" s="164" t="e">
        <f t="shared" si="14"/>
        <v>#VALUE!</v>
      </c>
    </row>
    <row r="35" spans="1:4" x14ac:dyDescent="0.3">
      <c r="A35" s="133" t="s">
        <v>62</v>
      </c>
      <c r="B35" s="169"/>
      <c r="C35" s="170" t="e">
        <f>SUM(C30:C31,C25:C26,C34)</f>
        <v>#VALUE!</v>
      </c>
      <c r="D35" s="170" t="e">
        <f t="shared" ref="D35" si="15">SUM(D30:D31,D25:D26,D34)</f>
        <v>#VALUE!</v>
      </c>
    </row>
    <row r="36" spans="1:4" s="6" customFormat="1" ht="13.5" x14ac:dyDescent="0.3">
      <c r="A36" s="22" t="s">
        <v>179</v>
      </c>
      <c r="B36" s="1"/>
      <c r="C36" s="122"/>
      <c r="D36" s="122"/>
    </row>
    <row r="37" spans="1:4" s="6" customFormat="1" ht="13.5" x14ac:dyDescent="0.3">
      <c r="A37" s="23" t="s">
        <v>145</v>
      </c>
      <c r="B37" s="123"/>
      <c r="C37" s="24" t="e">
        <f>C34-C36</f>
        <v>#VALUE!</v>
      </c>
      <c r="D37" s="24" t="e">
        <f t="shared" ref="D37" si="16">D34-D36</f>
        <v>#VALUE!</v>
      </c>
    </row>
    <row r="38" spans="1:4" s="16" customFormat="1" ht="14.25" thickBot="1" x14ac:dyDescent="0.35">
      <c r="A38" s="25" t="s">
        <v>146</v>
      </c>
      <c r="B38" s="125"/>
      <c r="C38" s="129" t="str">
        <f>IFERROR((C37/C36)," ")</f>
        <v xml:space="preserve"> </v>
      </c>
      <c r="D38" s="129" t="str">
        <f t="shared" ref="D38" si="17">IFERROR((D37/D36)," ")</f>
        <v xml:space="preserve"> </v>
      </c>
    </row>
    <row r="39" spans="1:4" ht="15.75" thickTop="1" x14ac:dyDescent="0.3">
      <c r="A39" s="293" t="s">
        <v>147</v>
      </c>
      <c r="B39" s="294" t="s">
        <v>147</v>
      </c>
      <c r="C39" s="294" t="s">
        <v>147</v>
      </c>
      <c r="D39" s="295" t="s">
        <v>147</v>
      </c>
    </row>
    <row r="40" spans="1:4" s="6" customFormat="1" ht="27" x14ac:dyDescent="0.3">
      <c r="A40" s="16"/>
      <c r="B40" s="132" t="s">
        <v>57</v>
      </c>
      <c r="C40" s="158" t="str">
        <f t="shared" ref="C40:D40" si="18">"Coût annuel estimé      "&amp;C$6</f>
        <v>Coût annuel estimé      BT1</v>
      </c>
      <c r="D40" s="158" t="str">
        <f t="shared" si="18"/>
        <v>Coût annuel estimé      BT2</v>
      </c>
    </row>
    <row r="41" spans="1:4" s="6" customFormat="1" ht="13.5" x14ac:dyDescent="0.3">
      <c r="A41" s="139" t="s">
        <v>7</v>
      </c>
      <c r="B41" s="7"/>
      <c r="C41" s="17" t="e">
        <f>SUM(C42,C46:C47)</f>
        <v>#VALUE!</v>
      </c>
      <c r="D41" s="17" t="e">
        <f t="shared" ref="D41" si="19">SUM(D42,D46:D47)</f>
        <v>#VALUE!</v>
      </c>
    </row>
    <row r="42" spans="1:4" s="6" customFormat="1" ht="13.5" x14ac:dyDescent="0.3">
      <c r="A42" s="18" t="s">
        <v>8</v>
      </c>
      <c r="B42" s="7"/>
      <c r="C42" s="17" t="e">
        <f>C43</f>
        <v>#VALUE!</v>
      </c>
      <c r="D42" s="17" t="e">
        <f t="shared" ref="D42" si="20">D43</f>
        <v>#VALUE!</v>
      </c>
    </row>
    <row r="43" spans="1:4" s="6" customFormat="1" ht="13.5" x14ac:dyDescent="0.3">
      <c r="A43" s="19" t="s">
        <v>9</v>
      </c>
      <c r="B43" s="7"/>
      <c r="C43" s="17" t="e">
        <f>SUM(C44:C45)</f>
        <v>#VALUE!</v>
      </c>
      <c r="D43" s="17" t="e">
        <f t="shared" ref="D43" si="21">SUM(D44:D45)</f>
        <v>#VALUE!</v>
      </c>
    </row>
    <row r="44" spans="1:4" s="6" customFormat="1" ht="13.5" x14ac:dyDescent="0.3">
      <c r="A44" s="20" t="s">
        <v>10</v>
      </c>
      <c r="B44" s="161" t="str">
        <f>+'Tarifs 2025'!$R$14</f>
        <v>V</v>
      </c>
      <c r="C44" s="17" t="e">
        <f>$B44*C$12*12</f>
        <v>#VALUE!</v>
      </c>
      <c r="D44" s="17" t="e">
        <f t="shared" ref="D44:D45" si="22">$B44*D$12*12</f>
        <v>#VALUE!</v>
      </c>
    </row>
    <row r="45" spans="1:4" s="6" customFormat="1" ht="13.5" x14ac:dyDescent="0.3">
      <c r="A45" s="20" t="s">
        <v>14</v>
      </c>
      <c r="B45" s="161" t="str">
        <f>+'Tarifs 2025'!$R$15</f>
        <v>V</v>
      </c>
      <c r="C45" s="17" t="e">
        <f>$B45*C$12*12</f>
        <v>#VALUE!</v>
      </c>
      <c r="D45" s="17" t="e">
        <f t="shared" si="22"/>
        <v>#VALUE!</v>
      </c>
    </row>
    <row r="46" spans="1:4" s="6" customFormat="1" ht="13.5" x14ac:dyDescent="0.3">
      <c r="A46" s="18" t="s">
        <v>17</v>
      </c>
      <c r="B46" s="17" t="str">
        <f>+'Tarifs 2025'!$R$21</f>
        <v>V</v>
      </c>
      <c r="C46" s="17" t="str">
        <f>$B46</f>
        <v>V</v>
      </c>
      <c r="D46" s="17" t="str">
        <f t="shared" ref="D46" si="23">$B46</f>
        <v>V</v>
      </c>
    </row>
    <row r="47" spans="1:4" s="6" customFormat="1" ht="13.5" x14ac:dyDescent="0.3">
      <c r="A47" s="18" t="s">
        <v>58</v>
      </c>
      <c r="B47" s="7"/>
      <c r="C47" s="17" t="e">
        <f>SUM(C48:C49)</f>
        <v>#VALUE!</v>
      </c>
      <c r="D47" s="17" t="e">
        <f t="shared" ref="D47" si="24">SUM(D48:D49)</f>
        <v>#VALUE!</v>
      </c>
    </row>
    <row r="48" spans="1:4" s="6" customFormat="1" ht="13.5" x14ac:dyDescent="0.3">
      <c r="A48" s="19" t="s">
        <v>79</v>
      </c>
      <c r="B48" s="161" t="str">
        <f>+'Tarifs 2025'!$R$29</f>
        <v>V</v>
      </c>
      <c r="C48" s="17" t="e">
        <f>$B48*C$7</f>
        <v>#VALUE!</v>
      </c>
      <c r="D48" s="17" t="e">
        <f t="shared" ref="D48" si="25">$B48*D$7</f>
        <v>#VALUE!</v>
      </c>
    </row>
    <row r="49" spans="1:4" s="6" customFormat="1" ht="13.5" x14ac:dyDescent="0.3">
      <c r="A49" s="19" t="s">
        <v>23</v>
      </c>
      <c r="B49" s="161" t="str">
        <f>+'Tarifs 2025'!$R$30</f>
        <v>V</v>
      </c>
      <c r="C49" s="17" t="e">
        <f>$B49*C$8</f>
        <v>#VALUE!</v>
      </c>
      <c r="D49" s="17" t="e">
        <f t="shared" ref="D49" si="26">$B49*D$8</f>
        <v>#VALUE!</v>
      </c>
    </row>
    <row r="50" spans="1:4" s="6" customFormat="1" ht="13.5" x14ac:dyDescent="0.3">
      <c r="A50" s="139" t="s">
        <v>176</v>
      </c>
      <c r="B50" s="161" t="str">
        <f>+'Tarifs 2025'!$R$36</f>
        <v>V</v>
      </c>
      <c r="C50" s="17" t="e">
        <f>$B50*C$7</f>
        <v>#VALUE!</v>
      </c>
      <c r="D50" s="17" t="e">
        <f t="shared" ref="D50" si="27">$B50*D$7</f>
        <v>#VALUE!</v>
      </c>
    </row>
    <row r="51" spans="1:4" s="6" customFormat="1" ht="13.5" x14ac:dyDescent="0.3">
      <c r="A51" s="139" t="s">
        <v>59</v>
      </c>
      <c r="B51" s="161"/>
      <c r="C51" s="17" t="e">
        <f>SUM(C52:C54)</f>
        <v>#VALUE!</v>
      </c>
      <c r="D51" s="17" t="e">
        <f t="shared" ref="D51" si="28">SUM(D52:D54)</f>
        <v>#VALUE!</v>
      </c>
    </row>
    <row r="52" spans="1:4" s="6" customFormat="1" ht="13.5" x14ac:dyDescent="0.3">
      <c r="A52" s="18" t="s">
        <v>28</v>
      </c>
      <c r="B52" s="161" t="str">
        <f>+'Tarifs 2025'!$R$39</f>
        <v>V</v>
      </c>
      <c r="C52" s="17" t="e">
        <f>$B52*C$7</f>
        <v>#VALUE!</v>
      </c>
      <c r="D52" s="17" t="e">
        <f t="shared" ref="D52:D55" si="29">$B52*D$7</f>
        <v>#VALUE!</v>
      </c>
    </row>
    <row r="53" spans="1:4" s="6" customFormat="1" ht="13.5" x14ac:dyDescent="0.3">
      <c r="A53" s="18" t="s">
        <v>30</v>
      </c>
      <c r="B53" s="161" t="str">
        <f>+'Tarifs 2025'!$R$40</f>
        <v>V</v>
      </c>
      <c r="C53" s="17" t="e">
        <f>$B53*C$7</f>
        <v>#VALUE!</v>
      </c>
      <c r="D53" s="17" t="e">
        <f t="shared" si="29"/>
        <v>#VALUE!</v>
      </c>
    </row>
    <row r="54" spans="1:4" s="1" customFormat="1" ht="13.5" x14ac:dyDescent="0.3">
      <c r="A54" s="18" t="s">
        <v>32</v>
      </c>
      <c r="B54" s="161" t="str">
        <f>+'Tarifs 2025'!$R$41</f>
        <v>V</v>
      </c>
      <c r="C54" s="17" t="e">
        <f>$B54*C$7</f>
        <v>#VALUE!</v>
      </c>
      <c r="D54" s="17" t="e">
        <f t="shared" si="29"/>
        <v>#VALUE!</v>
      </c>
    </row>
    <row r="55" spans="1:4" s="6" customFormat="1" ht="13.5" x14ac:dyDescent="0.3">
      <c r="A55" s="139" t="s">
        <v>34</v>
      </c>
      <c r="B55" s="161" t="str">
        <f>+'Tarifs 2025'!$R$43</f>
        <v>V</v>
      </c>
      <c r="C55" s="17" t="e">
        <f>$B55*C$7</f>
        <v>#VALUE!</v>
      </c>
      <c r="D55" s="17" t="e">
        <f t="shared" si="29"/>
        <v>#VALUE!</v>
      </c>
    </row>
    <row r="56" spans="1:4" s="6" customFormat="1" ht="13.5" x14ac:dyDescent="0.3">
      <c r="A56" s="139" t="s">
        <v>35</v>
      </c>
      <c r="B56" s="127"/>
      <c r="C56" s="17">
        <f>$B56*C$13</f>
        <v>0</v>
      </c>
      <c r="D56" s="17">
        <f t="shared" ref="D56" si="30">$B56*D$13</f>
        <v>0</v>
      </c>
    </row>
    <row r="57" spans="1:4" s="6" customFormat="1" x14ac:dyDescent="0.3">
      <c r="A57" s="168" t="s">
        <v>177</v>
      </c>
      <c r="B57" s="169"/>
      <c r="C57" s="170" t="e">
        <f>SUM(C41,C50:C51,C55:C56)</f>
        <v>#VALUE!</v>
      </c>
      <c r="D57" s="170" t="e">
        <f t="shared" ref="D57" si="31">SUM(D41,D50:D51,D55:D56)</f>
        <v>#VALUE!</v>
      </c>
    </row>
    <row r="58" spans="1:4" s="6" customFormat="1" x14ac:dyDescent="0.3">
      <c r="A58" s="162" t="s">
        <v>61</v>
      </c>
      <c r="B58" s="5"/>
      <c r="C58" s="163">
        <v>1</v>
      </c>
      <c r="D58" s="163">
        <v>1</v>
      </c>
    </row>
    <row r="59" spans="1:4" s="6" customFormat="1" x14ac:dyDescent="0.3">
      <c r="A59" s="139" t="s">
        <v>178</v>
      </c>
      <c r="B59" s="5"/>
      <c r="C59" s="164" t="e">
        <f t="shared" ref="C59:D59" si="32">SUM(C43*C58,C46:C47)</f>
        <v>#VALUE!</v>
      </c>
      <c r="D59" s="164" t="e">
        <f t="shared" si="32"/>
        <v>#VALUE!</v>
      </c>
    </row>
    <row r="60" spans="1:4" s="6" customFormat="1" x14ac:dyDescent="0.3">
      <c r="A60" s="133" t="s">
        <v>62</v>
      </c>
      <c r="B60" s="169"/>
      <c r="C60" s="170" t="e">
        <f>+SUM(C46:C47,C50:C51,C55:C56)+C42*C58</f>
        <v>#VALUE!</v>
      </c>
      <c r="D60" s="170" t="e">
        <f>+SUM(D46:D47,D50:D51,D55:D56)+D42*D58</f>
        <v>#VALUE!</v>
      </c>
    </row>
    <row r="61" spans="1:4" s="6" customFormat="1" ht="13.5" x14ac:dyDescent="0.3">
      <c r="A61" s="22" t="s">
        <v>179</v>
      </c>
      <c r="B61" s="1"/>
      <c r="C61" s="122" t="e">
        <f>C34</f>
        <v>#VALUE!</v>
      </c>
      <c r="D61" s="122" t="e">
        <f>D34</f>
        <v>#VALUE!</v>
      </c>
    </row>
    <row r="62" spans="1:4" s="6" customFormat="1" ht="13.5" x14ac:dyDescent="0.3">
      <c r="A62" s="23" t="s">
        <v>149</v>
      </c>
      <c r="B62" s="123"/>
      <c r="C62" s="24" t="e">
        <f>C60-C61</f>
        <v>#VALUE!</v>
      </c>
      <c r="D62" s="24" t="e">
        <f t="shared" ref="D62" si="33">D60-D61</f>
        <v>#VALUE!</v>
      </c>
    </row>
    <row r="63" spans="1:4" s="6" customFormat="1" ht="14.25" thickBot="1" x14ac:dyDescent="0.35">
      <c r="A63" s="25" t="s">
        <v>150</v>
      </c>
      <c r="B63" s="125"/>
      <c r="C63" s="129" t="str">
        <f>IFERROR((C62/C61)," ")</f>
        <v xml:space="preserve"> </v>
      </c>
      <c r="D63" s="129" t="str">
        <f t="shared" ref="D63" si="34">IFERROR((D62/D61)," ")</f>
        <v xml:space="preserve"> </v>
      </c>
    </row>
    <row r="64" spans="1:4" s="6" customFormat="1" ht="15.75" thickTop="1" x14ac:dyDescent="0.3">
      <c r="A64" s="293" t="s">
        <v>151</v>
      </c>
      <c r="B64" s="294" t="s">
        <v>151</v>
      </c>
      <c r="C64" s="294" t="s">
        <v>151</v>
      </c>
      <c r="D64" s="295" t="s">
        <v>151</v>
      </c>
    </row>
    <row r="65" spans="1:4" s="6" customFormat="1" ht="27" x14ac:dyDescent="0.3">
      <c r="A65" s="16"/>
      <c r="B65" s="132" t="s">
        <v>57</v>
      </c>
      <c r="C65" s="158" t="str">
        <f t="shared" ref="C65:D65" si="35">"Coût annuel estimé      "&amp;C$6</f>
        <v>Coût annuel estimé      BT1</v>
      </c>
      <c r="D65" s="158" t="str">
        <f t="shared" si="35"/>
        <v>Coût annuel estimé      BT2</v>
      </c>
    </row>
    <row r="66" spans="1:4" s="6" customFormat="1" ht="13.5" x14ac:dyDescent="0.3">
      <c r="A66" s="139" t="s">
        <v>7</v>
      </c>
      <c r="B66" s="7"/>
      <c r="C66" s="17" t="e">
        <f>SUM(C67,C71:C72)</f>
        <v>#VALUE!</v>
      </c>
      <c r="D66" s="17" t="e">
        <f t="shared" ref="D66" si="36">SUM(D67,D71:D72)</f>
        <v>#VALUE!</v>
      </c>
    </row>
    <row r="67" spans="1:4" s="6" customFormat="1" ht="13.5" x14ac:dyDescent="0.3">
      <c r="A67" s="18" t="s">
        <v>8</v>
      </c>
      <c r="B67" s="7"/>
      <c r="C67" s="17" t="e">
        <f>C68</f>
        <v>#VALUE!</v>
      </c>
      <c r="D67" s="17" t="e">
        <f t="shared" ref="D67" si="37">D68</f>
        <v>#VALUE!</v>
      </c>
    </row>
    <row r="68" spans="1:4" s="6" customFormat="1" ht="13.5" x14ac:dyDescent="0.3">
      <c r="A68" s="19" t="s">
        <v>9</v>
      </c>
      <c r="B68" s="7"/>
      <c r="C68" s="17" t="e">
        <f>SUM(C69:C70)</f>
        <v>#VALUE!</v>
      </c>
      <c r="D68" s="17" t="e">
        <f t="shared" ref="D68" si="38">SUM(D69:D70)</f>
        <v>#VALUE!</v>
      </c>
    </row>
    <row r="69" spans="1:4" s="6" customFormat="1" ht="13.5" x14ac:dyDescent="0.3">
      <c r="A69" s="20" t="s">
        <v>10</v>
      </c>
      <c r="B69" s="161" t="str">
        <f>+'Tarifs 2026'!$R$14</f>
        <v>V</v>
      </c>
      <c r="C69" s="17" t="e">
        <f>$B69*C$12*12</f>
        <v>#VALUE!</v>
      </c>
      <c r="D69" s="17" t="e">
        <f t="shared" ref="D69:D70" si="39">$B69*D$12*12</f>
        <v>#VALUE!</v>
      </c>
    </row>
    <row r="70" spans="1:4" s="6" customFormat="1" ht="13.5" x14ac:dyDescent="0.3">
      <c r="A70" s="20" t="s">
        <v>14</v>
      </c>
      <c r="B70" s="161" t="str">
        <f>+'Tarifs 2026'!$R$15</f>
        <v>V</v>
      </c>
      <c r="C70" s="17" t="e">
        <f>$B70*C$12*12</f>
        <v>#VALUE!</v>
      </c>
      <c r="D70" s="17" t="e">
        <f t="shared" si="39"/>
        <v>#VALUE!</v>
      </c>
    </row>
    <row r="71" spans="1:4" s="6" customFormat="1" ht="13.5" x14ac:dyDescent="0.3">
      <c r="A71" s="18" t="s">
        <v>17</v>
      </c>
      <c r="B71" s="17" t="str">
        <f>+'Tarifs 2026'!$R$21</f>
        <v>V</v>
      </c>
      <c r="C71" s="17" t="str">
        <f>$B71</f>
        <v>V</v>
      </c>
      <c r="D71" s="17" t="str">
        <f t="shared" ref="D71" si="40">$B71</f>
        <v>V</v>
      </c>
    </row>
    <row r="72" spans="1:4" s="6" customFormat="1" ht="13.5" x14ac:dyDescent="0.3">
      <c r="A72" s="18" t="s">
        <v>58</v>
      </c>
      <c r="B72" s="7"/>
      <c r="C72" s="17" t="e">
        <f>SUM(C73:C74)</f>
        <v>#VALUE!</v>
      </c>
      <c r="D72" s="17" t="e">
        <f t="shared" ref="D72" si="41">SUM(D73:D74)</f>
        <v>#VALUE!</v>
      </c>
    </row>
    <row r="73" spans="1:4" s="6" customFormat="1" ht="13.5" x14ac:dyDescent="0.3">
      <c r="A73" s="19" t="s">
        <v>79</v>
      </c>
      <c r="B73" s="161" t="str">
        <f>+'Tarifs 2026'!$R$29</f>
        <v>V</v>
      </c>
      <c r="C73" s="17" t="e">
        <f>$B73*C$7</f>
        <v>#VALUE!</v>
      </c>
      <c r="D73" s="17" t="e">
        <f t="shared" ref="D73" si="42">$B73*D$7</f>
        <v>#VALUE!</v>
      </c>
    </row>
    <row r="74" spans="1:4" s="6" customFormat="1" ht="13.5" x14ac:dyDescent="0.3">
      <c r="A74" s="19" t="s">
        <v>23</v>
      </c>
      <c r="B74" s="161" t="str">
        <f>+'Tarifs 2026'!$R$30</f>
        <v>V</v>
      </c>
      <c r="C74" s="17" t="e">
        <f>$B74*C$8</f>
        <v>#VALUE!</v>
      </c>
      <c r="D74" s="17" t="e">
        <f t="shared" ref="D74" si="43">$B74*D$8</f>
        <v>#VALUE!</v>
      </c>
    </row>
    <row r="75" spans="1:4" s="6" customFormat="1" ht="13.5" x14ac:dyDescent="0.3">
      <c r="A75" s="139" t="s">
        <v>176</v>
      </c>
      <c r="B75" s="161" t="str">
        <f>+'Tarifs 2026'!$R$36</f>
        <v>V</v>
      </c>
      <c r="C75" s="17" t="e">
        <f>$B75*C$7</f>
        <v>#VALUE!</v>
      </c>
      <c r="D75" s="17" t="e">
        <f t="shared" ref="D75" si="44">$B75*D$7</f>
        <v>#VALUE!</v>
      </c>
    </row>
    <row r="76" spans="1:4" s="1" customFormat="1" ht="13.5" x14ac:dyDescent="0.3">
      <c r="A76" s="139" t="s">
        <v>59</v>
      </c>
      <c r="B76" s="161"/>
      <c r="C76" s="17" t="e">
        <f>SUM(C77:C79)</f>
        <v>#VALUE!</v>
      </c>
      <c r="D76" s="17" t="e">
        <f t="shared" ref="D76" si="45">SUM(D77:D79)</f>
        <v>#VALUE!</v>
      </c>
    </row>
    <row r="77" spans="1:4" s="6" customFormat="1" ht="13.5" x14ac:dyDescent="0.3">
      <c r="A77" s="18" t="s">
        <v>28</v>
      </c>
      <c r="B77" s="161" t="str">
        <f>+'Tarifs 2026'!$R$39</f>
        <v>V</v>
      </c>
      <c r="C77" s="17" t="e">
        <f>$B77*C$7</f>
        <v>#VALUE!</v>
      </c>
      <c r="D77" s="17" t="e">
        <f t="shared" ref="D77:D80" si="46">$B77*D$7</f>
        <v>#VALUE!</v>
      </c>
    </row>
    <row r="78" spans="1:4" s="6" customFormat="1" ht="13.5" x14ac:dyDescent="0.3">
      <c r="A78" s="18" t="s">
        <v>30</v>
      </c>
      <c r="B78" s="161" t="str">
        <f>+'Tarifs 2026'!$R$40</f>
        <v>V</v>
      </c>
      <c r="C78" s="17" t="e">
        <f>$B78*C$7</f>
        <v>#VALUE!</v>
      </c>
      <c r="D78" s="17" t="e">
        <f t="shared" si="46"/>
        <v>#VALUE!</v>
      </c>
    </row>
    <row r="79" spans="1:4" s="6" customFormat="1" ht="13.5" x14ac:dyDescent="0.3">
      <c r="A79" s="18" t="s">
        <v>32</v>
      </c>
      <c r="B79" s="161" t="str">
        <f>+'Tarifs 2026'!$R$41</f>
        <v>V</v>
      </c>
      <c r="C79" s="17" t="e">
        <f>$B79*C$7</f>
        <v>#VALUE!</v>
      </c>
      <c r="D79" s="17" t="e">
        <f t="shared" si="46"/>
        <v>#VALUE!</v>
      </c>
    </row>
    <row r="80" spans="1:4" s="6" customFormat="1" ht="13.5" x14ac:dyDescent="0.3">
      <c r="A80" s="139" t="s">
        <v>34</v>
      </c>
      <c r="B80" s="161" t="str">
        <f>+'Tarifs 2026'!$R$43</f>
        <v>V</v>
      </c>
      <c r="C80" s="17" t="e">
        <f>$B80*C$7</f>
        <v>#VALUE!</v>
      </c>
      <c r="D80" s="17" t="e">
        <f t="shared" si="46"/>
        <v>#VALUE!</v>
      </c>
    </row>
    <row r="81" spans="1:4" s="6" customFormat="1" ht="13.5" x14ac:dyDescent="0.3">
      <c r="A81" s="139" t="s">
        <v>35</v>
      </c>
      <c r="B81" s="127"/>
      <c r="C81" s="17">
        <f>$B81*C$13</f>
        <v>0</v>
      </c>
      <c r="D81" s="17">
        <f t="shared" ref="D81" si="47">$B81*D$13</f>
        <v>0</v>
      </c>
    </row>
    <row r="82" spans="1:4" s="6" customFormat="1" x14ac:dyDescent="0.3">
      <c r="A82" s="168" t="s">
        <v>177</v>
      </c>
      <c r="B82" s="169"/>
      <c r="C82" s="170" t="e">
        <f>SUM(C66,C75:C76,C80:C81)</f>
        <v>#VALUE!</v>
      </c>
      <c r="D82" s="170" t="e">
        <f t="shared" ref="D82" si="48">SUM(D66,D75:D76,D80:D81)</f>
        <v>#VALUE!</v>
      </c>
    </row>
    <row r="83" spans="1:4" s="6" customFormat="1" x14ac:dyDescent="0.3">
      <c r="A83" s="162" t="s">
        <v>61</v>
      </c>
      <c r="B83" s="5"/>
      <c r="C83" s="163">
        <v>1</v>
      </c>
      <c r="D83" s="163">
        <v>1</v>
      </c>
    </row>
    <row r="84" spans="1:4" s="6" customFormat="1" x14ac:dyDescent="0.3">
      <c r="A84" s="139" t="s">
        <v>178</v>
      </c>
      <c r="B84" s="5"/>
      <c r="C84" s="164" t="e">
        <f t="shared" ref="C84:D84" si="49">SUM(C68*C83,C71:C72)</f>
        <v>#VALUE!</v>
      </c>
      <c r="D84" s="164" t="e">
        <f t="shared" si="49"/>
        <v>#VALUE!</v>
      </c>
    </row>
    <row r="85" spans="1:4" s="6" customFormat="1" x14ac:dyDescent="0.3">
      <c r="A85" s="133" t="s">
        <v>62</v>
      </c>
      <c r="B85" s="169"/>
      <c r="C85" s="170" t="e">
        <f>+SUM(C71:C72,C75:C76,C80:C81)+C67*C83</f>
        <v>#VALUE!</v>
      </c>
      <c r="D85" s="170" t="e">
        <f>+SUM(D71:D72,D75:D76,D80:D81)+D67*D83</f>
        <v>#VALUE!</v>
      </c>
    </row>
    <row r="86" spans="1:4" s="6" customFormat="1" ht="13.5" x14ac:dyDescent="0.3">
      <c r="A86" s="22" t="s">
        <v>179</v>
      </c>
      <c r="B86" s="1"/>
      <c r="C86" s="122" t="e">
        <f>C60</f>
        <v>#VALUE!</v>
      </c>
      <c r="D86" s="122" t="e">
        <f>D60</f>
        <v>#VALUE!</v>
      </c>
    </row>
    <row r="87" spans="1:4" s="6" customFormat="1" ht="13.5" x14ac:dyDescent="0.3">
      <c r="A87" s="23" t="s">
        <v>153</v>
      </c>
      <c r="B87" s="123"/>
      <c r="C87" s="24" t="e">
        <f>C85-C86</f>
        <v>#VALUE!</v>
      </c>
      <c r="D87" s="24" t="e">
        <f t="shared" ref="D87" si="50">D85-D86</f>
        <v>#VALUE!</v>
      </c>
    </row>
    <row r="88" spans="1:4" s="6" customFormat="1" ht="14.25" thickBot="1" x14ac:dyDescent="0.35">
      <c r="A88" s="25" t="s">
        <v>154</v>
      </c>
      <c r="B88" s="125"/>
      <c r="C88" s="129" t="str">
        <f>IFERROR((C87/C86)," ")</f>
        <v xml:space="preserve"> </v>
      </c>
      <c r="D88" s="129" t="str">
        <f t="shared" ref="D88" si="51">IFERROR((D87/D86)," ")</f>
        <v xml:space="preserve"> </v>
      </c>
    </row>
    <row r="89" spans="1:4" s="6" customFormat="1" ht="15.75" thickTop="1" x14ac:dyDescent="0.3">
      <c r="A89" s="293" t="s">
        <v>155</v>
      </c>
      <c r="B89" s="294" t="s">
        <v>155</v>
      </c>
      <c r="C89" s="294" t="s">
        <v>155</v>
      </c>
      <c r="D89" s="295" t="s">
        <v>155</v>
      </c>
    </row>
    <row r="90" spans="1:4" s="6" customFormat="1" ht="27" x14ac:dyDescent="0.3">
      <c r="A90" s="16"/>
      <c r="B90" s="132" t="s">
        <v>57</v>
      </c>
      <c r="C90" s="158" t="str">
        <f t="shared" ref="C90:D90" si="52">"Coût annuel estimé      "&amp;C$6</f>
        <v>Coût annuel estimé      BT1</v>
      </c>
      <c r="D90" s="158" t="str">
        <f t="shared" si="52"/>
        <v>Coût annuel estimé      BT2</v>
      </c>
    </row>
    <row r="91" spans="1:4" s="6" customFormat="1" ht="13.5" x14ac:dyDescent="0.3">
      <c r="A91" s="139" t="s">
        <v>7</v>
      </c>
      <c r="B91" s="7"/>
      <c r="C91" s="17" t="e">
        <f>SUM(C92,C96:C97)</f>
        <v>#VALUE!</v>
      </c>
      <c r="D91" s="17" t="e">
        <f t="shared" ref="D91" si="53">SUM(D92,D96:D97)</f>
        <v>#VALUE!</v>
      </c>
    </row>
    <row r="92" spans="1:4" s="6" customFormat="1" ht="13.5" x14ac:dyDescent="0.3">
      <c r="A92" s="18" t="s">
        <v>8</v>
      </c>
      <c r="B92" s="7"/>
      <c r="C92" s="17" t="e">
        <f>C93</f>
        <v>#VALUE!</v>
      </c>
      <c r="D92" s="17" t="e">
        <f t="shared" ref="D92" si="54">D93</f>
        <v>#VALUE!</v>
      </c>
    </row>
    <row r="93" spans="1:4" s="6" customFormat="1" ht="13.5" x14ac:dyDescent="0.3">
      <c r="A93" s="19" t="s">
        <v>9</v>
      </c>
      <c r="B93" s="7"/>
      <c r="C93" s="17" t="e">
        <f>SUM(C94:C95)</f>
        <v>#VALUE!</v>
      </c>
      <c r="D93" s="17" t="e">
        <f t="shared" ref="D93" si="55">SUM(D94:D95)</f>
        <v>#VALUE!</v>
      </c>
    </row>
    <row r="94" spans="1:4" s="6" customFormat="1" ht="13.5" x14ac:dyDescent="0.3">
      <c r="A94" s="20" t="s">
        <v>10</v>
      </c>
      <c r="B94" s="161" t="str">
        <f>+'Tarifs 2027'!$R$14</f>
        <v>V</v>
      </c>
      <c r="C94" s="17" t="e">
        <f>$B94*C$12*12</f>
        <v>#VALUE!</v>
      </c>
      <c r="D94" s="17" t="e">
        <f t="shared" ref="D94:D95" si="56">$B94*D$12*12</f>
        <v>#VALUE!</v>
      </c>
    </row>
    <row r="95" spans="1:4" s="6" customFormat="1" ht="13.5" x14ac:dyDescent="0.3">
      <c r="A95" s="20" t="s">
        <v>14</v>
      </c>
      <c r="B95" s="161" t="str">
        <f>+'Tarifs 2027'!$R$15</f>
        <v>V</v>
      </c>
      <c r="C95" s="17" t="e">
        <f>$B95*C$12*12</f>
        <v>#VALUE!</v>
      </c>
      <c r="D95" s="17" t="e">
        <f t="shared" si="56"/>
        <v>#VALUE!</v>
      </c>
    </row>
    <row r="96" spans="1:4" s="6" customFormat="1" ht="13.5" x14ac:dyDescent="0.3">
      <c r="A96" s="18" t="s">
        <v>17</v>
      </c>
      <c r="B96" s="17" t="str">
        <f>+'Tarifs 2027'!$R$21</f>
        <v>V</v>
      </c>
      <c r="C96" s="17" t="str">
        <f>$B96</f>
        <v>V</v>
      </c>
      <c r="D96" s="17" t="str">
        <f t="shared" ref="D96" si="57">$B96</f>
        <v>V</v>
      </c>
    </row>
    <row r="97" spans="1:4" s="6" customFormat="1" ht="13.5" x14ac:dyDescent="0.3">
      <c r="A97" s="18" t="s">
        <v>58</v>
      </c>
      <c r="B97" s="7"/>
      <c r="C97" s="17" t="e">
        <f>SUM(C98:C99)</f>
        <v>#VALUE!</v>
      </c>
      <c r="D97" s="17" t="e">
        <f t="shared" ref="D97" si="58">SUM(D98:D99)</f>
        <v>#VALUE!</v>
      </c>
    </row>
    <row r="98" spans="1:4" s="1" customFormat="1" ht="13.5" x14ac:dyDescent="0.3">
      <c r="A98" s="19" t="s">
        <v>79</v>
      </c>
      <c r="B98" s="161" t="str">
        <f>+'Tarifs 2027'!$R$29</f>
        <v>V</v>
      </c>
      <c r="C98" s="17" t="e">
        <f>$B98*C$7</f>
        <v>#VALUE!</v>
      </c>
      <c r="D98" s="17" t="e">
        <f t="shared" ref="D98" si="59">$B98*D$7</f>
        <v>#VALUE!</v>
      </c>
    </row>
    <row r="99" spans="1:4" s="6" customFormat="1" ht="13.5" x14ac:dyDescent="0.3">
      <c r="A99" s="19" t="s">
        <v>23</v>
      </c>
      <c r="B99" s="161" t="str">
        <f>+'Tarifs 2027'!$R$30</f>
        <v>V</v>
      </c>
      <c r="C99" s="17" t="e">
        <f>$B99*C$8</f>
        <v>#VALUE!</v>
      </c>
      <c r="D99" s="17" t="e">
        <f t="shared" ref="D99" si="60">$B99*D$8</f>
        <v>#VALUE!</v>
      </c>
    </row>
    <row r="100" spans="1:4" s="6" customFormat="1" ht="13.5" x14ac:dyDescent="0.3">
      <c r="A100" s="139" t="s">
        <v>176</v>
      </c>
      <c r="B100" s="161" t="str">
        <f>+'Tarifs 2027'!$R$36</f>
        <v>V</v>
      </c>
      <c r="C100" s="17" t="e">
        <f>$B100*C$7</f>
        <v>#VALUE!</v>
      </c>
      <c r="D100" s="17" t="e">
        <f t="shared" ref="D100" si="61">$B100*D$7</f>
        <v>#VALUE!</v>
      </c>
    </row>
    <row r="101" spans="1:4" s="6" customFormat="1" ht="13.5" x14ac:dyDescent="0.3">
      <c r="A101" s="139" t="s">
        <v>59</v>
      </c>
      <c r="B101" s="161"/>
      <c r="C101" s="17" t="e">
        <f>SUM(C102:C104)</f>
        <v>#VALUE!</v>
      </c>
      <c r="D101" s="17" t="e">
        <f t="shared" ref="D101" si="62">SUM(D102:D104)</f>
        <v>#VALUE!</v>
      </c>
    </row>
    <row r="102" spans="1:4" s="6" customFormat="1" ht="13.5" x14ac:dyDescent="0.3">
      <c r="A102" s="18" t="s">
        <v>28</v>
      </c>
      <c r="B102" s="161" t="str">
        <f>+'Tarifs 2027'!$R$39</f>
        <v>V</v>
      </c>
      <c r="C102" s="17" t="e">
        <f>$B102*C$7</f>
        <v>#VALUE!</v>
      </c>
      <c r="D102" s="17" t="e">
        <f t="shared" ref="D102:D105" si="63">$B102*D$7</f>
        <v>#VALUE!</v>
      </c>
    </row>
    <row r="103" spans="1:4" s="6" customFormat="1" ht="13.5" x14ac:dyDescent="0.3">
      <c r="A103" s="18" t="s">
        <v>30</v>
      </c>
      <c r="B103" s="161" t="str">
        <f>+'Tarifs 2027'!$R$40</f>
        <v>V</v>
      </c>
      <c r="C103" s="17" t="e">
        <f>$B103*C$7</f>
        <v>#VALUE!</v>
      </c>
      <c r="D103" s="17" t="e">
        <f t="shared" si="63"/>
        <v>#VALUE!</v>
      </c>
    </row>
    <row r="104" spans="1:4" s="6" customFormat="1" ht="13.5" x14ac:dyDescent="0.3">
      <c r="A104" s="18" t="s">
        <v>32</v>
      </c>
      <c r="B104" s="161" t="str">
        <f>+'Tarifs 2027'!$R$41</f>
        <v>V</v>
      </c>
      <c r="C104" s="17" t="e">
        <f>$B104*C$7</f>
        <v>#VALUE!</v>
      </c>
      <c r="D104" s="17" t="e">
        <f t="shared" si="63"/>
        <v>#VALUE!</v>
      </c>
    </row>
    <row r="105" spans="1:4" s="6" customFormat="1" ht="13.5" x14ac:dyDescent="0.3">
      <c r="A105" s="139" t="s">
        <v>34</v>
      </c>
      <c r="B105" s="161" t="str">
        <f>+'Tarifs 2027'!$R$43</f>
        <v>V</v>
      </c>
      <c r="C105" s="17" t="e">
        <f>$B105*C$7</f>
        <v>#VALUE!</v>
      </c>
      <c r="D105" s="17" t="e">
        <f t="shared" si="63"/>
        <v>#VALUE!</v>
      </c>
    </row>
    <row r="106" spans="1:4" s="6" customFormat="1" ht="13.5" x14ac:dyDescent="0.3">
      <c r="A106" s="139" t="s">
        <v>35</v>
      </c>
      <c r="B106" s="127"/>
      <c r="C106" s="17">
        <f>$B106*C$13</f>
        <v>0</v>
      </c>
      <c r="D106" s="17">
        <f t="shared" ref="D106" si="64">$B106*D$13</f>
        <v>0</v>
      </c>
    </row>
    <row r="107" spans="1:4" s="6" customFormat="1" x14ac:dyDescent="0.3">
      <c r="A107" s="168" t="s">
        <v>177</v>
      </c>
      <c r="B107" s="169"/>
      <c r="C107" s="170" t="e">
        <f>SUM(C91,C100:C101,C105:C106)</f>
        <v>#VALUE!</v>
      </c>
      <c r="D107" s="170" t="e">
        <f t="shared" ref="D107" si="65">SUM(D91,D100:D101,D105:D106)</f>
        <v>#VALUE!</v>
      </c>
    </row>
    <row r="108" spans="1:4" s="6" customFormat="1" x14ac:dyDescent="0.3">
      <c r="A108" s="162" t="s">
        <v>61</v>
      </c>
      <c r="B108" s="5"/>
      <c r="C108" s="163">
        <v>1</v>
      </c>
      <c r="D108" s="163">
        <v>1</v>
      </c>
    </row>
    <row r="109" spans="1:4" s="6" customFormat="1" x14ac:dyDescent="0.3">
      <c r="A109" s="139" t="s">
        <v>178</v>
      </c>
      <c r="B109" s="5"/>
      <c r="C109" s="164" t="e">
        <f t="shared" ref="C109:D109" si="66">SUM(C93*C108,C96:C97)</f>
        <v>#VALUE!</v>
      </c>
      <c r="D109" s="164" t="e">
        <f t="shared" si="66"/>
        <v>#VALUE!</v>
      </c>
    </row>
    <row r="110" spans="1:4" s="6" customFormat="1" x14ac:dyDescent="0.3">
      <c r="A110" s="133" t="s">
        <v>62</v>
      </c>
      <c r="B110" s="169"/>
      <c r="C110" s="170" t="e">
        <f>+SUM(C96:C97,C100:C101,C105:C106)+C92*C108</f>
        <v>#VALUE!</v>
      </c>
      <c r="D110" s="170" t="e">
        <f>+SUM(D96:D97,D100:D101,D105:D106)+D92*D108</f>
        <v>#VALUE!</v>
      </c>
    </row>
    <row r="111" spans="1:4" s="6" customFormat="1" ht="13.5" x14ac:dyDescent="0.3">
      <c r="A111" s="22" t="s">
        <v>179</v>
      </c>
      <c r="B111" s="1"/>
      <c r="C111" s="122" t="e">
        <f>C85</f>
        <v>#VALUE!</v>
      </c>
      <c r="D111" s="122" t="e">
        <f>D85</f>
        <v>#VALUE!</v>
      </c>
    </row>
    <row r="112" spans="1:4" s="6" customFormat="1" ht="13.5" x14ac:dyDescent="0.3">
      <c r="A112" s="23" t="s">
        <v>157</v>
      </c>
      <c r="B112" s="123"/>
      <c r="C112" s="24" t="e">
        <f>C110-C111</f>
        <v>#VALUE!</v>
      </c>
      <c r="D112" s="24" t="e">
        <f t="shared" ref="D112" si="67">D110-D111</f>
        <v>#VALUE!</v>
      </c>
    </row>
    <row r="113" spans="1:4" s="6" customFormat="1" ht="14.25" thickBot="1" x14ac:dyDescent="0.35">
      <c r="A113" s="25" t="s">
        <v>158</v>
      </c>
      <c r="B113" s="125"/>
      <c r="C113" s="129" t="str">
        <f>IFERROR((C112/C111)," ")</f>
        <v xml:space="preserve"> </v>
      </c>
      <c r="D113" s="129" t="str">
        <f t="shared" ref="D113" si="68">IFERROR((D112/D111)," ")</f>
        <v xml:space="preserve"> </v>
      </c>
    </row>
    <row r="114" spans="1:4" s="6" customFormat="1" ht="15.75" thickTop="1" x14ac:dyDescent="0.3">
      <c r="A114" s="293" t="s">
        <v>159</v>
      </c>
      <c r="B114" s="294" t="s">
        <v>159</v>
      </c>
      <c r="C114" s="294" t="s">
        <v>159</v>
      </c>
      <c r="D114" s="295" t="s">
        <v>159</v>
      </c>
    </row>
    <row r="115" spans="1:4" s="6" customFormat="1" ht="27" x14ac:dyDescent="0.3">
      <c r="A115" s="16"/>
      <c r="B115" s="132" t="s">
        <v>57</v>
      </c>
      <c r="C115" s="158" t="str">
        <f t="shared" ref="C115:D115" si="69">"Coût annuel estimé      "&amp;C$6</f>
        <v>Coût annuel estimé      BT1</v>
      </c>
      <c r="D115" s="158" t="str">
        <f t="shared" si="69"/>
        <v>Coût annuel estimé      BT2</v>
      </c>
    </row>
    <row r="116" spans="1:4" s="6" customFormat="1" ht="13.5" x14ac:dyDescent="0.3">
      <c r="A116" s="139" t="s">
        <v>7</v>
      </c>
      <c r="B116" s="7"/>
      <c r="C116" s="17" t="e">
        <f>SUM(C117,C121:C122)</f>
        <v>#VALUE!</v>
      </c>
      <c r="D116" s="17" t="e">
        <f t="shared" ref="D116" si="70">SUM(D117,D121:D122)</f>
        <v>#VALUE!</v>
      </c>
    </row>
    <row r="117" spans="1:4" s="6" customFormat="1" ht="13.5" x14ac:dyDescent="0.3">
      <c r="A117" s="18" t="s">
        <v>8</v>
      </c>
      <c r="B117" s="7"/>
      <c r="C117" s="17" t="e">
        <f>C118</f>
        <v>#VALUE!</v>
      </c>
      <c r="D117" s="17" t="e">
        <f t="shared" ref="D117" si="71">D118</f>
        <v>#VALUE!</v>
      </c>
    </row>
    <row r="118" spans="1:4" s="6" customFormat="1" ht="13.5" x14ac:dyDescent="0.3">
      <c r="A118" s="19" t="s">
        <v>9</v>
      </c>
      <c r="B118" s="7"/>
      <c r="C118" s="17" t="e">
        <f>SUM(C119:C120)</f>
        <v>#VALUE!</v>
      </c>
      <c r="D118" s="17" t="e">
        <f t="shared" ref="D118" si="72">SUM(D119:D120)</f>
        <v>#VALUE!</v>
      </c>
    </row>
    <row r="119" spans="1:4" s="6" customFormat="1" ht="13.5" x14ac:dyDescent="0.3">
      <c r="A119" s="20" t="s">
        <v>10</v>
      </c>
      <c r="B119" s="161" t="str">
        <f>+'Tarifs 2028'!$R$14</f>
        <v>V</v>
      </c>
      <c r="C119" s="17" t="e">
        <f>$B119*C$12*12</f>
        <v>#VALUE!</v>
      </c>
      <c r="D119" s="17" t="e">
        <f t="shared" ref="D119:D120" si="73">$B119*D$12*12</f>
        <v>#VALUE!</v>
      </c>
    </row>
    <row r="120" spans="1:4" s="1" customFormat="1" ht="13.5" x14ac:dyDescent="0.3">
      <c r="A120" s="20" t="s">
        <v>14</v>
      </c>
      <c r="B120" s="161" t="str">
        <f>+'Tarifs 2028'!$R$15</f>
        <v>V</v>
      </c>
      <c r="C120" s="17" t="e">
        <f>$B120*C$12*12</f>
        <v>#VALUE!</v>
      </c>
      <c r="D120" s="17" t="e">
        <f t="shared" si="73"/>
        <v>#VALUE!</v>
      </c>
    </row>
    <row r="121" spans="1:4" s="6" customFormat="1" ht="13.5" x14ac:dyDescent="0.3">
      <c r="A121" s="18" t="s">
        <v>17</v>
      </c>
      <c r="B121" s="17" t="str">
        <f>+'Tarifs 2028'!$R$21</f>
        <v>V</v>
      </c>
      <c r="C121" s="17" t="str">
        <f>$B121</f>
        <v>V</v>
      </c>
      <c r="D121" s="17" t="str">
        <f t="shared" ref="D121" si="74">$B121</f>
        <v>V</v>
      </c>
    </row>
    <row r="122" spans="1:4" s="6" customFormat="1" ht="13.5" x14ac:dyDescent="0.3">
      <c r="A122" s="18" t="s">
        <v>58</v>
      </c>
      <c r="B122" s="7"/>
      <c r="C122" s="17" t="e">
        <f>SUM(C123:C124)</f>
        <v>#VALUE!</v>
      </c>
      <c r="D122" s="17" t="e">
        <f t="shared" ref="D122" si="75">SUM(D123:D124)</f>
        <v>#VALUE!</v>
      </c>
    </row>
    <row r="123" spans="1:4" x14ac:dyDescent="0.3">
      <c r="A123" s="19" t="s">
        <v>79</v>
      </c>
      <c r="B123" s="161" t="str">
        <f>+'Tarifs 2028'!$R$29</f>
        <v>V</v>
      </c>
      <c r="C123" s="17" t="e">
        <f>$B123*C$7</f>
        <v>#VALUE!</v>
      </c>
      <c r="D123" s="17" t="e">
        <f t="shared" ref="D123" si="76">$B123*D$7</f>
        <v>#VALUE!</v>
      </c>
    </row>
    <row r="124" spans="1:4" x14ac:dyDescent="0.3">
      <c r="A124" s="19" t="s">
        <v>23</v>
      </c>
      <c r="B124" s="161" t="str">
        <f>+'Tarifs 2028'!$R$30</f>
        <v>V</v>
      </c>
      <c r="C124" s="17" t="e">
        <f>$B124*C$8</f>
        <v>#VALUE!</v>
      </c>
      <c r="D124" s="17" t="e">
        <f t="shared" ref="D124" si="77">$B124*D$8</f>
        <v>#VALUE!</v>
      </c>
    </row>
    <row r="125" spans="1:4" x14ac:dyDescent="0.3">
      <c r="A125" s="139" t="s">
        <v>176</v>
      </c>
      <c r="B125" s="161" t="str">
        <f>+'Tarifs 2028'!$R$36</f>
        <v>V</v>
      </c>
      <c r="C125" s="17" t="e">
        <f>$B125*C$7</f>
        <v>#VALUE!</v>
      </c>
      <c r="D125" s="17" t="e">
        <f t="shared" ref="D125" si="78">$B125*D$7</f>
        <v>#VALUE!</v>
      </c>
    </row>
    <row r="126" spans="1:4" x14ac:dyDescent="0.3">
      <c r="A126" s="139" t="s">
        <v>59</v>
      </c>
      <c r="B126" s="161"/>
      <c r="C126" s="17" t="e">
        <f>SUM(C127:C129)</f>
        <v>#VALUE!</v>
      </c>
      <c r="D126" s="17" t="e">
        <f t="shared" ref="D126" si="79">SUM(D127:D129)</f>
        <v>#VALUE!</v>
      </c>
    </row>
    <row r="127" spans="1:4" x14ac:dyDescent="0.3">
      <c r="A127" s="18" t="s">
        <v>28</v>
      </c>
      <c r="B127" s="161" t="str">
        <f>+'Tarifs 2028'!$R$39</f>
        <v>V</v>
      </c>
      <c r="C127" s="17" t="e">
        <f>$B127*C$7</f>
        <v>#VALUE!</v>
      </c>
      <c r="D127" s="17" t="e">
        <f t="shared" ref="D127:D130" si="80">$B127*D$7</f>
        <v>#VALUE!</v>
      </c>
    </row>
    <row r="128" spans="1:4" x14ac:dyDescent="0.3">
      <c r="A128" s="18" t="s">
        <v>30</v>
      </c>
      <c r="B128" s="161" t="str">
        <f>+'Tarifs 2028'!$R$40</f>
        <v>V</v>
      </c>
      <c r="C128" s="17" t="e">
        <f>$B128*C$7</f>
        <v>#VALUE!</v>
      </c>
      <c r="D128" s="17" t="e">
        <f t="shared" si="80"/>
        <v>#VALUE!</v>
      </c>
    </row>
    <row r="129" spans="1:4" x14ac:dyDescent="0.3">
      <c r="A129" s="18" t="s">
        <v>32</v>
      </c>
      <c r="B129" s="161" t="str">
        <f>+'Tarifs 2028'!$R$41</f>
        <v>V</v>
      </c>
      <c r="C129" s="17" t="e">
        <f>$B129*C$7</f>
        <v>#VALUE!</v>
      </c>
      <c r="D129" s="17" t="e">
        <f t="shared" si="80"/>
        <v>#VALUE!</v>
      </c>
    </row>
    <row r="130" spans="1:4" x14ac:dyDescent="0.3">
      <c r="A130" s="139" t="s">
        <v>34</v>
      </c>
      <c r="B130" s="161" t="str">
        <f>+'Tarifs 2028'!$R$43</f>
        <v>V</v>
      </c>
      <c r="C130" s="17" t="e">
        <f>$B130*C$7</f>
        <v>#VALUE!</v>
      </c>
      <c r="D130" s="17" t="e">
        <f t="shared" si="80"/>
        <v>#VALUE!</v>
      </c>
    </row>
    <row r="131" spans="1:4" x14ac:dyDescent="0.3">
      <c r="A131" s="139" t="s">
        <v>35</v>
      </c>
      <c r="B131" s="127"/>
      <c r="C131" s="17">
        <f>$B131*C$13</f>
        <v>0</v>
      </c>
      <c r="D131" s="17">
        <f t="shared" ref="D131" si="81">$B131*D$13</f>
        <v>0</v>
      </c>
    </row>
    <row r="132" spans="1:4" x14ac:dyDescent="0.3">
      <c r="A132" s="168" t="s">
        <v>177</v>
      </c>
      <c r="B132" s="169"/>
      <c r="C132" s="170" t="e">
        <f>SUM(C116,C125:C126,C130:C131)</f>
        <v>#VALUE!</v>
      </c>
      <c r="D132" s="170" t="e">
        <f t="shared" ref="D132" si="82">SUM(D116,D125:D126,D130:D131)</f>
        <v>#VALUE!</v>
      </c>
    </row>
    <row r="133" spans="1:4" x14ac:dyDescent="0.3">
      <c r="A133" s="162" t="s">
        <v>61</v>
      </c>
      <c r="C133" s="163">
        <v>1</v>
      </c>
      <c r="D133" s="163">
        <v>1</v>
      </c>
    </row>
    <row r="134" spans="1:4" x14ac:dyDescent="0.3">
      <c r="A134" s="139" t="s">
        <v>178</v>
      </c>
      <c r="C134" s="164" t="e">
        <f t="shared" ref="C134:D134" si="83">SUM(C118*C133,C121:C122)</f>
        <v>#VALUE!</v>
      </c>
      <c r="D134" s="164" t="e">
        <f t="shared" si="83"/>
        <v>#VALUE!</v>
      </c>
    </row>
    <row r="135" spans="1:4" x14ac:dyDescent="0.3">
      <c r="A135" s="133" t="s">
        <v>62</v>
      </c>
      <c r="B135" s="169"/>
      <c r="C135" s="170" t="e">
        <f>+SUM(C121:C122,C125:C126,C130:C131)+C117*C133</f>
        <v>#VALUE!</v>
      </c>
      <c r="D135" s="170" t="e">
        <f>+SUM(D121:D122,D125:D126,D130:D131)+D117*D133</f>
        <v>#VALUE!</v>
      </c>
    </row>
    <row r="136" spans="1:4" x14ac:dyDescent="0.3">
      <c r="A136" s="22" t="s">
        <v>179</v>
      </c>
      <c r="B136" s="1"/>
      <c r="C136" s="122" t="e">
        <f>C110</f>
        <v>#VALUE!</v>
      </c>
      <c r="D136" s="122" t="e">
        <f>D110</f>
        <v>#VALUE!</v>
      </c>
    </row>
    <row r="137" spans="1:4" x14ac:dyDescent="0.3">
      <c r="A137" s="23" t="s">
        <v>161</v>
      </c>
      <c r="B137" s="123"/>
      <c r="C137" s="24" t="e">
        <f>C135-C136</f>
        <v>#VALUE!</v>
      </c>
      <c r="D137" s="24" t="e">
        <f t="shared" ref="D137" si="84">D135-D136</f>
        <v>#VALUE!</v>
      </c>
    </row>
    <row r="138" spans="1:4" ht="15.75" thickBot="1" x14ac:dyDescent="0.35">
      <c r="A138" s="25" t="s">
        <v>162</v>
      </c>
      <c r="B138" s="125"/>
      <c r="C138" s="129" t="str">
        <f>IFERROR((C137/C136)," ")</f>
        <v xml:space="preserve"> </v>
      </c>
      <c r="D138" s="129" t="str">
        <f t="shared" ref="D138" si="85">IFERROR((D137/D136)," ")</f>
        <v xml:space="preserve"> </v>
      </c>
    </row>
    <row r="139" spans="1:4" ht="15.75" thickTop="1" x14ac:dyDescent="0.3"/>
  </sheetData>
  <mergeCells count="6">
    <mergeCell ref="A114:D114"/>
    <mergeCell ref="A6:B6"/>
    <mergeCell ref="A14:D14"/>
    <mergeCell ref="A39:D39"/>
    <mergeCell ref="A64:D64"/>
    <mergeCell ref="A89:D89"/>
  </mergeCells>
  <conditionalFormatting sqref="C36:D36">
    <cfRule type="containsText" dxfId="83" priority="61" operator="containsText" text="ntitulé">
      <formula>NOT(ISERROR(SEARCH("ntitulé",C36)))</formula>
    </cfRule>
    <cfRule type="containsBlanks" dxfId="82" priority="62">
      <formula>LEN(TRIM(C36))=0</formula>
    </cfRule>
  </conditionalFormatting>
  <conditionalFormatting sqref="C33:D34">
    <cfRule type="containsText" dxfId="81" priority="43" operator="containsText" text="ntitulé">
      <formula>NOT(ISERROR(SEARCH("ntitulé",C33)))</formula>
    </cfRule>
    <cfRule type="containsBlanks" dxfId="80" priority="44">
      <formula>LEN(TRIM(C33))=0</formula>
    </cfRule>
  </conditionalFormatting>
  <conditionalFormatting sqref="C33:D34">
    <cfRule type="containsText" dxfId="79" priority="41" operator="containsText" text="ntitulé">
      <formula>NOT(ISERROR(SEARCH("ntitulé",C33)))</formula>
    </cfRule>
    <cfRule type="containsBlanks" dxfId="78" priority="42">
      <formula>LEN(TRIM(C33))=0</formula>
    </cfRule>
  </conditionalFormatting>
  <conditionalFormatting sqref="C61:D61">
    <cfRule type="containsText" dxfId="77" priority="23" operator="containsText" text="ntitulé">
      <formula>NOT(ISERROR(SEARCH("ntitulé",C61)))</formula>
    </cfRule>
    <cfRule type="containsBlanks" dxfId="76" priority="24">
      <formula>LEN(TRIM(C61))=0</formula>
    </cfRule>
  </conditionalFormatting>
  <conditionalFormatting sqref="C58:D59">
    <cfRule type="containsText" dxfId="75" priority="21" operator="containsText" text="ntitulé">
      <formula>NOT(ISERROR(SEARCH("ntitulé",C58)))</formula>
    </cfRule>
    <cfRule type="containsBlanks" dxfId="74" priority="22">
      <formula>LEN(TRIM(C58))=0</formula>
    </cfRule>
  </conditionalFormatting>
  <conditionalFormatting sqref="C58:D59">
    <cfRule type="containsText" dxfId="73" priority="19" operator="containsText" text="ntitulé">
      <formula>NOT(ISERROR(SEARCH("ntitulé",C58)))</formula>
    </cfRule>
    <cfRule type="containsBlanks" dxfId="72" priority="20">
      <formula>LEN(TRIM(C58))=0</formula>
    </cfRule>
  </conditionalFormatting>
  <conditionalFormatting sqref="C86:D86">
    <cfRule type="containsText" dxfId="71" priority="17" operator="containsText" text="ntitulé">
      <formula>NOT(ISERROR(SEARCH("ntitulé",C86)))</formula>
    </cfRule>
    <cfRule type="containsBlanks" dxfId="70" priority="18">
      <formula>LEN(TRIM(C86))=0</formula>
    </cfRule>
  </conditionalFormatting>
  <conditionalFormatting sqref="C83:D84">
    <cfRule type="containsText" dxfId="69" priority="15" operator="containsText" text="ntitulé">
      <formula>NOT(ISERROR(SEARCH("ntitulé",C83)))</formula>
    </cfRule>
    <cfRule type="containsBlanks" dxfId="68" priority="16">
      <formula>LEN(TRIM(C83))=0</formula>
    </cfRule>
  </conditionalFormatting>
  <conditionalFormatting sqref="C83:D84">
    <cfRule type="containsText" dxfId="67" priority="13" operator="containsText" text="ntitulé">
      <formula>NOT(ISERROR(SEARCH("ntitulé",C83)))</formula>
    </cfRule>
    <cfRule type="containsBlanks" dxfId="66" priority="14">
      <formula>LEN(TRIM(C83))=0</formula>
    </cfRule>
  </conditionalFormatting>
  <conditionalFormatting sqref="C111:D111">
    <cfRule type="containsText" dxfId="65" priority="11" operator="containsText" text="ntitulé">
      <formula>NOT(ISERROR(SEARCH("ntitulé",C111)))</formula>
    </cfRule>
    <cfRule type="containsBlanks" dxfId="64" priority="12">
      <formula>LEN(TRIM(C111))=0</formula>
    </cfRule>
  </conditionalFormatting>
  <conditionalFormatting sqref="C108:D109">
    <cfRule type="containsText" dxfId="63" priority="9" operator="containsText" text="ntitulé">
      <formula>NOT(ISERROR(SEARCH("ntitulé",C108)))</formula>
    </cfRule>
    <cfRule type="containsBlanks" dxfId="62" priority="10">
      <formula>LEN(TRIM(C108))=0</formula>
    </cfRule>
  </conditionalFormatting>
  <conditionalFormatting sqref="C108:D109">
    <cfRule type="containsText" dxfId="61" priority="7" operator="containsText" text="ntitulé">
      <formula>NOT(ISERROR(SEARCH("ntitulé",C108)))</formula>
    </cfRule>
    <cfRule type="containsBlanks" dxfId="60" priority="8">
      <formula>LEN(TRIM(C108))=0</formula>
    </cfRule>
  </conditionalFormatting>
  <conditionalFormatting sqref="C136:D136">
    <cfRule type="containsText" dxfId="59" priority="5" operator="containsText" text="ntitulé">
      <formula>NOT(ISERROR(SEARCH("ntitulé",C136)))</formula>
    </cfRule>
    <cfRule type="containsBlanks" dxfId="58" priority="6">
      <formula>LEN(TRIM(C136))=0</formula>
    </cfRule>
  </conditionalFormatting>
  <conditionalFormatting sqref="C133:D134">
    <cfRule type="containsText" dxfId="57" priority="3" operator="containsText" text="ntitulé">
      <formula>NOT(ISERROR(SEARCH("ntitulé",C133)))</formula>
    </cfRule>
    <cfRule type="containsBlanks" dxfId="56" priority="4">
      <formula>LEN(TRIM(C133))=0</formula>
    </cfRule>
  </conditionalFormatting>
  <conditionalFormatting sqref="C133:D134">
    <cfRule type="containsText" dxfId="55" priority="1" operator="containsText" text="ntitulé">
      <formula>NOT(ISERROR(SEARCH("ntitulé",C133)))</formula>
    </cfRule>
    <cfRule type="containsBlanks" dxfId="54" priority="2">
      <formula>LEN(TRIM(C133))=0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ABB4-7F59-42FB-86B6-21EEE6773CFB}">
  <dimension ref="A1:W143"/>
  <sheetViews>
    <sheetView showGridLines="0" zoomScale="90" zoomScaleNormal="90" workbookViewId="0">
      <selection sqref="A1:V1"/>
    </sheetView>
  </sheetViews>
  <sheetFormatPr baseColWidth="10" defaultRowHeight="15" x14ac:dyDescent="0.3"/>
  <cols>
    <col min="1" max="1" width="2.7109375" customWidth="1"/>
    <col min="2" max="2" width="1.7109375" customWidth="1"/>
    <col min="3" max="3" width="4.28515625" customWidth="1"/>
    <col min="4" max="5" width="5.7109375" customWidth="1"/>
    <col min="6" max="7" width="7.7109375" customWidth="1"/>
    <col min="8" max="8" width="18.7109375" customWidth="1"/>
    <col min="9" max="9" width="13.140625" customWidth="1"/>
    <col min="10" max="10" width="12.5703125" customWidth="1"/>
    <col min="11" max="11" width="9.7109375" customWidth="1"/>
    <col min="12" max="20" width="11.7109375" customWidth="1"/>
    <col min="21" max="21" width="1.7109375" customWidth="1"/>
    <col min="22" max="22" width="2.7109375" customWidth="1"/>
  </cols>
  <sheetData>
    <row r="1" spans="1:22" ht="15.75" x14ac:dyDescent="0.3">
      <c r="A1" s="263" t="s">
        <v>120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ht="15.75" x14ac:dyDescent="0.3">
      <c r="A2" s="2"/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  <c r="M2" s="39"/>
      <c r="N2" s="39"/>
      <c r="O2" s="39"/>
      <c r="P2" s="39"/>
      <c r="Q2" s="39"/>
      <c r="R2" s="39"/>
      <c r="S2" s="39"/>
      <c r="T2" s="39"/>
      <c r="U2" s="40"/>
      <c r="V2" s="41"/>
    </row>
    <row r="3" spans="1:22" ht="16.5" x14ac:dyDescent="0.3">
      <c r="A3" s="2"/>
      <c r="B3" s="42"/>
      <c r="C3" s="264" t="s">
        <v>0</v>
      </c>
      <c r="D3" s="264"/>
      <c r="E3" s="264"/>
      <c r="F3" s="264"/>
      <c r="G3" s="264"/>
      <c r="H3" s="264"/>
      <c r="I3" s="264"/>
      <c r="J3" s="265" t="s">
        <v>90</v>
      </c>
      <c r="K3" s="265"/>
      <c r="L3" s="265"/>
      <c r="M3" s="265"/>
      <c r="N3" s="265"/>
      <c r="O3" s="266" t="s">
        <v>91</v>
      </c>
      <c r="P3" s="266"/>
      <c r="Q3" s="266"/>
      <c r="R3" s="266"/>
      <c r="S3" s="266"/>
      <c r="T3" s="266"/>
      <c r="U3" s="43"/>
      <c r="V3" s="41"/>
    </row>
    <row r="4" spans="1:22" ht="16.5" x14ac:dyDescent="0.3">
      <c r="A4" s="2"/>
      <c r="B4" s="42"/>
      <c r="C4" s="41"/>
      <c r="D4" s="44"/>
      <c r="E4" s="41"/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  <c r="U4" s="43"/>
      <c r="V4" s="41"/>
    </row>
    <row r="5" spans="1:22" ht="15.75" x14ac:dyDescent="0.3">
      <c r="A5" s="2"/>
      <c r="B5" s="42"/>
      <c r="C5" s="270" t="s">
        <v>1</v>
      </c>
      <c r="D5" s="270"/>
      <c r="E5" s="270"/>
      <c r="F5" s="270"/>
      <c r="G5" s="271" t="s">
        <v>115</v>
      </c>
      <c r="H5" s="271"/>
      <c r="I5" s="46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  <c r="U5" s="43"/>
      <c r="V5" s="41"/>
    </row>
    <row r="6" spans="1:22" ht="16.5" thickBot="1" x14ac:dyDescent="0.35">
      <c r="A6" s="2"/>
      <c r="B6" s="42"/>
      <c r="C6" s="41"/>
      <c r="D6" s="47"/>
      <c r="E6" s="41"/>
      <c r="F6" s="41"/>
      <c r="G6" s="41"/>
      <c r="H6" s="41"/>
      <c r="I6" s="41"/>
      <c r="J6" s="41"/>
      <c r="K6" s="41"/>
      <c r="L6" s="48"/>
      <c r="M6" s="48"/>
      <c r="N6" s="48"/>
      <c r="O6" s="48"/>
      <c r="P6" s="48"/>
      <c r="Q6" s="48"/>
      <c r="R6" s="48"/>
      <c r="S6" s="48"/>
      <c r="T6" s="48"/>
      <c r="U6" s="43"/>
      <c r="V6" s="41"/>
    </row>
    <row r="7" spans="1:22" ht="16.5" thickBot="1" x14ac:dyDescent="0.35">
      <c r="A7" s="2"/>
      <c r="B7" s="42"/>
      <c r="C7" s="49"/>
      <c r="D7" s="50"/>
      <c r="E7" s="50"/>
      <c r="F7" s="50"/>
      <c r="G7" s="50"/>
      <c r="H7" s="50"/>
      <c r="I7" s="50"/>
      <c r="J7" s="51"/>
      <c r="K7" s="52" t="s">
        <v>2</v>
      </c>
      <c r="L7" s="267" t="s">
        <v>3</v>
      </c>
      <c r="M7" s="268"/>
      <c r="N7" s="267" t="s">
        <v>4</v>
      </c>
      <c r="O7" s="268"/>
      <c r="P7" s="267" t="s">
        <v>5</v>
      </c>
      <c r="Q7" s="268"/>
      <c r="R7" s="267" t="s">
        <v>6</v>
      </c>
      <c r="S7" s="269"/>
      <c r="T7" s="268"/>
      <c r="U7" s="43"/>
      <c r="V7" s="41"/>
    </row>
    <row r="8" spans="1:22" ht="45.75" thickBot="1" x14ac:dyDescent="0.35">
      <c r="A8" s="2"/>
      <c r="B8" s="42"/>
      <c r="C8" s="53"/>
      <c r="D8" s="41"/>
      <c r="E8" s="41"/>
      <c r="F8" s="41"/>
      <c r="G8" s="41"/>
      <c r="H8" s="41"/>
      <c r="I8" s="41"/>
      <c r="J8" s="54"/>
      <c r="K8" s="55"/>
      <c r="L8" s="272" t="s">
        <v>92</v>
      </c>
      <c r="M8" s="272" t="s">
        <v>93</v>
      </c>
      <c r="N8" s="272" t="s">
        <v>92</v>
      </c>
      <c r="O8" s="272" t="s">
        <v>93</v>
      </c>
      <c r="P8" s="272" t="s">
        <v>92</v>
      </c>
      <c r="Q8" s="274" t="s">
        <v>93</v>
      </c>
      <c r="R8" s="269" t="s">
        <v>92</v>
      </c>
      <c r="S8" s="276"/>
      <c r="T8" s="56" t="s">
        <v>93</v>
      </c>
      <c r="U8" s="43"/>
      <c r="V8" s="41"/>
    </row>
    <row r="9" spans="1:22" ht="34.5" thickBot="1" x14ac:dyDescent="0.35">
      <c r="A9" s="2"/>
      <c r="B9" s="42"/>
      <c r="C9" s="53"/>
      <c r="D9" s="41"/>
      <c r="E9" s="41"/>
      <c r="F9" s="41"/>
      <c r="G9" s="41"/>
      <c r="H9" s="41"/>
      <c r="I9" s="41"/>
      <c r="J9" s="54"/>
      <c r="K9" s="55"/>
      <c r="L9" s="273"/>
      <c r="M9" s="273"/>
      <c r="N9" s="273"/>
      <c r="O9" s="273"/>
      <c r="P9" s="273"/>
      <c r="Q9" s="275"/>
      <c r="R9" s="57" t="s">
        <v>94</v>
      </c>
      <c r="S9" s="57" t="s">
        <v>95</v>
      </c>
      <c r="T9" s="58" t="s">
        <v>96</v>
      </c>
      <c r="U9" s="43"/>
      <c r="V9" s="41"/>
    </row>
    <row r="10" spans="1:22" ht="16.5" thickBot="1" x14ac:dyDescent="0.35">
      <c r="A10" s="2"/>
      <c r="B10" s="42"/>
      <c r="C10" s="53"/>
      <c r="D10" s="41"/>
      <c r="E10" s="41"/>
      <c r="F10" s="41"/>
      <c r="G10" s="41"/>
      <c r="H10" s="41"/>
      <c r="I10" s="41"/>
      <c r="J10" s="54"/>
      <c r="K10" s="55"/>
      <c r="L10" s="59"/>
      <c r="M10" s="60"/>
      <c r="N10" s="57"/>
      <c r="O10" s="60"/>
      <c r="P10" s="57"/>
      <c r="Q10" s="60"/>
      <c r="R10" s="57"/>
      <c r="S10" s="61"/>
      <c r="T10" s="60"/>
      <c r="U10" s="43"/>
      <c r="V10" s="41"/>
    </row>
    <row r="11" spans="1:22" ht="15.75" x14ac:dyDescent="0.3">
      <c r="A11" s="2"/>
      <c r="B11" s="42"/>
      <c r="C11" s="53"/>
      <c r="D11" s="62" t="s">
        <v>7</v>
      </c>
      <c r="E11" s="62"/>
      <c r="F11" s="62"/>
      <c r="G11" s="62"/>
      <c r="H11" s="41"/>
      <c r="I11" s="41"/>
      <c r="J11" s="54"/>
      <c r="K11" s="41"/>
      <c r="L11" s="63"/>
      <c r="M11" s="64"/>
      <c r="N11" s="63"/>
      <c r="O11" s="64"/>
      <c r="P11" s="63"/>
      <c r="Q11" s="64"/>
      <c r="R11" s="63"/>
      <c r="S11" s="65"/>
      <c r="T11" s="54"/>
      <c r="U11" s="43"/>
      <c r="V11" s="41"/>
    </row>
    <row r="12" spans="1:22" ht="15.75" x14ac:dyDescent="0.3">
      <c r="A12" s="2"/>
      <c r="B12" s="42"/>
      <c r="C12" s="53"/>
      <c r="D12" s="62"/>
      <c r="E12" s="62" t="s">
        <v>8</v>
      </c>
      <c r="F12" s="62"/>
      <c r="G12" s="62"/>
      <c r="H12" s="41"/>
      <c r="I12" s="41"/>
      <c r="J12" s="54"/>
      <c r="K12" s="41"/>
      <c r="L12" s="66"/>
      <c r="M12" s="67"/>
      <c r="N12" s="66"/>
      <c r="O12" s="67"/>
      <c r="P12" s="66"/>
      <c r="Q12" s="67"/>
      <c r="R12" s="41"/>
      <c r="S12" s="41"/>
      <c r="T12" s="54"/>
      <c r="U12" s="43"/>
      <c r="V12" s="41"/>
    </row>
    <row r="13" spans="1:22" ht="15.75" x14ac:dyDescent="0.3">
      <c r="A13" s="2"/>
      <c r="B13" s="42"/>
      <c r="C13" s="53"/>
      <c r="D13" s="41"/>
      <c r="E13" s="41"/>
      <c r="F13" s="68" t="s">
        <v>97</v>
      </c>
      <c r="G13" s="69"/>
      <c r="H13" s="41"/>
      <c r="I13" s="41"/>
      <c r="J13" s="41"/>
      <c r="K13" s="70"/>
      <c r="L13" s="71"/>
      <c r="M13" s="72"/>
      <c r="N13" s="71"/>
      <c r="O13" s="72"/>
      <c r="P13" s="71"/>
      <c r="Q13" s="72"/>
      <c r="R13" s="71"/>
      <c r="S13" s="73"/>
      <c r="T13" s="72"/>
      <c r="U13" s="43"/>
      <c r="V13" s="41"/>
    </row>
    <row r="14" spans="1:22" ht="15.75" x14ac:dyDescent="0.3">
      <c r="A14" s="2"/>
      <c r="B14" s="42"/>
      <c r="C14" s="53"/>
      <c r="D14" s="41"/>
      <c r="E14" s="41"/>
      <c r="F14" s="68"/>
      <c r="G14" s="74" t="s">
        <v>98</v>
      </c>
      <c r="H14" s="75"/>
      <c r="I14" s="75"/>
      <c r="J14" s="75" t="s">
        <v>11</v>
      </c>
      <c r="K14" s="76" t="s">
        <v>12</v>
      </c>
      <c r="L14" s="195" t="s">
        <v>13</v>
      </c>
      <c r="M14" s="196" t="s">
        <v>202</v>
      </c>
      <c r="N14" s="195" t="s">
        <v>13</v>
      </c>
      <c r="O14" s="196" t="s">
        <v>202</v>
      </c>
      <c r="P14" s="195" t="s">
        <v>13</v>
      </c>
      <c r="Q14" s="196" t="s">
        <v>202</v>
      </c>
      <c r="R14" s="195" t="s">
        <v>13</v>
      </c>
      <c r="S14" s="82" t="s">
        <v>202</v>
      </c>
      <c r="T14" s="196" t="s">
        <v>202</v>
      </c>
      <c r="U14" s="43"/>
      <c r="V14" s="41"/>
    </row>
    <row r="15" spans="1:22" ht="15.75" x14ac:dyDescent="0.3">
      <c r="A15" s="2"/>
      <c r="B15" s="42"/>
      <c r="C15" s="53"/>
      <c r="D15" s="41"/>
      <c r="E15" s="41"/>
      <c r="F15" s="41"/>
      <c r="G15" s="74" t="s">
        <v>100</v>
      </c>
      <c r="H15" s="75"/>
      <c r="I15" s="75"/>
      <c r="J15" s="75" t="s">
        <v>11</v>
      </c>
      <c r="K15" s="76" t="s">
        <v>12</v>
      </c>
      <c r="L15" s="195" t="s">
        <v>13</v>
      </c>
      <c r="M15" s="196" t="s">
        <v>202</v>
      </c>
      <c r="N15" s="195" t="s">
        <v>13</v>
      </c>
      <c r="O15" s="196" t="s">
        <v>202</v>
      </c>
      <c r="P15" s="195" t="s">
        <v>13</v>
      </c>
      <c r="Q15" s="196" t="s">
        <v>202</v>
      </c>
      <c r="R15" s="195" t="s">
        <v>13</v>
      </c>
      <c r="S15" s="82" t="s">
        <v>202</v>
      </c>
      <c r="T15" s="196" t="s">
        <v>202</v>
      </c>
      <c r="U15" s="43"/>
      <c r="V15" s="41"/>
    </row>
    <row r="16" spans="1:22" ht="15.75" x14ac:dyDescent="0.3">
      <c r="A16" s="2"/>
      <c r="B16" s="42"/>
      <c r="C16" s="53"/>
      <c r="D16" s="41"/>
      <c r="E16" s="41"/>
      <c r="F16" s="68" t="s">
        <v>101</v>
      </c>
      <c r="G16" s="62"/>
      <c r="H16" s="62"/>
      <c r="I16" s="41"/>
      <c r="J16" s="41"/>
      <c r="K16" s="76"/>
      <c r="L16" s="197"/>
      <c r="M16" s="198"/>
      <c r="N16" s="197"/>
      <c r="O16" s="198"/>
      <c r="P16" s="197"/>
      <c r="Q16" s="198"/>
      <c r="R16" s="197"/>
      <c r="S16" s="82"/>
      <c r="T16" s="198"/>
      <c r="U16" s="43"/>
      <c r="V16" s="41"/>
    </row>
    <row r="17" spans="1:22" ht="15.75" x14ac:dyDescent="0.3">
      <c r="A17" s="2"/>
      <c r="B17" s="42"/>
      <c r="C17" s="53"/>
      <c r="D17" s="41"/>
      <c r="E17" s="41"/>
      <c r="F17" s="41"/>
      <c r="G17" s="75" t="s">
        <v>102</v>
      </c>
      <c r="H17" s="79"/>
      <c r="I17" s="75"/>
      <c r="J17" s="80" t="s">
        <v>103</v>
      </c>
      <c r="K17" s="76" t="s">
        <v>12</v>
      </c>
      <c r="L17" s="195" t="s">
        <v>202</v>
      </c>
      <c r="M17" s="196" t="s">
        <v>202</v>
      </c>
      <c r="N17" s="195" t="s">
        <v>202</v>
      </c>
      <c r="O17" s="196" t="s">
        <v>202</v>
      </c>
      <c r="P17" s="195" t="s">
        <v>202</v>
      </c>
      <c r="Q17" s="196" t="s">
        <v>202</v>
      </c>
      <c r="R17" s="199" t="s">
        <v>202</v>
      </c>
      <c r="S17" s="82">
        <v>0</v>
      </c>
      <c r="T17" s="196" t="s">
        <v>202</v>
      </c>
      <c r="U17" s="43"/>
      <c r="V17" s="41"/>
    </row>
    <row r="18" spans="1:22" ht="15.75" x14ac:dyDescent="0.3">
      <c r="A18" s="2"/>
      <c r="B18" s="42"/>
      <c r="C18" s="53"/>
      <c r="D18" s="41"/>
      <c r="E18" s="41"/>
      <c r="F18" s="41"/>
      <c r="G18" s="83" t="s">
        <v>104</v>
      </c>
      <c r="H18" s="84"/>
      <c r="I18" s="83"/>
      <c r="J18" s="85" t="s">
        <v>103</v>
      </c>
      <c r="K18" s="76" t="s">
        <v>12</v>
      </c>
      <c r="L18" s="195" t="s">
        <v>202</v>
      </c>
      <c r="M18" s="196" t="s">
        <v>202</v>
      </c>
      <c r="N18" s="195" t="s">
        <v>202</v>
      </c>
      <c r="O18" s="196" t="s">
        <v>202</v>
      </c>
      <c r="P18" s="195" t="s">
        <v>202</v>
      </c>
      <c r="Q18" s="196" t="s">
        <v>202</v>
      </c>
      <c r="R18" s="199" t="s">
        <v>202</v>
      </c>
      <c r="S18" s="82" t="s">
        <v>13</v>
      </c>
      <c r="T18" s="196" t="s">
        <v>202</v>
      </c>
      <c r="U18" s="43"/>
      <c r="V18" s="41"/>
    </row>
    <row r="19" spans="1:22" ht="15.75" x14ac:dyDescent="0.3">
      <c r="A19" s="2"/>
      <c r="B19" s="42"/>
      <c r="C19" s="53"/>
      <c r="D19" s="41"/>
      <c r="E19" s="62" t="s">
        <v>105</v>
      </c>
      <c r="F19" s="68"/>
      <c r="G19" s="41"/>
      <c r="H19" s="41"/>
      <c r="I19" s="41"/>
      <c r="J19" s="41"/>
      <c r="K19" s="76"/>
      <c r="L19" s="197"/>
      <c r="M19" s="198"/>
      <c r="N19" s="197"/>
      <c r="O19" s="198"/>
      <c r="P19" s="197"/>
      <c r="Q19" s="198"/>
      <c r="R19" s="197"/>
      <c r="S19" s="82"/>
      <c r="T19" s="198"/>
      <c r="U19" s="43"/>
      <c r="V19" s="41"/>
    </row>
    <row r="20" spans="1:22" ht="15.75" x14ac:dyDescent="0.3">
      <c r="A20" s="2"/>
      <c r="B20" s="42"/>
      <c r="C20" s="53"/>
      <c r="D20" s="41"/>
      <c r="E20" s="41"/>
      <c r="F20" s="68"/>
      <c r="G20" s="74" t="s">
        <v>15</v>
      </c>
      <c r="H20" s="75"/>
      <c r="I20" s="75"/>
      <c r="J20" s="80" t="s">
        <v>16</v>
      </c>
      <c r="K20" s="86" t="s">
        <v>12</v>
      </c>
      <c r="L20" s="195" t="s">
        <v>202</v>
      </c>
      <c r="M20" s="196" t="s">
        <v>202</v>
      </c>
      <c r="N20" s="195" t="s">
        <v>202</v>
      </c>
      <c r="O20" s="196" t="s">
        <v>202</v>
      </c>
      <c r="P20" s="195" t="s">
        <v>202</v>
      </c>
      <c r="Q20" s="196" t="s">
        <v>202</v>
      </c>
      <c r="R20" s="199" t="s">
        <v>202</v>
      </c>
      <c r="S20" s="82" t="s">
        <v>202</v>
      </c>
      <c r="T20" s="196" t="s">
        <v>13</v>
      </c>
      <c r="U20" s="43"/>
      <c r="V20" s="41"/>
    </row>
    <row r="21" spans="1:22" ht="15.75" x14ac:dyDescent="0.3">
      <c r="A21" s="2"/>
      <c r="B21" s="42"/>
      <c r="C21" s="53"/>
      <c r="D21" s="41"/>
      <c r="E21" s="62" t="s">
        <v>17</v>
      </c>
      <c r="F21" s="68"/>
      <c r="G21" s="74"/>
      <c r="H21" s="75"/>
      <c r="I21" s="75"/>
      <c r="J21" s="75" t="s">
        <v>18</v>
      </c>
      <c r="K21" s="76" t="s">
        <v>12</v>
      </c>
      <c r="L21" s="251" t="s">
        <v>13</v>
      </c>
      <c r="M21" s="252"/>
      <c r="N21" s="251" t="s">
        <v>13</v>
      </c>
      <c r="O21" s="252"/>
      <c r="P21" s="251" t="s">
        <v>13</v>
      </c>
      <c r="Q21" s="252"/>
      <c r="R21" s="251" t="s">
        <v>13</v>
      </c>
      <c r="S21" s="253"/>
      <c r="T21" s="252"/>
      <c r="U21" s="43"/>
      <c r="V21" s="41"/>
    </row>
    <row r="22" spans="1:22" ht="15.75" x14ac:dyDescent="0.3">
      <c r="A22" s="2"/>
      <c r="B22" s="42"/>
      <c r="C22" s="53"/>
      <c r="D22" s="41"/>
      <c r="E22" s="62" t="s">
        <v>19</v>
      </c>
      <c r="F22" s="69"/>
      <c r="G22" s="41"/>
      <c r="H22" s="41"/>
      <c r="I22" s="41"/>
      <c r="J22" s="54"/>
      <c r="K22" s="86"/>
      <c r="L22" s="200"/>
      <c r="M22" s="201"/>
      <c r="N22" s="200"/>
      <c r="O22" s="201"/>
      <c r="P22" s="200"/>
      <c r="Q22" s="201"/>
      <c r="R22" s="202"/>
      <c r="S22" s="202"/>
      <c r="T22" s="203"/>
      <c r="U22" s="43"/>
      <c r="V22" s="41"/>
    </row>
    <row r="23" spans="1:22" ht="15.75" x14ac:dyDescent="0.3">
      <c r="A23" s="2"/>
      <c r="B23" s="42"/>
      <c r="C23" s="53"/>
      <c r="D23" s="41"/>
      <c r="E23" s="62"/>
      <c r="F23" s="68" t="s">
        <v>106</v>
      </c>
      <c r="G23" s="41"/>
      <c r="H23" s="41"/>
      <c r="I23" s="41"/>
      <c r="J23" s="54"/>
      <c r="K23" s="86"/>
      <c r="L23" s="204"/>
      <c r="M23" s="205"/>
      <c r="N23" s="204"/>
      <c r="O23" s="205"/>
      <c r="P23" s="204"/>
      <c r="Q23" s="205"/>
      <c r="R23" s="204"/>
      <c r="S23" s="206"/>
      <c r="T23" s="205"/>
      <c r="U23" s="43"/>
      <c r="V23" s="41"/>
    </row>
    <row r="24" spans="1:22" ht="15.75" x14ac:dyDescent="0.3">
      <c r="A24" s="2"/>
      <c r="B24" s="42"/>
      <c r="C24" s="53"/>
      <c r="D24" s="41"/>
      <c r="E24" s="62"/>
      <c r="F24" s="69"/>
      <c r="G24" s="3" t="s">
        <v>107</v>
      </c>
      <c r="H24" s="75"/>
      <c r="I24" s="75"/>
      <c r="J24" s="80" t="s">
        <v>21</v>
      </c>
      <c r="K24" s="76" t="s">
        <v>12</v>
      </c>
      <c r="L24" s="195" t="s">
        <v>202</v>
      </c>
      <c r="M24" s="196" t="s">
        <v>202</v>
      </c>
      <c r="N24" s="195" t="s">
        <v>202</v>
      </c>
      <c r="O24" s="196" t="s">
        <v>202</v>
      </c>
      <c r="P24" s="195" t="s">
        <v>202</v>
      </c>
      <c r="Q24" s="196" t="s">
        <v>202</v>
      </c>
      <c r="R24" s="199" t="s">
        <v>202</v>
      </c>
      <c r="S24" s="92" t="s">
        <v>13</v>
      </c>
      <c r="T24" s="207" t="s">
        <v>13</v>
      </c>
      <c r="U24" s="43"/>
      <c r="V24" s="41"/>
    </row>
    <row r="25" spans="1:22" ht="15.75" x14ac:dyDescent="0.3">
      <c r="A25" s="2"/>
      <c r="B25" s="42"/>
      <c r="C25" s="53"/>
      <c r="D25" s="41"/>
      <c r="E25" s="62"/>
      <c r="F25" s="41"/>
      <c r="G25" s="3" t="s">
        <v>108</v>
      </c>
      <c r="H25" s="75"/>
      <c r="I25" s="75"/>
      <c r="J25" s="80" t="s">
        <v>21</v>
      </c>
      <c r="K25" s="76" t="s">
        <v>12</v>
      </c>
      <c r="L25" s="195" t="s">
        <v>202</v>
      </c>
      <c r="M25" s="196" t="s">
        <v>202</v>
      </c>
      <c r="N25" s="195" t="s">
        <v>202</v>
      </c>
      <c r="O25" s="196" t="s">
        <v>202</v>
      </c>
      <c r="P25" s="195" t="s">
        <v>202</v>
      </c>
      <c r="Q25" s="196" t="s">
        <v>202</v>
      </c>
      <c r="R25" s="199" t="s">
        <v>202</v>
      </c>
      <c r="S25" s="92">
        <v>0</v>
      </c>
      <c r="T25" s="207" t="s">
        <v>13</v>
      </c>
      <c r="U25" s="43"/>
      <c r="V25" s="41"/>
    </row>
    <row r="26" spans="1:22" ht="15.75" x14ac:dyDescent="0.3">
      <c r="A26" s="2"/>
      <c r="B26" s="42"/>
      <c r="C26" s="53"/>
      <c r="D26" s="41"/>
      <c r="E26" s="62"/>
      <c r="F26" s="41"/>
      <c r="G26" s="4" t="s">
        <v>109</v>
      </c>
      <c r="H26" s="75"/>
      <c r="I26" s="75"/>
      <c r="J26" s="80" t="s">
        <v>21</v>
      </c>
      <c r="K26" s="76" t="s">
        <v>12</v>
      </c>
      <c r="L26" s="195" t="s">
        <v>202</v>
      </c>
      <c r="M26" s="196" t="s">
        <v>202</v>
      </c>
      <c r="N26" s="195" t="s">
        <v>202</v>
      </c>
      <c r="O26" s="196" t="s">
        <v>202</v>
      </c>
      <c r="P26" s="195" t="s">
        <v>202</v>
      </c>
      <c r="Q26" s="196" t="s">
        <v>202</v>
      </c>
      <c r="R26" s="199" t="s">
        <v>202</v>
      </c>
      <c r="S26" s="92" t="s">
        <v>13</v>
      </c>
      <c r="T26" s="207" t="s">
        <v>13</v>
      </c>
      <c r="U26" s="43"/>
      <c r="V26" s="41"/>
    </row>
    <row r="27" spans="1:22" ht="15.75" x14ac:dyDescent="0.3">
      <c r="A27" s="2"/>
      <c r="B27" s="42"/>
      <c r="C27" s="53"/>
      <c r="D27" s="41"/>
      <c r="E27" s="62"/>
      <c r="F27" s="41"/>
      <c r="G27" s="4" t="s">
        <v>110</v>
      </c>
      <c r="H27" s="75"/>
      <c r="I27" s="75"/>
      <c r="J27" s="80" t="s">
        <v>21</v>
      </c>
      <c r="K27" s="76" t="s">
        <v>12</v>
      </c>
      <c r="L27" s="195" t="s">
        <v>202</v>
      </c>
      <c r="M27" s="196" t="s">
        <v>202</v>
      </c>
      <c r="N27" s="195" t="s">
        <v>202</v>
      </c>
      <c r="O27" s="196" t="s">
        <v>202</v>
      </c>
      <c r="P27" s="195" t="s">
        <v>202</v>
      </c>
      <c r="Q27" s="196" t="s">
        <v>202</v>
      </c>
      <c r="R27" s="199" t="s">
        <v>202</v>
      </c>
      <c r="S27" s="92" t="s">
        <v>13</v>
      </c>
      <c r="T27" s="207" t="s">
        <v>13</v>
      </c>
      <c r="U27" s="43"/>
      <c r="V27" s="41"/>
    </row>
    <row r="28" spans="1:22" ht="15.75" x14ac:dyDescent="0.3">
      <c r="A28" s="2"/>
      <c r="B28" s="42"/>
      <c r="C28" s="53"/>
      <c r="D28" s="41"/>
      <c r="E28" s="62"/>
      <c r="F28" s="68" t="s">
        <v>111</v>
      </c>
      <c r="G28" s="41"/>
      <c r="H28" s="41"/>
      <c r="I28" s="41"/>
      <c r="J28" s="54"/>
      <c r="K28" s="86"/>
      <c r="L28" s="197"/>
      <c r="M28" s="198"/>
      <c r="N28" s="197"/>
      <c r="O28" s="198"/>
      <c r="P28" s="197"/>
      <c r="Q28" s="198"/>
      <c r="R28" s="197"/>
      <c r="S28" s="82"/>
      <c r="T28" s="198"/>
      <c r="U28" s="43"/>
      <c r="V28" s="41"/>
    </row>
    <row r="29" spans="1:22" ht="15.75" x14ac:dyDescent="0.3">
      <c r="A29" s="2"/>
      <c r="B29" s="42"/>
      <c r="C29" s="53"/>
      <c r="D29" s="41"/>
      <c r="E29" s="41"/>
      <c r="F29" s="41"/>
      <c r="G29" s="74" t="s">
        <v>22</v>
      </c>
      <c r="H29" s="75"/>
      <c r="I29" s="75"/>
      <c r="J29" s="80" t="s">
        <v>21</v>
      </c>
      <c r="K29" s="86" t="s">
        <v>12</v>
      </c>
      <c r="L29" s="195" t="s">
        <v>13</v>
      </c>
      <c r="M29" s="196" t="s">
        <v>13</v>
      </c>
      <c r="N29" s="195" t="s">
        <v>13</v>
      </c>
      <c r="O29" s="196" t="s">
        <v>13</v>
      </c>
      <c r="P29" s="195" t="s">
        <v>13</v>
      </c>
      <c r="Q29" s="196" t="s">
        <v>13</v>
      </c>
      <c r="R29" s="195" t="s">
        <v>13</v>
      </c>
      <c r="S29" s="82" t="s">
        <v>202</v>
      </c>
      <c r="T29" s="196" t="s">
        <v>13</v>
      </c>
      <c r="U29" s="43"/>
      <c r="V29" s="41"/>
    </row>
    <row r="30" spans="1:22" ht="15.75" x14ac:dyDescent="0.3">
      <c r="A30" s="2"/>
      <c r="B30" s="42"/>
      <c r="C30" s="53"/>
      <c r="D30" s="41"/>
      <c r="E30" s="41"/>
      <c r="F30" s="41"/>
      <c r="G30" s="93" t="s">
        <v>23</v>
      </c>
      <c r="H30" s="83"/>
      <c r="I30" s="83"/>
      <c r="J30" s="85" t="s">
        <v>21</v>
      </c>
      <c r="K30" s="86" t="s">
        <v>12</v>
      </c>
      <c r="L30" s="195" t="s">
        <v>13</v>
      </c>
      <c r="M30" s="196" t="s">
        <v>13</v>
      </c>
      <c r="N30" s="195" t="s">
        <v>13</v>
      </c>
      <c r="O30" s="196" t="s">
        <v>13</v>
      </c>
      <c r="P30" s="195" t="s">
        <v>13</v>
      </c>
      <c r="Q30" s="196" t="s">
        <v>13</v>
      </c>
      <c r="R30" s="195" t="s">
        <v>13</v>
      </c>
      <c r="S30" s="82" t="s">
        <v>202</v>
      </c>
      <c r="T30" s="196" t="s">
        <v>13</v>
      </c>
      <c r="U30" s="43"/>
      <c r="V30" s="41"/>
    </row>
    <row r="31" spans="1:22" ht="15.75" x14ac:dyDescent="0.3">
      <c r="A31" s="2"/>
      <c r="B31" s="42"/>
      <c r="C31" s="53"/>
      <c r="D31" s="41"/>
      <c r="E31" s="41"/>
      <c r="F31" s="68" t="s">
        <v>112</v>
      </c>
      <c r="G31" s="41"/>
      <c r="H31" s="41"/>
      <c r="I31" s="41"/>
      <c r="J31" s="54"/>
      <c r="K31" s="86"/>
      <c r="L31" s="197"/>
      <c r="M31" s="198"/>
      <c r="N31" s="197"/>
      <c r="O31" s="198"/>
      <c r="P31" s="197"/>
      <c r="Q31" s="198"/>
      <c r="R31" s="197"/>
      <c r="S31" s="82"/>
      <c r="T31" s="198"/>
      <c r="U31" s="43"/>
      <c r="V31" s="41"/>
    </row>
    <row r="32" spans="1:22" ht="15.75" x14ac:dyDescent="0.3">
      <c r="A32" s="2"/>
      <c r="B32" s="42"/>
      <c r="C32" s="53"/>
      <c r="D32" s="41"/>
      <c r="E32" s="41"/>
      <c r="F32" s="69"/>
      <c r="G32" s="93" t="s">
        <v>113</v>
      </c>
      <c r="H32" s="83"/>
      <c r="I32" s="83"/>
      <c r="J32" s="85"/>
      <c r="K32" s="86" t="s">
        <v>12</v>
      </c>
      <c r="L32" s="195" t="s">
        <v>202</v>
      </c>
      <c r="M32" s="196" t="s">
        <v>202</v>
      </c>
      <c r="N32" s="195" t="s">
        <v>202</v>
      </c>
      <c r="O32" s="196" t="s">
        <v>202</v>
      </c>
      <c r="P32" s="195" t="s">
        <v>202</v>
      </c>
      <c r="Q32" s="196" t="s">
        <v>202</v>
      </c>
      <c r="R32" s="195" t="s">
        <v>13</v>
      </c>
      <c r="S32" s="82" t="s">
        <v>202</v>
      </c>
      <c r="T32" s="196" t="s">
        <v>13</v>
      </c>
      <c r="U32" s="43"/>
      <c r="V32" s="41"/>
    </row>
    <row r="33" spans="1:22" ht="15.75" x14ac:dyDescent="0.3">
      <c r="A33" s="2"/>
      <c r="B33" s="42"/>
      <c r="C33" s="53"/>
      <c r="D33" s="41"/>
      <c r="E33" s="41"/>
      <c r="F33" s="68" t="s">
        <v>114</v>
      </c>
      <c r="G33" s="41"/>
      <c r="H33" s="41"/>
      <c r="I33" s="41"/>
      <c r="J33" s="54"/>
      <c r="K33" s="86"/>
      <c r="L33" s="197"/>
      <c r="M33" s="198"/>
      <c r="N33" s="197"/>
      <c r="O33" s="198"/>
      <c r="P33" s="197"/>
      <c r="Q33" s="198"/>
      <c r="R33" s="197"/>
      <c r="S33" s="82"/>
      <c r="T33" s="198"/>
      <c r="U33" s="43"/>
      <c r="V33" s="41"/>
    </row>
    <row r="34" spans="1:22" ht="16.5" thickBot="1" x14ac:dyDescent="0.35">
      <c r="A34" s="2"/>
      <c r="B34" s="42"/>
      <c r="C34" s="53"/>
      <c r="D34" s="41"/>
      <c r="E34" s="41"/>
      <c r="F34" s="69"/>
      <c r="G34" s="93" t="s">
        <v>24</v>
      </c>
      <c r="H34" s="83"/>
      <c r="I34" s="83"/>
      <c r="J34" s="85"/>
      <c r="K34" s="86" t="s">
        <v>12</v>
      </c>
      <c r="L34" s="195" t="s">
        <v>202</v>
      </c>
      <c r="M34" s="196" t="s">
        <v>202</v>
      </c>
      <c r="N34" s="195" t="s">
        <v>202</v>
      </c>
      <c r="O34" s="196" t="s">
        <v>202</v>
      </c>
      <c r="P34" s="195" t="s">
        <v>202</v>
      </c>
      <c r="Q34" s="196" t="s">
        <v>202</v>
      </c>
      <c r="R34" s="251" t="s">
        <v>13</v>
      </c>
      <c r="S34" s="253"/>
      <c r="T34" s="252"/>
      <c r="U34" s="43"/>
      <c r="V34" s="41"/>
    </row>
    <row r="35" spans="1:22" ht="16.5" thickBot="1" x14ac:dyDescent="0.35">
      <c r="A35" s="2"/>
      <c r="B35" s="42"/>
      <c r="C35" s="53"/>
      <c r="D35" s="41"/>
      <c r="E35" s="41"/>
      <c r="F35" s="41"/>
      <c r="G35" s="41"/>
      <c r="H35" s="41"/>
      <c r="I35" s="41"/>
      <c r="J35" s="54"/>
      <c r="K35" s="86"/>
      <c r="L35" s="208"/>
      <c r="M35" s="208"/>
      <c r="N35" s="208"/>
      <c r="O35" s="208"/>
      <c r="P35" s="208"/>
      <c r="Q35" s="208"/>
      <c r="R35" s="208"/>
      <c r="S35" s="208"/>
      <c r="T35" s="208"/>
      <c r="U35" s="43"/>
      <c r="V35" s="41"/>
    </row>
    <row r="36" spans="1:22" ht="16.5" thickBot="1" x14ac:dyDescent="0.35">
      <c r="A36" s="2"/>
      <c r="B36" s="42"/>
      <c r="C36" s="53"/>
      <c r="D36" s="94" t="s">
        <v>25</v>
      </c>
      <c r="E36" s="94"/>
      <c r="F36" s="41"/>
      <c r="G36" s="93"/>
      <c r="H36" s="93"/>
      <c r="I36" s="93"/>
      <c r="J36" s="85" t="s">
        <v>21</v>
      </c>
      <c r="K36" s="86" t="s">
        <v>26</v>
      </c>
      <c r="L36" s="257" t="s">
        <v>13</v>
      </c>
      <c r="M36" s="258"/>
      <c r="N36" s="257" t="s">
        <v>13</v>
      </c>
      <c r="O36" s="258"/>
      <c r="P36" s="257" t="s">
        <v>13</v>
      </c>
      <c r="Q36" s="258"/>
      <c r="R36" s="257" t="s">
        <v>13</v>
      </c>
      <c r="S36" s="259"/>
      <c r="T36" s="258"/>
      <c r="U36" s="43"/>
      <c r="V36" s="41"/>
    </row>
    <row r="37" spans="1:22" ht="15.75" x14ac:dyDescent="0.3">
      <c r="A37" s="2"/>
      <c r="B37" s="42"/>
      <c r="C37" s="53"/>
      <c r="D37" s="94"/>
      <c r="E37" s="94"/>
      <c r="F37" s="41"/>
      <c r="G37" s="41"/>
      <c r="H37" s="41"/>
      <c r="I37" s="41"/>
      <c r="J37" s="54"/>
      <c r="K37" s="86"/>
      <c r="L37" s="209"/>
      <c r="M37" s="209"/>
      <c r="N37" s="209"/>
      <c r="O37" s="209"/>
      <c r="P37" s="209"/>
      <c r="Q37" s="209"/>
      <c r="R37" s="209"/>
      <c r="S37" s="209"/>
      <c r="T37" s="209"/>
      <c r="U37" s="43"/>
      <c r="V37" s="41"/>
    </row>
    <row r="38" spans="1:22" ht="16.5" thickBot="1" x14ac:dyDescent="0.35">
      <c r="A38" s="2"/>
      <c r="B38" s="42"/>
      <c r="C38" s="53"/>
      <c r="D38" s="94" t="s">
        <v>27</v>
      </c>
      <c r="E38" s="94"/>
      <c r="F38" s="41"/>
      <c r="G38" s="41"/>
      <c r="H38" s="41"/>
      <c r="I38" s="41"/>
      <c r="J38" s="54"/>
      <c r="K38" s="86"/>
      <c r="L38" s="210"/>
      <c r="M38" s="210"/>
      <c r="N38" s="210"/>
      <c r="O38" s="210"/>
      <c r="P38" s="210"/>
      <c r="Q38" s="210"/>
      <c r="R38" s="210"/>
      <c r="S38" s="210"/>
      <c r="T38" s="210"/>
      <c r="U38" s="43"/>
      <c r="V38" s="41"/>
    </row>
    <row r="39" spans="1:22" ht="15.75" x14ac:dyDescent="0.3">
      <c r="A39" s="2"/>
      <c r="B39" s="42"/>
      <c r="C39" s="53"/>
      <c r="D39" s="94"/>
      <c r="E39" s="94"/>
      <c r="F39" s="41"/>
      <c r="G39" s="93" t="s">
        <v>28</v>
      </c>
      <c r="H39" s="83"/>
      <c r="I39" s="83"/>
      <c r="J39" s="85" t="s">
        <v>21</v>
      </c>
      <c r="K39" s="86" t="s">
        <v>29</v>
      </c>
      <c r="L39" s="260" t="s">
        <v>13</v>
      </c>
      <c r="M39" s="261"/>
      <c r="N39" s="260" t="s">
        <v>13</v>
      </c>
      <c r="O39" s="261"/>
      <c r="P39" s="260" t="s">
        <v>13</v>
      </c>
      <c r="Q39" s="261"/>
      <c r="R39" s="260" t="s">
        <v>13</v>
      </c>
      <c r="S39" s="262"/>
      <c r="T39" s="261"/>
      <c r="U39" s="43"/>
      <c r="V39" s="41"/>
    </row>
    <row r="40" spans="1:22" ht="15.75" x14ac:dyDescent="0.3">
      <c r="A40" s="2"/>
      <c r="B40" s="42"/>
      <c r="C40" s="53"/>
      <c r="D40" s="94"/>
      <c r="E40" s="94"/>
      <c r="F40" s="41"/>
      <c r="G40" s="93" t="s">
        <v>30</v>
      </c>
      <c r="H40" s="83"/>
      <c r="I40" s="83"/>
      <c r="J40" s="85" t="s">
        <v>21</v>
      </c>
      <c r="K40" s="86" t="s">
        <v>31</v>
      </c>
      <c r="L40" s="251" t="s">
        <v>13</v>
      </c>
      <c r="M40" s="252"/>
      <c r="N40" s="251" t="s">
        <v>13</v>
      </c>
      <c r="O40" s="252"/>
      <c r="P40" s="251" t="s">
        <v>13</v>
      </c>
      <c r="Q40" s="252"/>
      <c r="R40" s="251" t="s">
        <v>13</v>
      </c>
      <c r="S40" s="253"/>
      <c r="T40" s="252"/>
      <c r="U40" s="43"/>
      <c r="V40" s="41"/>
    </row>
    <row r="41" spans="1:22" ht="16.5" thickBot="1" x14ac:dyDescent="0.35">
      <c r="A41" s="2"/>
      <c r="B41" s="42"/>
      <c r="C41" s="53"/>
      <c r="D41" s="94"/>
      <c r="E41" s="94"/>
      <c r="F41" s="41"/>
      <c r="G41" s="93" t="s">
        <v>32</v>
      </c>
      <c r="H41" s="83"/>
      <c r="I41" s="83"/>
      <c r="J41" s="85" t="s">
        <v>21</v>
      </c>
      <c r="K41" s="95" t="s">
        <v>33</v>
      </c>
      <c r="L41" s="254" t="s">
        <v>13</v>
      </c>
      <c r="M41" s="255"/>
      <c r="N41" s="254" t="s">
        <v>13</v>
      </c>
      <c r="O41" s="255"/>
      <c r="P41" s="254" t="s">
        <v>13</v>
      </c>
      <c r="Q41" s="255"/>
      <c r="R41" s="254" t="s">
        <v>13</v>
      </c>
      <c r="S41" s="256"/>
      <c r="T41" s="255"/>
      <c r="U41" s="43"/>
      <c r="V41" s="41"/>
    </row>
    <row r="42" spans="1:22" ht="16.5" thickBot="1" x14ac:dyDescent="0.35">
      <c r="A42" s="2"/>
      <c r="B42" s="42"/>
      <c r="C42" s="53"/>
      <c r="D42" s="94"/>
      <c r="E42" s="94"/>
      <c r="F42" s="41"/>
      <c r="G42" s="41"/>
      <c r="H42" s="41"/>
      <c r="I42" s="41"/>
      <c r="J42" s="41"/>
      <c r="K42" s="96"/>
      <c r="L42" s="208"/>
      <c r="M42" s="211"/>
      <c r="N42" s="211"/>
      <c r="O42" s="211"/>
      <c r="P42" s="211"/>
      <c r="Q42" s="211"/>
      <c r="R42" s="211"/>
      <c r="S42" s="211"/>
      <c r="T42" s="211"/>
      <c r="U42" s="43"/>
      <c r="V42" s="41"/>
    </row>
    <row r="43" spans="1:22" ht="16.5" thickBot="1" x14ac:dyDescent="0.35">
      <c r="A43" s="2"/>
      <c r="B43" s="42"/>
      <c r="C43" s="53"/>
      <c r="D43" s="98" t="s">
        <v>34</v>
      </c>
      <c r="E43" s="94"/>
      <c r="F43" s="41"/>
      <c r="G43" s="74"/>
      <c r="H43" s="75"/>
      <c r="I43" s="75"/>
      <c r="J43" s="80" t="s">
        <v>21</v>
      </c>
      <c r="K43" s="96" t="s">
        <v>12</v>
      </c>
      <c r="L43" s="144" t="s">
        <v>13</v>
      </c>
      <c r="M43" s="145" t="s">
        <v>13</v>
      </c>
      <c r="N43" s="144" t="s">
        <v>13</v>
      </c>
      <c r="O43" s="145" t="s">
        <v>13</v>
      </c>
      <c r="P43" s="144" t="s">
        <v>13</v>
      </c>
      <c r="Q43" s="145" t="s">
        <v>13</v>
      </c>
      <c r="R43" s="144" t="s">
        <v>13</v>
      </c>
      <c r="S43" s="146" t="s">
        <v>13</v>
      </c>
      <c r="T43" s="145" t="s">
        <v>13</v>
      </c>
      <c r="U43" s="43"/>
      <c r="V43" s="41"/>
    </row>
    <row r="44" spans="1:22" ht="16.5" thickBot="1" x14ac:dyDescent="0.35">
      <c r="A44" s="2"/>
      <c r="B44" s="42"/>
      <c r="C44" s="53"/>
      <c r="D44" s="41"/>
      <c r="E44" s="41"/>
      <c r="F44" s="41"/>
      <c r="G44" s="41"/>
      <c r="H44" s="41"/>
      <c r="I44" s="41"/>
      <c r="J44" s="41"/>
      <c r="K44" s="99"/>
      <c r="L44" s="208"/>
      <c r="M44" s="212"/>
      <c r="N44" s="211"/>
      <c r="O44" s="211"/>
      <c r="P44" s="211"/>
      <c r="Q44" s="211"/>
      <c r="R44" s="213"/>
      <c r="S44" s="213"/>
      <c r="T44" s="214"/>
      <c r="U44" s="43"/>
      <c r="V44" s="41"/>
    </row>
    <row r="45" spans="1:22" ht="16.5" thickBot="1" x14ac:dyDescent="0.35">
      <c r="A45" s="2"/>
      <c r="B45" s="42"/>
      <c r="C45" s="53"/>
      <c r="D45" s="98" t="s">
        <v>35</v>
      </c>
      <c r="E45" s="41"/>
      <c r="F45" s="41"/>
      <c r="G45" s="75"/>
      <c r="H45" s="75"/>
      <c r="I45" s="75"/>
      <c r="J45" s="80" t="s">
        <v>36</v>
      </c>
      <c r="K45" s="96" t="s">
        <v>37</v>
      </c>
      <c r="L45" s="144" t="s">
        <v>13</v>
      </c>
      <c r="M45" s="145" t="s">
        <v>13</v>
      </c>
      <c r="N45" s="144" t="s">
        <v>13</v>
      </c>
      <c r="O45" s="145" t="s">
        <v>13</v>
      </c>
      <c r="P45" s="144" t="s">
        <v>13</v>
      </c>
      <c r="Q45" s="145" t="s">
        <v>13</v>
      </c>
      <c r="R45" s="144" t="s">
        <v>202</v>
      </c>
      <c r="S45" s="146" t="s">
        <v>202</v>
      </c>
      <c r="T45" s="145" t="s">
        <v>202</v>
      </c>
      <c r="U45" s="43"/>
      <c r="V45" s="41"/>
    </row>
    <row r="46" spans="1:22" ht="16.5" thickBot="1" x14ac:dyDescent="0.35">
      <c r="A46" s="2"/>
      <c r="B46" s="42"/>
      <c r="C46" s="103"/>
      <c r="D46" s="104"/>
      <c r="E46" s="104"/>
      <c r="F46" s="104"/>
      <c r="G46" s="105"/>
      <c r="H46" s="104"/>
      <c r="I46" s="104"/>
      <c r="J46" s="104"/>
      <c r="K46" s="96"/>
      <c r="L46" s="102"/>
      <c r="M46" s="102"/>
      <c r="N46" s="102"/>
      <c r="O46" s="102"/>
      <c r="P46" s="102"/>
      <c r="Q46" s="102"/>
      <c r="R46" s="102"/>
      <c r="S46" s="102"/>
      <c r="T46" s="102"/>
      <c r="U46" s="43"/>
      <c r="V46" s="41"/>
    </row>
    <row r="47" spans="1:22" ht="15.75" x14ac:dyDescent="0.3">
      <c r="A47" s="2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108"/>
      <c r="N47" s="108"/>
      <c r="O47" s="108"/>
      <c r="P47" s="108"/>
      <c r="Q47" s="108"/>
      <c r="R47" s="108"/>
      <c r="S47" s="108"/>
      <c r="T47" s="108"/>
      <c r="U47" s="109"/>
      <c r="V47" s="41"/>
    </row>
    <row r="48" spans="1:22" ht="15.75" x14ac:dyDescent="0.3">
      <c r="A48" s="263" t="s">
        <v>121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</row>
    <row r="49" spans="1:22" ht="15.75" x14ac:dyDescent="0.3">
      <c r="A49" s="2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41"/>
    </row>
    <row r="50" spans="1:22" ht="16.5" x14ac:dyDescent="0.3">
      <c r="A50" s="2"/>
      <c r="B50" s="42"/>
      <c r="C50" s="264" t="s">
        <v>0</v>
      </c>
      <c r="D50" s="264"/>
      <c r="E50" s="264"/>
      <c r="F50" s="264"/>
      <c r="G50" s="264"/>
      <c r="H50" s="264"/>
      <c r="I50" s="264"/>
      <c r="J50" s="265" t="s">
        <v>90</v>
      </c>
      <c r="K50" s="265"/>
      <c r="L50" s="265"/>
      <c r="M50" s="265"/>
      <c r="N50" s="265"/>
      <c r="O50" s="266" t="s">
        <v>91</v>
      </c>
      <c r="P50" s="266"/>
      <c r="Q50" s="266"/>
      <c r="R50" s="266"/>
      <c r="S50" s="266"/>
      <c r="T50" s="266"/>
      <c r="U50" s="43"/>
      <c r="V50" s="41"/>
    </row>
    <row r="51" spans="1:22" ht="16.5" x14ac:dyDescent="0.3">
      <c r="A51" s="2"/>
      <c r="B51" s="42"/>
      <c r="C51" s="41"/>
      <c r="D51" s="44"/>
      <c r="E51" s="41"/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  <c r="U51" s="43"/>
      <c r="V51" s="41"/>
    </row>
    <row r="52" spans="1:22" ht="15.75" x14ac:dyDescent="0.3">
      <c r="A52" s="2"/>
      <c r="B52" s="42"/>
      <c r="C52" s="270" t="s">
        <v>1</v>
      </c>
      <c r="D52" s="270"/>
      <c r="E52" s="270"/>
      <c r="F52" s="270"/>
      <c r="G52" s="271" t="s">
        <v>115</v>
      </c>
      <c r="H52" s="271"/>
      <c r="I52" s="46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  <c r="U52" s="43"/>
      <c r="V52" s="41"/>
    </row>
    <row r="53" spans="1:22" ht="16.5" thickBot="1" x14ac:dyDescent="0.35">
      <c r="A53" s="2"/>
      <c r="B53" s="42"/>
      <c r="C53" s="41"/>
      <c r="D53" s="47"/>
      <c r="E53" s="41"/>
      <c r="F53" s="41"/>
      <c r="G53" s="41"/>
      <c r="H53" s="41"/>
      <c r="I53" s="41"/>
      <c r="J53" s="41"/>
      <c r="K53" s="41"/>
      <c r="L53" s="48"/>
      <c r="M53" s="48"/>
      <c r="N53" s="48"/>
      <c r="O53" s="48"/>
      <c r="P53" s="48"/>
      <c r="Q53" s="48"/>
      <c r="R53" s="48"/>
      <c r="S53" s="48"/>
      <c r="T53" s="48"/>
      <c r="U53" s="43"/>
      <c r="V53" s="41"/>
    </row>
    <row r="54" spans="1:22" ht="16.5" thickBot="1" x14ac:dyDescent="0.35">
      <c r="A54" s="2"/>
      <c r="B54" s="42"/>
      <c r="C54" s="49"/>
      <c r="D54" s="50"/>
      <c r="E54" s="50"/>
      <c r="F54" s="50"/>
      <c r="G54" s="50"/>
      <c r="H54" s="50"/>
      <c r="I54" s="50"/>
      <c r="J54" s="51"/>
      <c r="K54" s="52" t="s">
        <v>2</v>
      </c>
      <c r="L54" s="267" t="s">
        <v>3</v>
      </c>
      <c r="M54" s="268"/>
      <c r="N54" s="267" t="s">
        <v>4</v>
      </c>
      <c r="O54" s="268"/>
      <c r="P54" s="267" t="s">
        <v>5</v>
      </c>
      <c r="Q54" s="268"/>
      <c r="R54" s="267" t="s">
        <v>6</v>
      </c>
      <c r="S54" s="269"/>
      <c r="T54" s="268"/>
      <c r="U54" s="43"/>
      <c r="V54" s="41"/>
    </row>
    <row r="55" spans="1:22" ht="45.75" thickBot="1" x14ac:dyDescent="0.35">
      <c r="A55" s="2"/>
      <c r="B55" s="42"/>
      <c r="C55" s="53"/>
      <c r="D55" s="41"/>
      <c r="E55" s="41"/>
      <c r="F55" s="41"/>
      <c r="G55" s="41"/>
      <c r="H55" s="41"/>
      <c r="I55" s="41"/>
      <c r="J55" s="54"/>
      <c r="K55" s="55"/>
      <c r="L55" s="272" t="s">
        <v>92</v>
      </c>
      <c r="M55" s="272" t="s">
        <v>93</v>
      </c>
      <c r="N55" s="272" t="s">
        <v>92</v>
      </c>
      <c r="O55" s="272" t="s">
        <v>93</v>
      </c>
      <c r="P55" s="272" t="s">
        <v>92</v>
      </c>
      <c r="Q55" s="274" t="s">
        <v>93</v>
      </c>
      <c r="R55" s="269" t="s">
        <v>92</v>
      </c>
      <c r="S55" s="276"/>
      <c r="T55" s="56" t="s">
        <v>93</v>
      </c>
      <c r="U55" s="43"/>
      <c r="V55" s="41"/>
    </row>
    <row r="56" spans="1:22" ht="34.5" thickBot="1" x14ac:dyDescent="0.35">
      <c r="A56" s="2"/>
      <c r="B56" s="42"/>
      <c r="C56" s="53"/>
      <c r="D56" s="41"/>
      <c r="E56" s="41"/>
      <c r="F56" s="41"/>
      <c r="G56" s="41"/>
      <c r="H56" s="41"/>
      <c r="I56" s="41"/>
      <c r="J56" s="54"/>
      <c r="K56" s="55"/>
      <c r="L56" s="273"/>
      <c r="M56" s="273"/>
      <c r="N56" s="273"/>
      <c r="O56" s="273"/>
      <c r="P56" s="273"/>
      <c r="Q56" s="275"/>
      <c r="R56" s="57" t="s">
        <v>94</v>
      </c>
      <c r="S56" s="57" t="s">
        <v>95</v>
      </c>
      <c r="T56" s="58" t="s">
        <v>96</v>
      </c>
      <c r="U56" s="43"/>
      <c r="V56" s="41"/>
    </row>
    <row r="57" spans="1:22" ht="16.5" thickBot="1" x14ac:dyDescent="0.35">
      <c r="A57" s="2"/>
      <c r="B57" s="42"/>
      <c r="C57" s="53"/>
      <c r="D57" s="41"/>
      <c r="E57" s="41"/>
      <c r="F57" s="41"/>
      <c r="G57" s="41"/>
      <c r="H57" s="41"/>
      <c r="I57" s="41"/>
      <c r="J57" s="54"/>
      <c r="K57" s="55"/>
      <c r="L57" s="59"/>
      <c r="M57" s="60"/>
      <c r="N57" s="57"/>
      <c r="O57" s="60"/>
      <c r="P57" s="57"/>
      <c r="Q57" s="60"/>
      <c r="R57" s="57"/>
      <c r="S57" s="61"/>
      <c r="T57" s="60"/>
      <c r="U57" s="43"/>
      <c r="V57" s="41"/>
    </row>
    <row r="58" spans="1:22" ht="15.75" x14ac:dyDescent="0.3">
      <c r="A58" s="2"/>
      <c r="B58" s="42"/>
      <c r="C58" s="53"/>
      <c r="D58" s="62" t="s">
        <v>7</v>
      </c>
      <c r="E58" s="62"/>
      <c r="F58" s="62"/>
      <c r="G58" s="62"/>
      <c r="H58" s="41"/>
      <c r="I58" s="41"/>
      <c r="J58" s="54"/>
      <c r="K58" s="41"/>
      <c r="L58" s="63"/>
      <c r="M58" s="64"/>
      <c r="N58" s="63"/>
      <c r="O58" s="64"/>
      <c r="P58" s="63"/>
      <c r="Q58" s="64"/>
      <c r="R58" s="63"/>
      <c r="S58" s="65"/>
      <c r="T58" s="54"/>
      <c r="U58" s="43"/>
      <c r="V58" s="41"/>
    </row>
    <row r="59" spans="1:22" ht="15.75" x14ac:dyDescent="0.3">
      <c r="A59" s="2"/>
      <c r="B59" s="42"/>
      <c r="C59" s="53"/>
      <c r="D59" s="62"/>
      <c r="E59" s="62" t="s">
        <v>8</v>
      </c>
      <c r="F59" s="62"/>
      <c r="G59" s="62"/>
      <c r="H59" s="41"/>
      <c r="I59" s="41"/>
      <c r="J59" s="54"/>
      <c r="K59" s="41"/>
      <c r="L59" s="66"/>
      <c r="M59" s="67"/>
      <c r="N59" s="66"/>
      <c r="O59" s="67"/>
      <c r="P59" s="66"/>
      <c r="Q59" s="67"/>
      <c r="R59" s="41"/>
      <c r="S59" s="41"/>
      <c r="T59" s="54"/>
      <c r="U59" s="43"/>
      <c r="V59" s="41"/>
    </row>
    <row r="60" spans="1:22" ht="15.75" x14ac:dyDescent="0.3">
      <c r="A60" s="2"/>
      <c r="B60" s="42"/>
      <c r="C60" s="53"/>
      <c r="D60" s="41"/>
      <c r="E60" s="41"/>
      <c r="F60" s="68" t="s">
        <v>97</v>
      </c>
      <c r="G60" s="69"/>
      <c r="H60" s="41"/>
      <c r="I60" s="41"/>
      <c r="J60" s="41"/>
      <c r="K60" s="70"/>
      <c r="L60" s="71"/>
      <c r="M60" s="72"/>
      <c r="N60" s="71"/>
      <c r="O60" s="72"/>
      <c r="P60" s="71"/>
      <c r="Q60" s="72"/>
      <c r="R60" s="71"/>
      <c r="S60" s="73"/>
      <c r="T60" s="72"/>
      <c r="U60" s="43"/>
      <c r="V60" s="41"/>
    </row>
    <row r="61" spans="1:22" ht="15.75" x14ac:dyDescent="0.3">
      <c r="A61" s="2"/>
      <c r="B61" s="42"/>
      <c r="C61" s="53"/>
      <c r="D61" s="41"/>
      <c r="E61" s="41"/>
      <c r="F61" s="68"/>
      <c r="G61" s="74" t="s">
        <v>98</v>
      </c>
      <c r="H61" s="75"/>
      <c r="I61" s="75"/>
      <c r="J61" s="75" t="s">
        <v>11</v>
      </c>
      <c r="K61" s="76" t="str">
        <f>+K14</f>
        <v>v</v>
      </c>
      <c r="L61" s="77" t="str">
        <f t="shared" ref="L61:T61" si="0">+L14</f>
        <v>V</v>
      </c>
      <c r="M61" s="78" t="str">
        <f t="shared" si="0"/>
        <v>-</v>
      </c>
      <c r="N61" s="77" t="str">
        <f t="shared" si="0"/>
        <v>V</v>
      </c>
      <c r="O61" s="78" t="str">
        <f t="shared" si="0"/>
        <v>-</v>
      </c>
      <c r="P61" s="77" t="str">
        <f t="shared" si="0"/>
        <v>V</v>
      </c>
      <c r="Q61" s="78" t="str">
        <f t="shared" si="0"/>
        <v>-</v>
      </c>
      <c r="R61" s="77" t="str">
        <f t="shared" si="0"/>
        <v>V</v>
      </c>
      <c r="S61" s="89" t="str">
        <f t="shared" si="0"/>
        <v>-</v>
      </c>
      <c r="T61" s="78" t="str">
        <f t="shared" si="0"/>
        <v>-</v>
      </c>
      <c r="U61" s="43"/>
      <c r="V61" s="41"/>
    </row>
    <row r="62" spans="1:22" ht="15.75" x14ac:dyDescent="0.3">
      <c r="A62" s="2"/>
      <c r="B62" s="42"/>
      <c r="C62" s="53"/>
      <c r="D62" s="41"/>
      <c r="E62" s="41"/>
      <c r="F62" s="41"/>
      <c r="G62" s="74" t="s">
        <v>100</v>
      </c>
      <c r="H62" s="75"/>
      <c r="I62" s="75"/>
      <c r="J62" s="75" t="s">
        <v>11</v>
      </c>
      <c r="K62" s="76" t="str">
        <f t="shared" ref="K62:T62" si="1">+K15</f>
        <v>v</v>
      </c>
      <c r="L62" s="77" t="str">
        <f t="shared" si="1"/>
        <v>V</v>
      </c>
      <c r="M62" s="78" t="str">
        <f t="shared" si="1"/>
        <v>-</v>
      </c>
      <c r="N62" s="77" t="str">
        <f t="shared" si="1"/>
        <v>V</v>
      </c>
      <c r="O62" s="78" t="str">
        <f t="shared" si="1"/>
        <v>-</v>
      </c>
      <c r="P62" s="77" t="str">
        <f t="shared" si="1"/>
        <v>V</v>
      </c>
      <c r="Q62" s="78" t="str">
        <f t="shared" si="1"/>
        <v>-</v>
      </c>
      <c r="R62" s="77" t="str">
        <f t="shared" si="1"/>
        <v>V</v>
      </c>
      <c r="S62" s="89" t="str">
        <f t="shared" si="1"/>
        <v>-</v>
      </c>
      <c r="T62" s="78" t="str">
        <f t="shared" si="1"/>
        <v>-</v>
      </c>
      <c r="U62" s="43"/>
      <c r="V62" s="41"/>
    </row>
    <row r="63" spans="1:22" ht="15.75" x14ac:dyDescent="0.3">
      <c r="A63" s="2"/>
      <c r="B63" s="42"/>
      <c r="C63" s="53"/>
      <c r="D63" s="41"/>
      <c r="E63" s="41"/>
      <c r="F63" s="68" t="s">
        <v>101</v>
      </c>
      <c r="G63" s="62"/>
      <c r="H63" s="62"/>
      <c r="I63" s="41"/>
      <c r="J63" s="41"/>
      <c r="K63" s="76"/>
      <c r="L63" s="87"/>
      <c r="M63" s="88"/>
      <c r="N63" s="87"/>
      <c r="O63" s="88"/>
      <c r="P63" s="87"/>
      <c r="Q63" s="88"/>
      <c r="R63" s="87"/>
      <c r="S63" s="89"/>
      <c r="T63" s="88"/>
      <c r="U63" s="43"/>
      <c r="V63" s="41"/>
    </row>
    <row r="64" spans="1:22" ht="15.75" x14ac:dyDescent="0.3">
      <c r="A64" s="2"/>
      <c r="B64" s="42"/>
      <c r="C64" s="53"/>
      <c r="D64" s="41"/>
      <c r="E64" s="41"/>
      <c r="F64" s="41"/>
      <c r="G64" s="75" t="s">
        <v>102</v>
      </c>
      <c r="H64" s="79"/>
      <c r="I64" s="75"/>
      <c r="J64" s="80" t="s">
        <v>103</v>
      </c>
      <c r="K64" s="76" t="str">
        <f t="shared" ref="K64:T64" si="2">+K17</f>
        <v>v</v>
      </c>
      <c r="L64" s="77" t="str">
        <f t="shared" si="2"/>
        <v>-</v>
      </c>
      <c r="M64" s="78" t="str">
        <f t="shared" si="2"/>
        <v>-</v>
      </c>
      <c r="N64" s="77" t="str">
        <f t="shared" si="2"/>
        <v>-</v>
      </c>
      <c r="O64" s="78" t="str">
        <f t="shared" si="2"/>
        <v>-</v>
      </c>
      <c r="P64" s="77" t="str">
        <f t="shared" si="2"/>
        <v>-</v>
      </c>
      <c r="Q64" s="78" t="str">
        <f t="shared" si="2"/>
        <v>-</v>
      </c>
      <c r="R64" s="81" t="str">
        <f t="shared" si="2"/>
        <v>-</v>
      </c>
      <c r="S64" s="82">
        <f t="shared" si="2"/>
        <v>0</v>
      </c>
      <c r="T64" s="78" t="str">
        <f t="shared" si="2"/>
        <v>-</v>
      </c>
      <c r="U64" s="43"/>
      <c r="V64" s="41"/>
    </row>
    <row r="65" spans="1:22" ht="15.75" x14ac:dyDescent="0.3">
      <c r="A65" s="2"/>
      <c r="B65" s="42"/>
      <c r="C65" s="53"/>
      <c r="D65" s="41"/>
      <c r="E65" s="41"/>
      <c r="F65" s="41"/>
      <c r="G65" s="83" t="s">
        <v>104</v>
      </c>
      <c r="H65" s="84"/>
      <c r="I65" s="83"/>
      <c r="J65" s="85" t="s">
        <v>103</v>
      </c>
      <c r="K65" s="76" t="str">
        <f t="shared" ref="K65:T65" si="3">+K18</f>
        <v>v</v>
      </c>
      <c r="L65" s="77" t="str">
        <f t="shared" si="3"/>
        <v>-</v>
      </c>
      <c r="M65" s="78" t="str">
        <f t="shared" si="3"/>
        <v>-</v>
      </c>
      <c r="N65" s="77" t="str">
        <f t="shared" si="3"/>
        <v>-</v>
      </c>
      <c r="O65" s="78" t="str">
        <f t="shared" si="3"/>
        <v>-</v>
      </c>
      <c r="P65" s="77" t="str">
        <f t="shared" si="3"/>
        <v>-</v>
      </c>
      <c r="Q65" s="78" t="str">
        <f t="shared" si="3"/>
        <v>-</v>
      </c>
      <c r="R65" s="81" t="str">
        <f t="shared" si="3"/>
        <v>-</v>
      </c>
      <c r="S65" s="89" t="str">
        <f t="shared" si="3"/>
        <v>V</v>
      </c>
      <c r="T65" s="78" t="str">
        <f t="shared" si="3"/>
        <v>-</v>
      </c>
      <c r="U65" s="43"/>
      <c r="V65" s="41"/>
    </row>
    <row r="66" spans="1:22" ht="15.75" x14ac:dyDescent="0.3">
      <c r="A66" s="2"/>
      <c r="B66" s="42"/>
      <c r="C66" s="53"/>
      <c r="D66" s="41"/>
      <c r="E66" s="62" t="s">
        <v>105</v>
      </c>
      <c r="F66" s="68"/>
      <c r="G66" s="41"/>
      <c r="H66" s="41"/>
      <c r="I66" s="41"/>
      <c r="J66" s="41"/>
      <c r="K66" s="76"/>
      <c r="L66" s="87"/>
      <c r="M66" s="88"/>
      <c r="N66" s="87"/>
      <c r="O66" s="88"/>
      <c r="P66" s="87"/>
      <c r="Q66" s="88"/>
      <c r="R66" s="87"/>
      <c r="S66" s="89"/>
      <c r="T66" s="88"/>
      <c r="U66" s="43"/>
      <c r="V66" s="41"/>
    </row>
    <row r="67" spans="1:22" ht="15.75" x14ac:dyDescent="0.3">
      <c r="A67" s="2"/>
      <c r="B67" s="42"/>
      <c r="C67" s="53"/>
      <c r="D67" s="41"/>
      <c r="E67" s="41"/>
      <c r="F67" s="68"/>
      <c r="G67" s="74" t="s">
        <v>15</v>
      </c>
      <c r="H67" s="75"/>
      <c r="I67" s="75"/>
      <c r="J67" s="80" t="s">
        <v>16</v>
      </c>
      <c r="K67" s="86" t="str">
        <f t="shared" ref="K67:T67" si="4">+K20</f>
        <v>v</v>
      </c>
      <c r="L67" s="77" t="str">
        <f t="shared" si="4"/>
        <v>-</v>
      </c>
      <c r="M67" s="78" t="str">
        <f t="shared" si="4"/>
        <v>-</v>
      </c>
      <c r="N67" s="77" t="str">
        <f t="shared" si="4"/>
        <v>-</v>
      </c>
      <c r="O67" s="78" t="str">
        <f t="shared" si="4"/>
        <v>-</v>
      </c>
      <c r="P67" s="77" t="str">
        <f t="shared" si="4"/>
        <v>-</v>
      </c>
      <c r="Q67" s="78" t="str">
        <f t="shared" si="4"/>
        <v>-</v>
      </c>
      <c r="R67" s="81" t="str">
        <f t="shared" si="4"/>
        <v>-</v>
      </c>
      <c r="S67" s="89" t="str">
        <f t="shared" si="4"/>
        <v>-</v>
      </c>
      <c r="T67" s="78" t="str">
        <f t="shared" si="4"/>
        <v>V</v>
      </c>
      <c r="U67" s="43"/>
      <c r="V67" s="41"/>
    </row>
    <row r="68" spans="1:22" ht="15.75" x14ac:dyDescent="0.3">
      <c r="A68" s="2"/>
      <c r="B68" s="42"/>
      <c r="C68" s="53"/>
      <c r="D68" s="41"/>
      <c r="E68" s="62" t="s">
        <v>17</v>
      </c>
      <c r="F68" s="68"/>
      <c r="G68" s="74"/>
      <c r="H68" s="75"/>
      <c r="I68" s="75"/>
      <c r="J68" s="75" t="s">
        <v>18</v>
      </c>
      <c r="K68" s="76" t="str">
        <f t="shared" ref="K68:T68" si="5">+K21</f>
        <v>v</v>
      </c>
      <c r="L68" s="277" t="str">
        <f t="shared" si="5"/>
        <v>V</v>
      </c>
      <c r="M68" s="278">
        <f t="shared" si="5"/>
        <v>0</v>
      </c>
      <c r="N68" s="277" t="str">
        <f t="shared" si="5"/>
        <v>V</v>
      </c>
      <c r="O68" s="278">
        <f t="shared" si="5"/>
        <v>0</v>
      </c>
      <c r="P68" s="277" t="str">
        <f t="shared" si="5"/>
        <v>V</v>
      </c>
      <c r="Q68" s="278">
        <f t="shared" si="5"/>
        <v>0</v>
      </c>
      <c r="R68" s="277" t="str">
        <f t="shared" si="5"/>
        <v>V</v>
      </c>
      <c r="S68" s="279">
        <f t="shared" si="5"/>
        <v>0</v>
      </c>
      <c r="T68" s="278">
        <f t="shared" si="5"/>
        <v>0</v>
      </c>
      <c r="U68" s="43"/>
      <c r="V68" s="41"/>
    </row>
    <row r="69" spans="1:22" ht="15.75" x14ac:dyDescent="0.3">
      <c r="A69" s="2"/>
      <c r="B69" s="42"/>
      <c r="C69" s="53"/>
      <c r="D69" s="41"/>
      <c r="E69" s="62" t="s">
        <v>19</v>
      </c>
      <c r="F69" s="69"/>
      <c r="G69" s="41"/>
      <c r="H69" s="41"/>
      <c r="I69" s="41"/>
      <c r="J69" s="54"/>
      <c r="K69" s="86"/>
      <c r="L69" s="87"/>
      <c r="M69" s="88"/>
      <c r="N69" s="87"/>
      <c r="O69" s="88"/>
      <c r="P69" s="87"/>
      <c r="Q69" s="88"/>
      <c r="R69" s="87"/>
      <c r="S69" s="89"/>
      <c r="T69" s="88"/>
      <c r="U69" s="43"/>
      <c r="V69" s="41"/>
    </row>
    <row r="70" spans="1:22" ht="15.75" x14ac:dyDescent="0.3">
      <c r="A70" s="2"/>
      <c r="B70" s="42"/>
      <c r="C70" s="53"/>
      <c r="D70" s="41"/>
      <c r="E70" s="62"/>
      <c r="F70" s="68" t="s">
        <v>106</v>
      </c>
      <c r="G70" s="41"/>
      <c r="H70" s="41"/>
      <c r="I70" s="41"/>
      <c r="J70" s="54"/>
      <c r="K70" s="86"/>
      <c r="L70" s="87"/>
      <c r="M70" s="88"/>
      <c r="N70" s="87"/>
      <c r="O70" s="88"/>
      <c r="P70" s="87"/>
      <c r="Q70" s="88"/>
      <c r="R70" s="87"/>
      <c r="S70" s="89"/>
      <c r="T70" s="88"/>
      <c r="U70" s="43"/>
      <c r="V70" s="41"/>
    </row>
    <row r="71" spans="1:22" ht="15.75" x14ac:dyDescent="0.3">
      <c r="A71" s="2"/>
      <c r="B71" s="42"/>
      <c r="C71" s="53"/>
      <c r="D71" s="41"/>
      <c r="E71" s="62"/>
      <c r="F71" s="69"/>
      <c r="G71" s="3" t="s">
        <v>107</v>
      </c>
      <c r="H71" s="75"/>
      <c r="I71" s="75"/>
      <c r="J71" s="80" t="s">
        <v>21</v>
      </c>
      <c r="K71" s="76" t="str">
        <f t="shared" ref="K71:T71" si="6">+K24</f>
        <v>v</v>
      </c>
      <c r="L71" s="77" t="str">
        <f t="shared" si="6"/>
        <v>-</v>
      </c>
      <c r="M71" s="78" t="str">
        <f t="shared" si="6"/>
        <v>-</v>
      </c>
      <c r="N71" s="77" t="str">
        <f t="shared" si="6"/>
        <v>-</v>
      </c>
      <c r="O71" s="78" t="str">
        <f t="shared" si="6"/>
        <v>-</v>
      </c>
      <c r="P71" s="77" t="str">
        <f t="shared" si="6"/>
        <v>-</v>
      </c>
      <c r="Q71" s="78" t="str">
        <f t="shared" si="6"/>
        <v>-</v>
      </c>
      <c r="R71" s="81" t="str">
        <f t="shared" si="6"/>
        <v>-</v>
      </c>
      <c r="S71" s="90" t="str">
        <f t="shared" si="6"/>
        <v>V</v>
      </c>
      <c r="T71" s="91" t="str">
        <f t="shared" si="6"/>
        <v>V</v>
      </c>
      <c r="U71" s="43"/>
      <c r="V71" s="41"/>
    </row>
    <row r="72" spans="1:22" ht="15.75" x14ac:dyDescent="0.3">
      <c r="A72" s="2"/>
      <c r="B72" s="42"/>
      <c r="C72" s="53"/>
      <c r="D72" s="41"/>
      <c r="E72" s="62"/>
      <c r="F72" s="41"/>
      <c r="G72" s="3" t="s">
        <v>108</v>
      </c>
      <c r="H72" s="75"/>
      <c r="I72" s="75"/>
      <c r="J72" s="80" t="s">
        <v>21</v>
      </c>
      <c r="K72" s="76" t="str">
        <f t="shared" ref="K72:T72" si="7">+K25</f>
        <v>v</v>
      </c>
      <c r="L72" s="77" t="str">
        <f t="shared" si="7"/>
        <v>-</v>
      </c>
      <c r="M72" s="78" t="str">
        <f t="shared" si="7"/>
        <v>-</v>
      </c>
      <c r="N72" s="77" t="str">
        <f t="shared" si="7"/>
        <v>-</v>
      </c>
      <c r="O72" s="78" t="str">
        <f t="shared" si="7"/>
        <v>-</v>
      </c>
      <c r="P72" s="77" t="str">
        <f t="shared" si="7"/>
        <v>-</v>
      </c>
      <c r="Q72" s="78" t="str">
        <f t="shared" si="7"/>
        <v>-</v>
      </c>
      <c r="R72" s="81" t="str">
        <f t="shared" si="7"/>
        <v>-</v>
      </c>
      <c r="S72" s="92">
        <f t="shared" si="7"/>
        <v>0</v>
      </c>
      <c r="T72" s="91" t="str">
        <f t="shared" si="7"/>
        <v>V</v>
      </c>
      <c r="U72" s="43"/>
      <c r="V72" s="41"/>
    </row>
    <row r="73" spans="1:22" ht="15.75" x14ac:dyDescent="0.3">
      <c r="A73" s="2"/>
      <c r="B73" s="42"/>
      <c r="C73" s="53"/>
      <c r="D73" s="41"/>
      <c r="E73" s="62"/>
      <c r="F73" s="41"/>
      <c r="G73" s="4" t="s">
        <v>109</v>
      </c>
      <c r="H73" s="75"/>
      <c r="I73" s="75"/>
      <c r="J73" s="80" t="s">
        <v>21</v>
      </c>
      <c r="K73" s="76" t="str">
        <f t="shared" ref="K73:T73" si="8">+K26</f>
        <v>v</v>
      </c>
      <c r="L73" s="77" t="str">
        <f t="shared" si="8"/>
        <v>-</v>
      </c>
      <c r="M73" s="78" t="str">
        <f t="shared" si="8"/>
        <v>-</v>
      </c>
      <c r="N73" s="77" t="str">
        <f t="shared" si="8"/>
        <v>-</v>
      </c>
      <c r="O73" s="78" t="str">
        <f t="shared" si="8"/>
        <v>-</v>
      </c>
      <c r="P73" s="77" t="str">
        <f t="shared" si="8"/>
        <v>-</v>
      </c>
      <c r="Q73" s="78" t="str">
        <f t="shared" si="8"/>
        <v>-</v>
      </c>
      <c r="R73" s="81" t="str">
        <f t="shared" si="8"/>
        <v>-</v>
      </c>
      <c r="S73" s="90" t="str">
        <f t="shared" si="8"/>
        <v>V</v>
      </c>
      <c r="T73" s="91" t="str">
        <f t="shared" si="8"/>
        <v>V</v>
      </c>
      <c r="U73" s="43"/>
      <c r="V73" s="41"/>
    </row>
    <row r="74" spans="1:22" ht="15.75" x14ac:dyDescent="0.3">
      <c r="A74" s="2"/>
      <c r="B74" s="42"/>
      <c r="C74" s="53"/>
      <c r="D74" s="41"/>
      <c r="E74" s="62"/>
      <c r="F74" s="41"/>
      <c r="G74" s="4" t="s">
        <v>110</v>
      </c>
      <c r="H74" s="75"/>
      <c r="I74" s="75"/>
      <c r="J74" s="80" t="s">
        <v>21</v>
      </c>
      <c r="K74" s="76" t="str">
        <f t="shared" ref="K74:T74" si="9">+K27</f>
        <v>v</v>
      </c>
      <c r="L74" s="77" t="str">
        <f t="shared" si="9"/>
        <v>-</v>
      </c>
      <c r="M74" s="78" t="str">
        <f t="shared" si="9"/>
        <v>-</v>
      </c>
      <c r="N74" s="77" t="str">
        <f t="shared" si="9"/>
        <v>-</v>
      </c>
      <c r="O74" s="78" t="str">
        <f t="shared" si="9"/>
        <v>-</v>
      </c>
      <c r="P74" s="77" t="str">
        <f t="shared" si="9"/>
        <v>-</v>
      </c>
      <c r="Q74" s="78" t="str">
        <f t="shared" si="9"/>
        <v>-</v>
      </c>
      <c r="R74" s="81" t="str">
        <f t="shared" si="9"/>
        <v>-</v>
      </c>
      <c r="S74" s="90" t="str">
        <f t="shared" si="9"/>
        <v>V</v>
      </c>
      <c r="T74" s="91" t="str">
        <f t="shared" si="9"/>
        <v>V</v>
      </c>
      <c r="U74" s="43"/>
      <c r="V74" s="41"/>
    </row>
    <row r="75" spans="1:22" ht="15.75" x14ac:dyDescent="0.3">
      <c r="A75" s="2"/>
      <c r="B75" s="42"/>
      <c r="C75" s="53"/>
      <c r="D75" s="41"/>
      <c r="E75" s="62"/>
      <c r="F75" s="68" t="s">
        <v>111</v>
      </c>
      <c r="G75" s="41"/>
      <c r="H75" s="41"/>
      <c r="I75" s="41"/>
      <c r="J75" s="54"/>
      <c r="K75" s="86"/>
      <c r="L75" s="87"/>
      <c r="M75" s="88"/>
      <c r="N75" s="87"/>
      <c r="O75" s="88"/>
      <c r="P75" s="87"/>
      <c r="Q75" s="88"/>
      <c r="R75" s="87"/>
      <c r="S75" s="89"/>
      <c r="T75" s="88"/>
      <c r="U75" s="43"/>
      <c r="V75" s="41"/>
    </row>
    <row r="76" spans="1:22" ht="15.75" x14ac:dyDescent="0.3">
      <c r="A76" s="2"/>
      <c r="B76" s="42"/>
      <c r="C76" s="53"/>
      <c r="D76" s="41"/>
      <c r="E76" s="41"/>
      <c r="F76" s="41"/>
      <c r="G76" s="74" t="s">
        <v>22</v>
      </c>
      <c r="H76" s="75"/>
      <c r="I76" s="75"/>
      <c r="J76" s="80" t="s">
        <v>21</v>
      </c>
      <c r="K76" s="86" t="str">
        <f t="shared" ref="K76:T76" si="10">+K29</f>
        <v>v</v>
      </c>
      <c r="L76" s="77" t="str">
        <f t="shared" si="10"/>
        <v>V</v>
      </c>
      <c r="M76" s="78" t="str">
        <f t="shared" si="10"/>
        <v>V</v>
      </c>
      <c r="N76" s="77" t="str">
        <f t="shared" si="10"/>
        <v>V</v>
      </c>
      <c r="O76" s="78" t="str">
        <f t="shared" si="10"/>
        <v>V</v>
      </c>
      <c r="P76" s="77" t="str">
        <f t="shared" si="10"/>
        <v>V</v>
      </c>
      <c r="Q76" s="78" t="str">
        <f t="shared" si="10"/>
        <v>V</v>
      </c>
      <c r="R76" s="77" t="str">
        <f t="shared" si="10"/>
        <v>V</v>
      </c>
      <c r="S76" s="89" t="str">
        <f t="shared" si="10"/>
        <v>-</v>
      </c>
      <c r="T76" s="78" t="str">
        <f t="shared" si="10"/>
        <v>V</v>
      </c>
      <c r="U76" s="43"/>
      <c r="V76" s="41"/>
    </row>
    <row r="77" spans="1:22" ht="15.75" x14ac:dyDescent="0.3">
      <c r="A77" s="2"/>
      <c r="B77" s="42"/>
      <c r="C77" s="53"/>
      <c r="D77" s="41"/>
      <c r="E77" s="41"/>
      <c r="F77" s="41"/>
      <c r="G77" s="93" t="s">
        <v>23</v>
      </c>
      <c r="H77" s="83"/>
      <c r="I77" s="83"/>
      <c r="J77" s="85" t="s">
        <v>21</v>
      </c>
      <c r="K77" s="86" t="str">
        <f t="shared" ref="K77:T77" si="11">+K30</f>
        <v>v</v>
      </c>
      <c r="L77" s="77" t="str">
        <f t="shared" si="11"/>
        <v>V</v>
      </c>
      <c r="M77" s="78" t="str">
        <f t="shared" si="11"/>
        <v>V</v>
      </c>
      <c r="N77" s="77" t="str">
        <f t="shared" si="11"/>
        <v>V</v>
      </c>
      <c r="O77" s="78" t="str">
        <f t="shared" si="11"/>
        <v>V</v>
      </c>
      <c r="P77" s="77" t="str">
        <f t="shared" si="11"/>
        <v>V</v>
      </c>
      <c r="Q77" s="78" t="str">
        <f t="shared" si="11"/>
        <v>V</v>
      </c>
      <c r="R77" s="77" t="str">
        <f t="shared" si="11"/>
        <v>V</v>
      </c>
      <c r="S77" s="89" t="str">
        <f t="shared" si="11"/>
        <v>-</v>
      </c>
      <c r="T77" s="78" t="str">
        <f t="shared" si="11"/>
        <v>V</v>
      </c>
      <c r="U77" s="43"/>
      <c r="V77" s="41"/>
    </row>
    <row r="78" spans="1:22" ht="15.75" x14ac:dyDescent="0.3">
      <c r="A78" s="2"/>
      <c r="B78" s="42"/>
      <c r="C78" s="53"/>
      <c r="D78" s="41"/>
      <c r="E78" s="41"/>
      <c r="F78" s="68" t="s">
        <v>112</v>
      </c>
      <c r="G78" s="41"/>
      <c r="H78" s="41"/>
      <c r="I78" s="41"/>
      <c r="J78" s="54"/>
      <c r="K78" s="86"/>
      <c r="L78" s="87"/>
      <c r="M78" s="88"/>
      <c r="N78" s="87"/>
      <c r="O78" s="88"/>
      <c r="P78" s="87"/>
      <c r="Q78" s="88"/>
      <c r="R78" s="87"/>
      <c r="S78" s="89"/>
      <c r="T78" s="88"/>
      <c r="U78" s="43"/>
      <c r="V78" s="41"/>
    </row>
    <row r="79" spans="1:22" ht="15.75" x14ac:dyDescent="0.3">
      <c r="A79" s="2"/>
      <c r="B79" s="42"/>
      <c r="C79" s="53"/>
      <c r="D79" s="41"/>
      <c r="E79" s="41"/>
      <c r="F79" s="69"/>
      <c r="G79" s="93" t="s">
        <v>113</v>
      </c>
      <c r="H79" s="83"/>
      <c r="I79" s="83"/>
      <c r="J79" s="85"/>
      <c r="K79" s="86" t="str">
        <f t="shared" ref="K79:T79" si="12">+K32</f>
        <v>v</v>
      </c>
      <c r="L79" s="77" t="str">
        <f t="shared" si="12"/>
        <v>-</v>
      </c>
      <c r="M79" s="78" t="str">
        <f t="shared" si="12"/>
        <v>-</v>
      </c>
      <c r="N79" s="77" t="str">
        <f t="shared" si="12"/>
        <v>-</v>
      </c>
      <c r="O79" s="78" t="str">
        <f t="shared" si="12"/>
        <v>-</v>
      </c>
      <c r="P79" s="77" t="str">
        <f t="shared" si="12"/>
        <v>-</v>
      </c>
      <c r="Q79" s="78" t="str">
        <f t="shared" si="12"/>
        <v>-</v>
      </c>
      <c r="R79" s="77" t="str">
        <f t="shared" si="12"/>
        <v>V</v>
      </c>
      <c r="S79" s="89" t="str">
        <f t="shared" si="12"/>
        <v>-</v>
      </c>
      <c r="T79" s="78" t="str">
        <f t="shared" si="12"/>
        <v>V</v>
      </c>
      <c r="U79" s="43"/>
      <c r="V79" s="41"/>
    </row>
    <row r="80" spans="1:22" ht="15.75" x14ac:dyDescent="0.3">
      <c r="A80" s="2"/>
      <c r="B80" s="42"/>
      <c r="C80" s="53"/>
      <c r="D80" s="41"/>
      <c r="E80" s="41"/>
      <c r="F80" s="68" t="s">
        <v>114</v>
      </c>
      <c r="G80" s="41"/>
      <c r="H80" s="41"/>
      <c r="I80" s="41"/>
      <c r="J80" s="54"/>
      <c r="K80" s="86"/>
      <c r="L80" s="87"/>
      <c r="M80" s="88"/>
      <c r="N80" s="87"/>
      <c r="O80" s="88"/>
      <c r="P80" s="87"/>
      <c r="Q80" s="88"/>
      <c r="R80" s="87"/>
      <c r="S80" s="89"/>
      <c r="T80" s="88"/>
      <c r="U80" s="43"/>
      <c r="V80" s="41"/>
    </row>
    <row r="81" spans="1:23" ht="15.75" x14ac:dyDescent="0.3">
      <c r="A81" s="2"/>
      <c r="B81" s="42"/>
      <c r="C81" s="53"/>
      <c r="D81" s="41"/>
      <c r="E81" s="41"/>
      <c r="F81" s="69"/>
      <c r="G81" s="93" t="s">
        <v>24</v>
      </c>
      <c r="H81" s="83"/>
      <c r="I81" s="83"/>
      <c r="J81" s="85"/>
      <c r="K81" s="86" t="str">
        <f t="shared" ref="K81:T81" si="13">+K34</f>
        <v>v</v>
      </c>
      <c r="L81" s="77" t="str">
        <f t="shared" si="13"/>
        <v>-</v>
      </c>
      <c r="M81" s="78" t="str">
        <f t="shared" si="13"/>
        <v>-</v>
      </c>
      <c r="N81" s="77" t="str">
        <f t="shared" si="13"/>
        <v>-</v>
      </c>
      <c r="O81" s="78" t="str">
        <f t="shared" si="13"/>
        <v>-</v>
      </c>
      <c r="P81" s="77" t="str">
        <f t="shared" si="13"/>
        <v>-</v>
      </c>
      <c r="Q81" s="78" t="str">
        <f t="shared" si="13"/>
        <v>-</v>
      </c>
      <c r="R81" s="277" t="str">
        <f t="shared" si="13"/>
        <v>V</v>
      </c>
      <c r="S81" s="279">
        <f t="shared" si="13"/>
        <v>0</v>
      </c>
      <c r="T81" s="278">
        <f t="shared" si="13"/>
        <v>0</v>
      </c>
      <c r="U81" s="43"/>
      <c r="V81" s="41"/>
    </row>
    <row r="82" spans="1:23" ht="15.75" x14ac:dyDescent="0.3">
      <c r="A82" s="2"/>
      <c r="B82" s="42"/>
      <c r="C82" s="53"/>
      <c r="D82" s="41"/>
      <c r="E82" s="41"/>
      <c r="F82" s="41"/>
      <c r="G82" s="41"/>
      <c r="H82" s="41"/>
      <c r="I82" s="41"/>
      <c r="J82" s="54"/>
      <c r="K82" s="86"/>
      <c r="L82" s="87"/>
      <c r="M82" s="88"/>
      <c r="N82" s="87"/>
      <c r="O82" s="88"/>
      <c r="P82" s="87"/>
      <c r="Q82" s="88"/>
      <c r="R82" s="87"/>
      <c r="S82" s="89"/>
      <c r="T82" s="88"/>
      <c r="U82" s="43"/>
      <c r="V82" s="41"/>
    </row>
    <row r="83" spans="1:23" ht="15.75" x14ac:dyDescent="0.3">
      <c r="A83" s="2"/>
      <c r="B83" s="42"/>
      <c r="C83" s="53"/>
      <c r="D83" s="94" t="s">
        <v>25</v>
      </c>
      <c r="E83" s="94"/>
      <c r="F83" s="41"/>
      <c r="G83" s="93"/>
      <c r="H83" s="93"/>
      <c r="I83" s="93"/>
      <c r="J83" s="85" t="s">
        <v>21</v>
      </c>
      <c r="K83" s="86" t="str">
        <f t="shared" ref="K83:T83" si="14">+K36</f>
        <v>E215</v>
      </c>
      <c r="L83" s="277" t="str">
        <f t="shared" si="14"/>
        <v>V</v>
      </c>
      <c r="M83" s="278">
        <f t="shared" si="14"/>
        <v>0</v>
      </c>
      <c r="N83" s="277" t="str">
        <f t="shared" si="14"/>
        <v>V</v>
      </c>
      <c r="O83" s="278">
        <f t="shared" si="14"/>
        <v>0</v>
      </c>
      <c r="P83" s="277" t="str">
        <f t="shared" si="14"/>
        <v>V</v>
      </c>
      <c r="Q83" s="278">
        <f t="shared" si="14"/>
        <v>0</v>
      </c>
      <c r="R83" s="277" t="str">
        <f t="shared" si="14"/>
        <v>V</v>
      </c>
      <c r="S83" s="279">
        <f t="shared" si="14"/>
        <v>0</v>
      </c>
      <c r="T83" s="278">
        <f t="shared" si="14"/>
        <v>0</v>
      </c>
      <c r="U83" s="43"/>
      <c r="V83" s="41"/>
    </row>
    <row r="84" spans="1:23" ht="15.75" x14ac:dyDescent="0.3">
      <c r="A84" s="2"/>
      <c r="B84" s="42"/>
      <c r="C84" s="53"/>
      <c r="D84" s="94"/>
      <c r="E84" s="94"/>
      <c r="F84" s="41"/>
      <c r="G84" s="41"/>
      <c r="H84" s="41"/>
      <c r="I84" s="41"/>
      <c r="J84" s="54"/>
      <c r="K84" s="86"/>
      <c r="L84" s="87"/>
      <c r="M84" s="88"/>
      <c r="N84" s="87"/>
      <c r="O84" s="88"/>
      <c r="P84" s="87"/>
      <c r="Q84" s="88"/>
      <c r="R84" s="87"/>
      <c r="S84" s="89"/>
      <c r="T84" s="88"/>
      <c r="U84" s="43"/>
      <c r="V84" s="41"/>
    </row>
    <row r="85" spans="1:23" ht="15.75" x14ac:dyDescent="0.3">
      <c r="A85" s="2"/>
      <c r="B85" s="42"/>
      <c r="C85" s="53"/>
      <c r="D85" s="94" t="s">
        <v>27</v>
      </c>
      <c r="E85" s="94"/>
      <c r="F85" s="41"/>
      <c r="G85" s="41"/>
      <c r="H85" s="41"/>
      <c r="I85" s="41"/>
      <c r="J85" s="54"/>
      <c r="K85" s="86"/>
      <c r="L85" s="87"/>
      <c r="M85" s="88"/>
      <c r="N85" s="87"/>
      <c r="O85" s="88"/>
      <c r="P85" s="87"/>
      <c r="Q85" s="88"/>
      <c r="R85" s="87"/>
      <c r="S85" s="89"/>
      <c r="T85" s="88"/>
      <c r="U85" s="43"/>
      <c r="V85" s="41"/>
    </row>
    <row r="86" spans="1:23" ht="15.75" x14ac:dyDescent="0.3">
      <c r="A86" s="2"/>
      <c r="B86" s="42"/>
      <c r="C86" s="53"/>
      <c r="D86" s="94"/>
      <c r="E86" s="94"/>
      <c r="F86" s="41"/>
      <c r="G86" s="93" t="s">
        <v>28</v>
      </c>
      <c r="H86" s="83"/>
      <c r="I86" s="83"/>
      <c r="J86" s="85" t="s">
        <v>21</v>
      </c>
      <c r="K86" s="86" t="str">
        <f t="shared" ref="K86:T86" si="15">+K39</f>
        <v>E891</v>
      </c>
      <c r="L86" s="277" t="str">
        <f t="shared" si="15"/>
        <v>V</v>
      </c>
      <c r="M86" s="278">
        <f t="shared" si="15"/>
        <v>0</v>
      </c>
      <c r="N86" s="277" t="str">
        <f t="shared" si="15"/>
        <v>V</v>
      </c>
      <c r="O86" s="278">
        <f t="shared" si="15"/>
        <v>0</v>
      </c>
      <c r="P86" s="277" t="str">
        <f t="shared" si="15"/>
        <v>V</v>
      </c>
      <c r="Q86" s="278">
        <f t="shared" si="15"/>
        <v>0</v>
      </c>
      <c r="R86" s="277" t="str">
        <f t="shared" si="15"/>
        <v>V</v>
      </c>
      <c r="S86" s="279">
        <f t="shared" si="15"/>
        <v>0</v>
      </c>
      <c r="T86" s="278">
        <f t="shared" si="15"/>
        <v>0</v>
      </c>
      <c r="U86" s="43"/>
      <c r="V86" s="41"/>
    </row>
    <row r="87" spans="1:23" ht="15.75" x14ac:dyDescent="0.3">
      <c r="A87" s="2"/>
      <c r="B87" s="42"/>
      <c r="C87" s="53"/>
      <c r="D87" s="94"/>
      <c r="E87" s="94"/>
      <c r="F87" s="41"/>
      <c r="G87" s="93" t="s">
        <v>30</v>
      </c>
      <c r="H87" s="83"/>
      <c r="I87" s="83"/>
      <c r="J87" s="85" t="s">
        <v>21</v>
      </c>
      <c r="K87" s="86" t="str">
        <f t="shared" ref="K87:T87" si="16">+K40</f>
        <v>E850</v>
      </c>
      <c r="L87" s="277" t="str">
        <f t="shared" si="16"/>
        <v>V</v>
      </c>
      <c r="M87" s="278">
        <f t="shared" si="16"/>
        <v>0</v>
      </c>
      <c r="N87" s="277" t="str">
        <f t="shared" si="16"/>
        <v>V</v>
      </c>
      <c r="O87" s="278">
        <f t="shared" si="16"/>
        <v>0</v>
      </c>
      <c r="P87" s="277" t="str">
        <f t="shared" si="16"/>
        <v>V</v>
      </c>
      <c r="Q87" s="278">
        <f t="shared" si="16"/>
        <v>0</v>
      </c>
      <c r="R87" s="277" t="str">
        <f t="shared" si="16"/>
        <v>V</v>
      </c>
      <c r="S87" s="279">
        <f t="shared" si="16"/>
        <v>0</v>
      </c>
      <c r="T87" s="278">
        <f t="shared" si="16"/>
        <v>0</v>
      </c>
      <c r="U87" s="43"/>
      <c r="V87" s="41"/>
    </row>
    <row r="88" spans="1:23" ht="16.5" thickBot="1" x14ac:dyDescent="0.35">
      <c r="A88" s="2"/>
      <c r="B88" s="42"/>
      <c r="C88" s="53"/>
      <c r="D88" s="94"/>
      <c r="E88" s="94"/>
      <c r="F88" s="41"/>
      <c r="G88" s="93" t="s">
        <v>32</v>
      </c>
      <c r="H88" s="83"/>
      <c r="I88" s="83"/>
      <c r="J88" s="85" t="s">
        <v>21</v>
      </c>
      <c r="K88" s="95" t="str">
        <f t="shared" ref="K88:T88" si="17">+K41</f>
        <v>E890</v>
      </c>
      <c r="L88" s="280" t="str">
        <f t="shared" si="17"/>
        <v>V</v>
      </c>
      <c r="M88" s="281">
        <f t="shared" si="17"/>
        <v>0</v>
      </c>
      <c r="N88" s="280" t="str">
        <f t="shared" si="17"/>
        <v>V</v>
      </c>
      <c r="O88" s="281">
        <f t="shared" si="17"/>
        <v>0</v>
      </c>
      <c r="P88" s="280" t="str">
        <f t="shared" si="17"/>
        <v>V</v>
      </c>
      <c r="Q88" s="281">
        <f t="shared" si="17"/>
        <v>0</v>
      </c>
      <c r="R88" s="280" t="str">
        <f t="shared" si="17"/>
        <v>V</v>
      </c>
      <c r="S88" s="282">
        <f t="shared" si="17"/>
        <v>0</v>
      </c>
      <c r="T88" s="281">
        <f t="shared" si="17"/>
        <v>0</v>
      </c>
      <c r="U88" s="43"/>
      <c r="V88" s="41"/>
    </row>
    <row r="89" spans="1:23" ht="16.5" thickBot="1" x14ac:dyDescent="0.35">
      <c r="A89" s="2"/>
      <c r="B89" s="42"/>
      <c r="C89" s="53"/>
      <c r="D89" s="94"/>
      <c r="E89" s="94"/>
      <c r="F89" s="41"/>
      <c r="G89" s="41"/>
      <c r="H89" s="41"/>
      <c r="I89" s="41"/>
      <c r="J89" s="41"/>
      <c r="K89" s="96"/>
      <c r="L89" s="97"/>
      <c r="M89" s="48"/>
      <c r="N89" s="48"/>
      <c r="O89" s="48"/>
      <c r="P89" s="48"/>
      <c r="Q89" s="48"/>
      <c r="R89" s="48"/>
      <c r="S89" s="48"/>
      <c r="T89" s="48"/>
      <c r="U89" s="43"/>
      <c r="V89" s="41"/>
    </row>
    <row r="90" spans="1:23" ht="16.5" thickBot="1" x14ac:dyDescent="0.35">
      <c r="A90" s="2"/>
      <c r="B90" s="42"/>
      <c r="C90" s="53"/>
      <c r="D90" s="98" t="s">
        <v>34</v>
      </c>
      <c r="E90" s="94"/>
      <c r="F90" s="41"/>
      <c r="G90" s="74"/>
      <c r="H90" s="75"/>
      <c r="I90" s="75"/>
      <c r="J90" s="80" t="s">
        <v>21</v>
      </c>
      <c r="K90" s="110" t="str">
        <f>+K43</f>
        <v>v</v>
      </c>
      <c r="L90" s="141" t="s">
        <v>13</v>
      </c>
      <c r="M90" s="142" t="s">
        <v>13</v>
      </c>
      <c r="N90" s="141" t="s">
        <v>13</v>
      </c>
      <c r="O90" s="142" t="s">
        <v>13</v>
      </c>
      <c r="P90" s="141" t="s">
        <v>13</v>
      </c>
      <c r="Q90" s="142" t="s">
        <v>13</v>
      </c>
      <c r="R90" s="141" t="s">
        <v>13</v>
      </c>
      <c r="S90" s="143" t="s">
        <v>13</v>
      </c>
      <c r="T90" s="142" t="s">
        <v>13</v>
      </c>
      <c r="U90" s="43"/>
      <c r="V90" s="41"/>
      <c r="W90" t="s">
        <v>124</v>
      </c>
    </row>
    <row r="91" spans="1:23" ht="16.5" thickBot="1" x14ac:dyDescent="0.35">
      <c r="A91" s="2"/>
      <c r="B91" s="42"/>
      <c r="C91" s="53"/>
      <c r="D91" s="41"/>
      <c r="E91" s="41"/>
      <c r="F91" s="41"/>
      <c r="G91" s="41"/>
      <c r="H91" s="41"/>
      <c r="I91" s="41"/>
      <c r="J91" s="41"/>
      <c r="K91" s="99"/>
      <c r="L91" s="66"/>
      <c r="M91" s="65"/>
      <c r="N91" s="48"/>
      <c r="O91" s="48"/>
      <c r="P91" s="48"/>
      <c r="Q91" s="48"/>
      <c r="R91" s="86"/>
      <c r="S91" s="86"/>
      <c r="T91" s="100"/>
      <c r="U91" s="43"/>
      <c r="V91" s="41"/>
    </row>
    <row r="92" spans="1:23" ht="16.5" thickBot="1" x14ac:dyDescent="0.35">
      <c r="A92" s="2"/>
      <c r="B92" s="42"/>
      <c r="C92" s="53"/>
      <c r="D92" s="98" t="s">
        <v>35</v>
      </c>
      <c r="E92" s="41"/>
      <c r="F92" s="41"/>
      <c r="G92" s="75"/>
      <c r="H92" s="75"/>
      <c r="I92" s="75"/>
      <c r="J92" s="80" t="s">
        <v>36</v>
      </c>
      <c r="K92" s="96" t="str">
        <f t="shared" ref="K92:T92" si="18">+K45</f>
        <v>E310</v>
      </c>
      <c r="L92" s="101" t="str">
        <f t="shared" si="18"/>
        <v>V</v>
      </c>
      <c r="M92" s="60" t="str">
        <f t="shared" si="18"/>
        <v>V</v>
      </c>
      <c r="N92" s="101" t="str">
        <f t="shared" si="18"/>
        <v>V</v>
      </c>
      <c r="O92" s="60" t="str">
        <f t="shared" si="18"/>
        <v>V</v>
      </c>
      <c r="P92" s="101" t="str">
        <f t="shared" si="18"/>
        <v>V</v>
      </c>
      <c r="Q92" s="60" t="str">
        <f t="shared" si="18"/>
        <v>V</v>
      </c>
      <c r="R92" s="101" t="str">
        <f t="shared" si="18"/>
        <v>-</v>
      </c>
      <c r="S92" s="102" t="str">
        <f t="shared" si="18"/>
        <v>-</v>
      </c>
      <c r="T92" s="60" t="str">
        <f t="shared" si="18"/>
        <v>-</v>
      </c>
      <c r="U92" s="43"/>
      <c r="V92" s="41"/>
    </row>
    <row r="93" spans="1:23" ht="16.5" thickBot="1" x14ac:dyDescent="0.35">
      <c r="A93" s="2"/>
      <c r="B93" s="42"/>
      <c r="C93" s="103"/>
      <c r="D93" s="104"/>
      <c r="E93" s="104"/>
      <c r="F93" s="104"/>
      <c r="G93" s="105"/>
      <c r="H93" s="104"/>
      <c r="I93" s="104"/>
      <c r="J93" s="104"/>
      <c r="K93" s="96"/>
      <c r="L93" s="102"/>
      <c r="M93" s="102"/>
      <c r="N93" s="102"/>
      <c r="O93" s="102"/>
      <c r="P93" s="102"/>
      <c r="Q93" s="102"/>
      <c r="R93" s="102"/>
      <c r="S93" s="102"/>
      <c r="T93" s="102"/>
      <c r="U93" s="43"/>
      <c r="V93" s="41"/>
    </row>
    <row r="94" spans="1:23" ht="15.75" x14ac:dyDescent="0.3">
      <c r="A94" s="2"/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8"/>
      <c r="M94" s="108"/>
      <c r="N94" s="108"/>
      <c r="O94" s="108"/>
      <c r="P94" s="108"/>
      <c r="Q94" s="108"/>
      <c r="R94" s="108"/>
      <c r="S94" s="108"/>
      <c r="T94" s="108"/>
      <c r="U94" s="109"/>
      <c r="V94" s="41"/>
    </row>
    <row r="95" spans="1:23" ht="15.75" x14ac:dyDescent="0.3">
      <c r="A95" s="263" t="s">
        <v>125</v>
      </c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</row>
    <row r="96" spans="1:23" ht="15.75" x14ac:dyDescent="0.3">
      <c r="A96" s="2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41"/>
    </row>
    <row r="97" spans="1:22" ht="16.5" x14ac:dyDescent="0.3">
      <c r="A97" s="2"/>
      <c r="B97" s="42"/>
      <c r="C97" s="264" t="s">
        <v>0</v>
      </c>
      <c r="D97" s="264"/>
      <c r="E97" s="264"/>
      <c r="F97" s="264"/>
      <c r="G97" s="264"/>
      <c r="H97" s="264"/>
      <c r="I97" s="264"/>
      <c r="J97" s="265" t="s">
        <v>90</v>
      </c>
      <c r="K97" s="265"/>
      <c r="L97" s="265"/>
      <c r="M97" s="265"/>
      <c r="N97" s="265"/>
      <c r="O97" s="266" t="s">
        <v>91</v>
      </c>
      <c r="P97" s="266"/>
      <c r="Q97" s="266"/>
      <c r="R97" s="266"/>
      <c r="S97" s="266"/>
      <c r="T97" s="266"/>
      <c r="U97" s="43"/>
      <c r="V97" s="41"/>
    </row>
    <row r="98" spans="1:22" ht="16.5" x14ac:dyDescent="0.3">
      <c r="A98" s="2"/>
      <c r="B98" s="42"/>
      <c r="C98" s="41"/>
      <c r="D98" s="44"/>
      <c r="E98" s="41"/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  <c r="U98" s="43"/>
      <c r="V98" s="41"/>
    </row>
    <row r="99" spans="1:22" ht="15.75" x14ac:dyDescent="0.3">
      <c r="A99" s="2"/>
      <c r="B99" s="42"/>
      <c r="C99" s="270" t="s">
        <v>1</v>
      </c>
      <c r="D99" s="270"/>
      <c r="E99" s="270"/>
      <c r="F99" s="270"/>
      <c r="G99" s="271" t="s">
        <v>115</v>
      </c>
      <c r="H99" s="271"/>
      <c r="I99" s="46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  <c r="U99" s="43"/>
      <c r="V99" s="41"/>
    </row>
    <row r="100" spans="1:22" ht="16.5" thickBot="1" x14ac:dyDescent="0.35">
      <c r="A100" s="2"/>
      <c r="B100" s="42"/>
      <c r="C100" s="41"/>
      <c r="D100" s="47"/>
      <c r="E100" s="41"/>
      <c r="F100" s="41"/>
      <c r="G100" s="41"/>
      <c r="H100" s="41"/>
      <c r="I100" s="41"/>
      <c r="J100" s="41"/>
      <c r="K100" s="41"/>
      <c r="L100" s="48"/>
      <c r="M100" s="48"/>
      <c r="N100" s="48"/>
      <c r="O100" s="48"/>
      <c r="P100" s="48"/>
      <c r="Q100" s="48"/>
      <c r="R100" s="48"/>
      <c r="S100" s="48"/>
      <c r="T100" s="48"/>
      <c r="U100" s="43"/>
      <c r="V100" s="41"/>
    </row>
    <row r="101" spans="1:22" ht="16.5" thickBot="1" x14ac:dyDescent="0.35">
      <c r="A101" s="2"/>
      <c r="B101" s="42"/>
      <c r="C101" s="49"/>
      <c r="D101" s="50"/>
      <c r="E101" s="50"/>
      <c r="F101" s="50"/>
      <c r="G101" s="50"/>
      <c r="H101" s="50"/>
      <c r="I101" s="50"/>
      <c r="J101" s="51"/>
      <c r="K101" s="52" t="s">
        <v>2</v>
      </c>
      <c r="L101" s="267" t="s">
        <v>3</v>
      </c>
      <c r="M101" s="268"/>
      <c r="N101" s="267" t="s">
        <v>4</v>
      </c>
      <c r="O101" s="268"/>
      <c r="P101" s="267" t="s">
        <v>5</v>
      </c>
      <c r="Q101" s="268"/>
      <c r="R101" s="267" t="s">
        <v>6</v>
      </c>
      <c r="S101" s="269"/>
      <c r="T101" s="268"/>
      <c r="U101" s="43"/>
      <c r="V101" s="41"/>
    </row>
    <row r="102" spans="1:22" ht="45.75" thickBot="1" x14ac:dyDescent="0.35">
      <c r="A102" s="2"/>
      <c r="B102" s="42"/>
      <c r="C102" s="53"/>
      <c r="D102" s="41"/>
      <c r="E102" s="41"/>
      <c r="F102" s="41"/>
      <c r="G102" s="41"/>
      <c r="H102" s="41"/>
      <c r="I102" s="41"/>
      <c r="J102" s="54"/>
      <c r="K102" s="55"/>
      <c r="L102" s="272" t="s">
        <v>92</v>
      </c>
      <c r="M102" s="272" t="s">
        <v>93</v>
      </c>
      <c r="N102" s="272" t="s">
        <v>92</v>
      </c>
      <c r="O102" s="272" t="s">
        <v>93</v>
      </c>
      <c r="P102" s="272" t="s">
        <v>92</v>
      </c>
      <c r="Q102" s="274" t="s">
        <v>93</v>
      </c>
      <c r="R102" s="269" t="s">
        <v>92</v>
      </c>
      <c r="S102" s="276"/>
      <c r="T102" s="56" t="s">
        <v>93</v>
      </c>
      <c r="U102" s="43"/>
      <c r="V102" s="41"/>
    </row>
    <row r="103" spans="1:22" ht="34.5" thickBot="1" x14ac:dyDescent="0.35">
      <c r="A103" s="2"/>
      <c r="B103" s="42"/>
      <c r="C103" s="53"/>
      <c r="D103" s="41"/>
      <c r="E103" s="41"/>
      <c r="F103" s="41"/>
      <c r="G103" s="41"/>
      <c r="H103" s="41"/>
      <c r="I103" s="41"/>
      <c r="J103" s="54"/>
      <c r="K103" s="55"/>
      <c r="L103" s="273"/>
      <c r="M103" s="273"/>
      <c r="N103" s="273"/>
      <c r="O103" s="273"/>
      <c r="P103" s="273"/>
      <c r="Q103" s="275"/>
      <c r="R103" s="57" t="s">
        <v>94</v>
      </c>
      <c r="S103" s="57" t="s">
        <v>95</v>
      </c>
      <c r="T103" s="58" t="s">
        <v>96</v>
      </c>
      <c r="U103" s="43"/>
      <c r="V103" s="41"/>
    </row>
    <row r="104" spans="1:22" ht="16.5" thickBot="1" x14ac:dyDescent="0.35">
      <c r="A104" s="2"/>
      <c r="B104" s="42"/>
      <c r="C104" s="53"/>
      <c r="D104" s="41"/>
      <c r="E104" s="41"/>
      <c r="F104" s="41"/>
      <c r="G104" s="41"/>
      <c r="H104" s="41"/>
      <c r="I104" s="41"/>
      <c r="J104" s="54"/>
      <c r="K104" s="55"/>
      <c r="L104" s="59"/>
      <c r="M104" s="60"/>
      <c r="N104" s="57"/>
      <c r="O104" s="60"/>
      <c r="P104" s="57"/>
      <c r="Q104" s="60"/>
      <c r="R104" s="57"/>
      <c r="S104" s="61"/>
      <c r="T104" s="60"/>
      <c r="U104" s="43"/>
      <c r="V104" s="41"/>
    </row>
    <row r="105" spans="1:22" ht="15.75" x14ac:dyDescent="0.3">
      <c r="A105" s="2"/>
      <c r="B105" s="42"/>
      <c r="C105" s="53"/>
      <c r="D105" s="62" t="s">
        <v>7</v>
      </c>
      <c r="E105" s="62"/>
      <c r="F105" s="62"/>
      <c r="G105" s="62"/>
      <c r="H105" s="41"/>
      <c r="I105" s="41"/>
      <c r="J105" s="54"/>
      <c r="K105" s="41"/>
      <c r="L105" s="63"/>
      <c r="M105" s="64"/>
      <c r="N105" s="63"/>
      <c r="O105" s="64"/>
      <c r="P105" s="63"/>
      <c r="Q105" s="64"/>
      <c r="R105" s="63"/>
      <c r="S105" s="65"/>
      <c r="T105" s="54"/>
      <c r="U105" s="43"/>
      <c r="V105" s="41"/>
    </row>
    <row r="106" spans="1:22" ht="15.75" x14ac:dyDescent="0.3">
      <c r="A106" s="2"/>
      <c r="B106" s="42"/>
      <c r="C106" s="53"/>
      <c r="D106" s="62"/>
      <c r="E106" s="62" t="s">
        <v>8</v>
      </c>
      <c r="F106" s="62"/>
      <c r="G106" s="62"/>
      <c r="H106" s="41"/>
      <c r="I106" s="41"/>
      <c r="J106" s="54"/>
      <c r="K106" s="41"/>
      <c r="L106" s="66"/>
      <c r="M106" s="67"/>
      <c r="N106" s="66"/>
      <c r="O106" s="67"/>
      <c r="P106" s="66"/>
      <c r="Q106" s="67"/>
      <c r="R106" s="41"/>
      <c r="S106" s="41"/>
      <c r="T106" s="54"/>
      <c r="U106" s="43"/>
      <c r="V106" s="41"/>
    </row>
    <row r="107" spans="1:22" ht="15.75" x14ac:dyDescent="0.3">
      <c r="A107" s="2"/>
      <c r="B107" s="42"/>
      <c r="C107" s="53"/>
      <c r="D107" s="41"/>
      <c r="E107" s="41"/>
      <c r="F107" s="68" t="s">
        <v>97</v>
      </c>
      <c r="G107" s="69"/>
      <c r="H107" s="41"/>
      <c r="I107" s="41"/>
      <c r="J107" s="41"/>
      <c r="K107" s="70"/>
      <c r="L107" s="71"/>
      <c r="M107" s="72"/>
      <c r="N107" s="71"/>
      <c r="O107" s="72"/>
      <c r="P107" s="71"/>
      <c r="Q107" s="72"/>
      <c r="R107" s="71"/>
      <c r="S107" s="73"/>
      <c r="T107" s="72"/>
      <c r="U107" s="43"/>
      <c r="V107" s="41"/>
    </row>
    <row r="108" spans="1:22" ht="15.75" x14ac:dyDescent="0.3">
      <c r="A108" s="2"/>
      <c r="B108" s="42"/>
      <c r="C108" s="53"/>
      <c r="D108" s="41"/>
      <c r="E108" s="41"/>
      <c r="F108" s="68"/>
      <c r="G108" s="74" t="s">
        <v>98</v>
      </c>
      <c r="H108" s="75"/>
      <c r="I108" s="75"/>
      <c r="J108" s="75" t="s">
        <v>11</v>
      </c>
      <c r="K108" s="76" t="str">
        <f>+K61</f>
        <v>v</v>
      </c>
      <c r="L108" s="77" t="e">
        <f>+L14-L61</f>
        <v>#VALUE!</v>
      </c>
      <c r="M108" s="78" t="e">
        <f t="shared" ref="M108:T108" si="19">+M14-M61</f>
        <v>#VALUE!</v>
      </c>
      <c r="N108" s="77" t="e">
        <f t="shared" si="19"/>
        <v>#VALUE!</v>
      </c>
      <c r="O108" s="78" t="e">
        <f t="shared" si="19"/>
        <v>#VALUE!</v>
      </c>
      <c r="P108" s="77" t="e">
        <f t="shared" si="19"/>
        <v>#VALUE!</v>
      </c>
      <c r="Q108" s="78" t="e">
        <f t="shared" si="19"/>
        <v>#VALUE!</v>
      </c>
      <c r="R108" s="77" t="e">
        <f t="shared" si="19"/>
        <v>#VALUE!</v>
      </c>
      <c r="S108" s="89" t="e">
        <f t="shared" si="19"/>
        <v>#VALUE!</v>
      </c>
      <c r="T108" s="78" t="e">
        <f t="shared" si="19"/>
        <v>#VALUE!</v>
      </c>
      <c r="U108" s="43"/>
      <c r="V108" s="41"/>
    </row>
    <row r="109" spans="1:22" ht="15.75" x14ac:dyDescent="0.3">
      <c r="A109" s="2"/>
      <c r="B109" s="42"/>
      <c r="C109" s="53"/>
      <c r="D109" s="41"/>
      <c r="E109" s="41"/>
      <c r="F109" s="41"/>
      <c r="G109" s="74" t="s">
        <v>100</v>
      </c>
      <c r="H109" s="75"/>
      <c r="I109" s="75"/>
      <c r="J109" s="75" t="s">
        <v>11</v>
      </c>
      <c r="K109" s="76" t="str">
        <f t="shared" ref="K109" si="20">+K62</f>
        <v>v</v>
      </c>
      <c r="L109" s="77" t="e">
        <f t="shared" ref="L109:T109" si="21">+L15-L62</f>
        <v>#VALUE!</v>
      </c>
      <c r="M109" s="78" t="e">
        <f t="shared" si="21"/>
        <v>#VALUE!</v>
      </c>
      <c r="N109" s="77" t="e">
        <f t="shared" si="21"/>
        <v>#VALUE!</v>
      </c>
      <c r="O109" s="78" t="e">
        <f t="shared" si="21"/>
        <v>#VALUE!</v>
      </c>
      <c r="P109" s="77" t="e">
        <f t="shared" si="21"/>
        <v>#VALUE!</v>
      </c>
      <c r="Q109" s="78" t="e">
        <f t="shared" si="21"/>
        <v>#VALUE!</v>
      </c>
      <c r="R109" s="77" t="e">
        <f t="shared" si="21"/>
        <v>#VALUE!</v>
      </c>
      <c r="S109" s="89" t="e">
        <f t="shared" si="21"/>
        <v>#VALUE!</v>
      </c>
      <c r="T109" s="78" t="e">
        <f t="shared" si="21"/>
        <v>#VALUE!</v>
      </c>
      <c r="U109" s="43"/>
      <c r="V109" s="41"/>
    </row>
    <row r="110" spans="1:22" ht="15.75" x14ac:dyDescent="0.3">
      <c r="A110" s="2"/>
      <c r="B110" s="42"/>
      <c r="C110" s="53"/>
      <c r="D110" s="41"/>
      <c r="E110" s="41"/>
      <c r="F110" s="68" t="s">
        <v>101</v>
      </c>
      <c r="G110" s="62"/>
      <c r="H110" s="62"/>
      <c r="I110" s="41"/>
      <c r="J110" s="41"/>
      <c r="K110" s="76"/>
      <c r="L110" s="87"/>
      <c r="M110" s="88"/>
      <c r="N110" s="87"/>
      <c r="O110" s="88"/>
      <c r="P110" s="87"/>
      <c r="Q110" s="88"/>
      <c r="R110" s="87"/>
      <c r="S110" s="89"/>
      <c r="T110" s="88"/>
      <c r="U110" s="43"/>
      <c r="V110" s="41"/>
    </row>
    <row r="111" spans="1:22" ht="15.75" x14ac:dyDescent="0.3">
      <c r="A111" s="2"/>
      <c r="B111" s="42"/>
      <c r="C111" s="53"/>
      <c r="D111" s="41"/>
      <c r="E111" s="41"/>
      <c r="F111" s="41"/>
      <c r="G111" s="75" t="s">
        <v>102</v>
      </c>
      <c r="H111" s="79"/>
      <c r="I111" s="75"/>
      <c r="J111" s="80" t="s">
        <v>103</v>
      </c>
      <c r="K111" s="76" t="str">
        <f t="shared" ref="K111" si="22">+K64</f>
        <v>v</v>
      </c>
      <c r="L111" s="77" t="e">
        <f t="shared" ref="L111:T111" si="23">+L17-L64</f>
        <v>#VALUE!</v>
      </c>
      <c r="M111" s="78" t="e">
        <f t="shared" si="23"/>
        <v>#VALUE!</v>
      </c>
      <c r="N111" s="77" t="e">
        <f t="shared" si="23"/>
        <v>#VALUE!</v>
      </c>
      <c r="O111" s="78" t="e">
        <f t="shared" si="23"/>
        <v>#VALUE!</v>
      </c>
      <c r="P111" s="77" t="e">
        <f t="shared" si="23"/>
        <v>#VALUE!</v>
      </c>
      <c r="Q111" s="78" t="e">
        <f t="shared" si="23"/>
        <v>#VALUE!</v>
      </c>
      <c r="R111" s="81" t="e">
        <f t="shared" si="23"/>
        <v>#VALUE!</v>
      </c>
      <c r="S111" s="82">
        <f t="shared" si="23"/>
        <v>0</v>
      </c>
      <c r="T111" s="78" t="e">
        <f t="shared" si="23"/>
        <v>#VALUE!</v>
      </c>
      <c r="U111" s="43"/>
      <c r="V111" s="41"/>
    </row>
    <row r="112" spans="1:22" ht="15.75" x14ac:dyDescent="0.3">
      <c r="A112" s="2"/>
      <c r="B112" s="42"/>
      <c r="C112" s="53"/>
      <c r="D112" s="41"/>
      <c r="E112" s="41"/>
      <c r="F112" s="41"/>
      <c r="G112" s="83" t="s">
        <v>104</v>
      </c>
      <c r="H112" s="84"/>
      <c r="I112" s="83"/>
      <c r="J112" s="85" t="s">
        <v>103</v>
      </c>
      <c r="K112" s="76" t="str">
        <f t="shared" ref="K112" si="24">+K65</f>
        <v>v</v>
      </c>
      <c r="L112" s="77" t="e">
        <f t="shared" ref="L112:T112" si="25">+L18-L65</f>
        <v>#VALUE!</v>
      </c>
      <c r="M112" s="78" t="e">
        <f t="shared" si="25"/>
        <v>#VALUE!</v>
      </c>
      <c r="N112" s="77" t="e">
        <f t="shared" si="25"/>
        <v>#VALUE!</v>
      </c>
      <c r="O112" s="78" t="e">
        <f t="shared" si="25"/>
        <v>#VALUE!</v>
      </c>
      <c r="P112" s="77" t="e">
        <f t="shared" si="25"/>
        <v>#VALUE!</v>
      </c>
      <c r="Q112" s="78" t="e">
        <f t="shared" si="25"/>
        <v>#VALUE!</v>
      </c>
      <c r="R112" s="81" t="e">
        <f t="shared" si="25"/>
        <v>#VALUE!</v>
      </c>
      <c r="S112" s="89" t="e">
        <f t="shared" si="25"/>
        <v>#VALUE!</v>
      </c>
      <c r="T112" s="78" t="e">
        <f t="shared" si="25"/>
        <v>#VALUE!</v>
      </c>
      <c r="U112" s="43"/>
      <c r="V112" s="41"/>
    </row>
    <row r="113" spans="1:22" ht="15.75" x14ac:dyDescent="0.3">
      <c r="A113" s="2"/>
      <c r="B113" s="42"/>
      <c r="C113" s="53"/>
      <c r="D113" s="41"/>
      <c r="E113" s="62" t="s">
        <v>105</v>
      </c>
      <c r="F113" s="68"/>
      <c r="G113" s="41"/>
      <c r="H113" s="41"/>
      <c r="I113" s="41"/>
      <c r="J113" s="41"/>
      <c r="K113" s="76"/>
      <c r="L113" s="87"/>
      <c r="M113" s="88"/>
      <c r="N113" s="87"/>
      <c r="O113" s="88"/>
      <c r="P113" s="87"/>
      <c r="Q113" s="88"/>
      <c r="R113" s="87"/>
      <c r="S113" s="89"/>
      <c r="T113" s="88"/>
      <c r="U113" s="43"/>
      <c r="V113" s="41"/>
    </row>
    <row r="114" spans="1:22" ht="15.75" x14ac:dyDescent="0.3">
      <c r="A114" s="2"/>
      <c r="B114" s="42"/>
      <c r="C114" s="53"/>
      <c r="D114" s="41"/>
      <c r="E114" s="41"/>
      <c r="F114" s="68"/>
      <c r="G114" s="74" t="s">
        <v>15</v>
      </c>
      <c r="H114" s="75"/>
      <c r="I114" s="75"/>
      <c r="J114" s="80" t="s">
        <v>16</v>
      </c>
      <c r="K114" s="86" t="str">
        <f t="shared" ref="K114" si="26">+K67</f>
        <v>v</v>
      </c>
      <c r="L114" s="77" t="e">
        <f t="shared" ref="L114:T114" si="27">+L20-L67</f>
        <v>#VALUE!</v>
      </c>
      <c r="M114" s="78" t="e">
        <f t="shared" si="27"/>
        <v>#VALUE!</v>
      </c>
      <c r="N114" s="77" t="e">
        <f t="shared" si="27"/>
        <v>#VALUE!</v>
      </c>
      <c r="O114" s="78" t="e">
        <f t="shared" si="27"/>
        <v>#VALUE!</v>
      </c>
      <c r="P114" s="77" t="e">
        <f t="shared" si="27"/>
        <v>#VALUE!</v>
      </c>
      <c r="Q114" s="78" t="e">
        <f t="shared" si="27"/>
        <v>#VALUE!</v>
      </c>
      <c r="R114" s="81" t="e">
        <f t="shared" si="27"/>
        <v>#VALUE!</v>
      </c>
      <c r="S114" s="89" t="e">
        <f t="shared" si="27"/>
        <v>#VALUE!</v>
      </c>
      <c r="T114" s="78" t="e">
        <f t="shared" si="27"/>
        <v>#VALUE!</v>
      </c>
      <c r="U114" s="43"/>
      <c r="V114" s="41"/>
    </row>
    <row r="115" spans="1:22" ht="15.75" x14ac:dyDescent="0.3">
      <c r="A115" s="2"/>
      <c r="B115" s="42"/>
      <c r="C115" s="53"/>
      <c r="D115" s="41"/>
      <c r="E115" s="62" t="s">
        <v>17</v>
      </c>
      <c r="F115" s="68"/>
      <c r="G115" s="74"/>
      <c r="H115" s="75"/>
      <c r="I115" s="75"/>
      <c r="J115" s="75" t="s">
        <v>18</v>
      </c>
      <c r="K115" s="76" t="str">
        <f t="shared" ref="K115" si="28">+K68</f>
        <v>v</v>
      </c>
      <c r="L115" s="277" t="e">
        <f t="shared" ref="L115:T115" si="29">+L21-L68</f>
        <v>#VALUE!</v>
      </c>
      <c r="M115" s="278">
        <f t="shared" si="29"/>
        <v>0</v>
      </c>
      <c r="N115" s="277" t="e">
        <f t="shared" si="29"/>
        <v>#VALUE!</v>
      </c>
      <c r="O115" s="278">
        <f t="shared" si="29"/>
        <v>0</v>
      </c>
      <c r="P115" s="277" t="e">
        <f t="shared" si="29"/>
        <v>#VALUE!</v>
      </c>
      <c r="Q115" s="278">
        <f t="shared" si="29"/>
        <v>0</v>
      </c>
      <c r="R115" s="277" t="e">
        <f t="shared" si="29"/>
        <v>#VALUE!</v>
      </c>
      <c r="S115" s="279">
        <f t="shared" si="29"/>
        <v>0</v>
      </c>
      <c r="T115" s="278">
        <f t="shared" si="29"/>
        <v>0</v>
      </c>
      <c r="U115" s="43"/>
      <c r="V115" s="41"/>
    </row>
    <row r="116" spans="1:22" ht="15.75" x14ac:dyDescent="0.3">
      <c r="A116" s="2"/>
      <c r="B116" s="42"/>
      <c r="C116" s="53"/>
      <c r="D116" s="41"/>
      <c r="E116" s="62" t="s">
        <v>19</v>
      </c>
      <c r="F116" s="69"/>
      <c r="G116" s="41"/>
      <c r="H116" s="41"/>
      <c r="I116" s="41"/>
      <c r="J116" s="54"/>
      <c r="K116" s="86"/>
      <c r="L116" s="87"/>
      <c r="M116" s="88"/>
      <c r="N116" s="87"/>
      <c r="O116" s="88"/>
      <c r="P116" s="87"/>
      <c r="Q116" s="88"/>
      <c r="R116" s="87"/>
      <c r="S116" s="89"/>
      <c r="T116" s="88"/>
      <c r="U116" s="43"/>
      <c r="V116" s="41"/>
    </row>
    <row r="117" spans="1:22" ht="15.75" x14ac:dyDescent="0.3">
      <c r="A117" s="2"/>
      <c r="B117" s="42"/>
      <c r="C117" s="53"/>
      <c r="D117" s="41"/>
      <c r="E117" s="62"/>
      <c r="F117" s="68" t="s">
        <v>106</v>
      </c>
      <c r="G117" s="41"/>
      <c r="H117" s="41"/>
      <c r="I117" s="41"/>
      <c r="J117" s="54"/>
      <c r="K117" s="86"/>
      <c r="L117" s="87"/>
      <c r="M117" s="88"/>
      <c r="N117" s="87"/>
      <c r="O117" s="88"/>
      <c r="P117" s="87"/>
      <c r="Q117" s="88"/>
      <c r="R117" s="87"/>
      <c r="S117" s="89"/>
      <c r="T117" s="88"/>
      <c r="U117" s="43"/>
      <c r="V117" s="41"/>
    </row>
    <row r="118" spans="1:22" ht="15.75" x14ac:dyDescent="0.3">
      <c r="A118" s="2"/>
      <c r="B118" s="42"/>
      <c r="C118" s="53"/>
      <c r="D118" s="41"/>
      <c r="E118" s="62"/>
      <c r="F118" s="69"/>
      <c r="G118" s="3" t="s">
        <v>107</v>
      </c>
      <c r="H118" s="75"/>
      <c r="I118" s="75"/>
      <c r="J118" s="80" t="s">
        <v>21</v>
      </c>
      <c r="K118" s="76" t="str">
        <f t="shared" ref="K118" si="30">+K71</f>
        <v>v</v>
      </c>
      <c r="L118" s="77" t="e">
        <f t="shared" ref="L118:T118" si="31">+L24-L71</f>
        <v>#VALUE!</v>
      </c>
      <c r="M118" s="78" t="e">
        <f t="shared" si="31"/>
        <v>#VALUE!</v>
      </c>
      <c r="N118" s="77" t="e">
        <f t="shared" si="31"/>
        <v>#VALUE!</v>
      </c>
      <c r="O118" s="78" t="e">
        <f t="shared" si="31"/>
        <v>#VALUE!</v>
      </c>
      <c r="P118" s="77" t="e">
        <f t="shared" si="31"/>
        <v>#VALUE!</v>
      </c>
      <c r="Q118" s="78" t="e">
        <f t="shared" si="31"/>
        <v>#VALUE!</v>
      </c>
      <c r="R118" s="81" t="e">
        <f t="shared" si="31"/>
        <v>#VALUE!</v>
      </c>
      <c r="S118" s="90" t="e">
        <f t="shared" si="31"/>
        <v>#VALUE!</v>
      </c>
      <c r="T118" s="91" t="e">
        <f t="shared" si="31"/>
        <v>#VALUE!</v>
      </c>
      <c r="U118" s="43"/>
      <c r="V118" s="41"/>
    </row>
    <row r="119" spans="1:22" ht="15.75" x14ac:dyDescent="0.3">
      <c r="A119" s="2"/>
      <c r="B119" s="42"/>
      <c r="C119" s="53"/>
      <c r="D119" s="41"/>
      <c r="E119" s="62"/>
      <c r="F119" s="41"/>
      <c r="G119" s="3" t="s">
        <v>108</v>
      </c>
      <c r="H119" s="75"/>
      <c r="I119" s="75"/>
      <c r="J119" s="80" t="s">
        <v>21</v>
      </c>
      <c r="K119" s="76" t="str">
        <f t="shared" ref="K119" si="32">+K72</f>
        <v>v</v>
      </c>
      <c r="L119" s="77" t="e">
        <f t="shared" ref="L119:T119" si="33">+L25-L72</f>
        <v>#VALUE!</v>
      </c>
      <c r="M119" s="78" t="e">
        <f t="shared" si="33"/>
        <v>#VALUE!</v>
      </c>
      <c r="N119" s="77" t="e">
        <f t="shared" si="33"/>
        <v>#VALUE!</v>
      </c>
      <c r="O119" s="78" t="e">
        <f t="shared" si="33"/>
        <v>#VALUE!</v>
      </c>
      <c r="P119" s="77" t="e">
        <f t="shared" si="33"/>
        <v>#VALUE!</v>
      </c>
      <c r="Q119" s="78" t="e">
        <f t="shared" si="33"/>
        <v>#VALUE!</v>
      </c>
      <c r="R119" s="81" t="e">
        <f t="shared" si="33"/>
        <v>#VALUE!</v>
      </c>
      <c r="S119" s="92">
        <f t="shared" si="33"/>
        <v>0</v>
      </c>
      <c r="T119" s="91" t="e">
        <f t="shared" si="33"/>
        <v>#VALUE!</v>
      </c>
      <c r="U119" s="43"/>
      <c r="V119" s="41"/>
    </row>
    <row r="120" spans="1:22" ht="15.75" x14ac:dyDescent="0.3">
      <c r="A120" s="2"/>
      <c r="B120" s="42"/>
      <c r="C120" s="53"/>
      <c r="D120" s="41"/>
      <c r="E120" s="62"/>
      <c r="F120" s="41"/>
      <c r="G120" s="4" t="s">
        <v>109</v>
      </c>
      <c r="H120" s="75"/>
      <c r="I120" s="75"/>
      <c r="J120" s="80" t="s">
        <v>21</v>
      </c>
      <c r="K120" s="76" t="str">
        <f t="shared" ref="K120" si="34">+K73</f>
        <v>v</v>
      </c>
      <c r="L120" s="77" t="e">
        <f t="shared" ref="L120:T120" si="35">+L26-L73</f>
        <v>#VALUE!</v>
      </c>
      <c r="M120" s="78" t="e">
        <f t="shared" si="35"/>
        <v>#VALUE!</v>
      </c>
      <c r="N120" s="77" t="e">
        <f t="shared" si="35"/>
        <v>#VALUE!</v>
      </c>
      <c r="O120" s="78" t="e">
        <f t="shared" si="35"/>
        <v>#VALUE!</v>
      </c>
      <c r="P120" s="77" t="e">
        <f t="shared" si="35"/>
        <v>#VALUE!</v>
      </c>
      <c r="Q120" s="78" t="e">
        <f t="shared" si="35"/>
        <v>#VALUE!</v>
      </c>
      <c r="R120" s="81" t="e">
        <f t="shared" si="35"/>
        <v>#VALUE!</v>
      </c>
      <c r="S120" s="90" t="e">
        <f t="shared" si="35"/>
        <v>#VALUE!</v>
      </c>
      <c r="T120" s="91" t="e">
        <f t="shared" si="35"/>
        <v>#VALUE!</v>
      </c>
      <c r="U120" s="43"/>
      <c r="V120" s="41"/>
    </row>
    <row r="121" spans="1:22" ht="15.75" x14ac:dyDescent="0.3">
      <c r="A121" s="2"/>
      <c r="B121" s="42"/>
      <c r="C121" s="53"/>
      <c r="D121" s="41"/>
      <c r="E121" s="62"/>
      <c r="F121" s="41"/>
      <c r="G121" s="4" t="s">
        <v>110</v>
      </c>
      <c r="H121" s="75"/>
      <c r="I121" s="75"/>
      <c r="J121" s="80" t="s">
        <v>21</v>
      </c>
      <c r="K121" s="76" t="str">
        <f t="shared" ref="K121" si="36">+K74</f>
        <v>v</v>
      </c>
      <c r="L121" s="77" t="e">
        <f t="shared" ref="L121:T121" si="37">+L27-L74</f>
        <v>#VALUE!</v>
      </c>
      <c r="M121" s="78" t="e">
        <f t="shared" si="37"/>
        <v>#VALUE!</v>
      </c>
      <c r="N121" s="77" t="e">
        <f t="shared" si="37"/>
        <v>#VALUE!</v>
      </c>
      <c r="O121" s="78" t="e">
        <f t="shared" si="37"/>
        <v>#VALUE!</v>
      </c>
      <c r="P121" s="77" t="e">
        <f t="shared" si="37"/>
        <v>#VALUE!</v>
      </c>
      <c r="Q121" s="78" t="e">
        <f t="shared" si="37"/>
        <v>#VALUE!</v>
      </c>
      <c r="R121" s="81" t="e">
        <f t="shared" si="37"/>
        <v>#VALUE!</v>
      </c>
      <c r="S121" s="90" t="e">
        <f t="shared" si="37"/>
        <v>#VALUE!</v>
      </c>
      <c r="T121" s="91" t="e">
        <f t="shared" si="37"/>
        <v>#VALUE!</v>
      </c>
      <c r="U121" s="43"/>
      <c r="V121" s="41"/>
    </row>
    <row r="122" spans="1:22" ht="15.75" x14ac:dyDescent="0.3">
      <c r="A122" s="2"/>
      <c r="B122" s="42"/>
      <c r="C122" s="53"/>
      <c r="D122" s="41"/>
      <c r="E122" s="62"/>
      <c r="F122" s="68" t="s">
        <v>111</v>
      </c>
      <c r="G122" s="41"/>
      <c r="H122" s="41"/>
      <c r="I122" s="41"/>
      <c r="J122" s="54"/>
      <c r="K122" s="86"/>
      <c r="L122" s="87"/>
      <c r="M122" s="88"/>
      <c r="N122" s="87"/>
      <c r="O122" s="88"/>
      <c r="P122" s="87"/>
      <c r="Q122" s="88"/>
      <c r="R122" s="87"/>
      <c r="S122" s="89"/>
      <c r="T122" s="88"/>
      <c r="U122" s="43"/>
      <c r="V122" s="41"/>
    </row>
    <row r="123" spans="1:22" ht="15.75" x14ac:dyDescent="0.3">
      <c r="A123" s="2"/>
      <c r="B123" s="42"/>
      <c r="C123" s="53"/>
      <c r="D123" s="41"/>
      <c r="E123" s="41"/>
      <c r="F123" s="41"/>
      <c r="G123" s="74" t="s">
        <v>22</v>
      </c>
      <c r="H123" s="75"/>
      <c r="I123" s="75"/>
      <c r="J123" s="80" t="s">
        <v>21</v>
      </c>
      <c r="K123" s="86" t="str">
        <f t="shared" ref="K123" si="38">+K76</f>
        <v>v</v>
      </c>
      <c r="L123" s="77" t="e">
        <f t="shared" ref="L123:T123" si="39">+L29-L76</f>
        <v>#VALUE!</v>
      </c>
      <c r="M123" s="78" t="e">
        <f t="shared" si="39"/>
        <v>#VALUE!</v>
      </c>
      <c r="N123" s="77" t="e">
        <f t="shared" si="39"/>
        <v>#VALUE!</v>
      </c>
      <c r="O123" s="78" t="e">
        <f t="shared" si="39"/>
        <v>#VALUE!</v>
      </c>
      <c r="P123" s="77" t="e">
        <f t="shared" si="39"/>
        <v>#VALUE!</v>
      </c>
      <c r="Q123" s="78" t="e">
        <f t="shared" si="39"/>
        <v>#VALUE!</v>
      </c>
      <c r="R123" s="77" t="e">
        <f t="shared" si="39"/>
        <v>#VALUE!</v>
      </c>
      <c r="S123" s="89" t="e">
        <f t="shared" si="39"/>
        <v>#VALUE!</v>
      </c>
      <c r="T123" s="78" t="e">
        <f t="shared" si="39"/>
        <v>#VALUE!</v>
      </c>
      <c r="U123" s="43"/>
      <c r="V123" s="41"/>
    </row>
    <row r="124" spans="1:22" ht="15.75" x14ac:dyDescent="0.3">
      <c r="A124" s="2"/>
      <c r="B124" s="42"/>
      <c r="C124" s="53"/>
      <c r="D124" s="41"/>
      <c r="E124" s="41"/>
      <c r="F124" s="41"/>
      <c r="G124" s="93" t="s">
        <v>23</v>
      </c>
      <c r="H124" s="83"/>
      <c r="I124" s="83"/>
      <c r="J124" s="85" t="s">
        <v>21</v>
      </c>
      <c r="K124" s="86" t="str">
        <f t="shared" ref="K124" si="40">+K77</f>
        <v>v</v>
      </c>
      <c r="L124" s="77" t="e">
        <f t="shared" ref="L124:T124" si="41">+L30-L77</f>
        <v>#VALUE!</v>
      </c>
      <c r="M124" s="78" t="e">
        <f t="shared" si="41"/>
        <v>#VALUE!</v>
      </c>
      <c r="N124" s="77" t="e">
        <f t="shared" si="41"/>
        <v>#VALUE!</v>
      </c>
      <c r="O124" s="78" t="e">
        <f t="shared" si="41"/>
        <v>#VALUE!</v>
      </c>
      <c r="P124" s="77" t="e">
        <f t="shared" si="41"/>
        <v>#VALUE!</v>
      </c>
      <c r="Q124" s="78" t="e">
        <f t="shared" si="41"/>
        <v>#VALUE!</v>
      </c>
      <c r="R124" s="77" t="e">
        <f t="shared" si="41"/>
        <v>#VALUE!</v>
      </c>
      <c r="S124" s="89" t="e">
        <f t="shared" si="41"/>
        <v>#VALUE!</v>
      </c>
      <c r="T124" s="78" t="e">
        <f t="shared" si="41"/>
        <v>#VALUE!</v>
      </c>
      <c r="U124" s="43"/>
      <c r="V124" s="41"/>
    </row>
    <row r="125" spans="1:22" ht="15.75" x14ac:dyDescent="0.3">
      <c r="A125" s="2"/>
      <c r="B125" s="42"/>
      <c r="C125" s="53"/>
      <c r="D125" s="41"/>
      <c r="E125" s="41"/>
      <c r="F125" s="68" t="s">
        <v>112</v>
      </c>
      <c r="G125" s="41"/>
      <c r="H125" s="41"/>
      <c r="I125" s="41"/>
      <c r="J125" s="54"/>
      <c r="K125" s="86"/>
      <c r="L125" s="87"/>
      <c r="M125" s="88"/>
      <c r="N125" s="87"/>
      <c r="O125" s="88"/>
      <c r="P125" s="87"/>
      <c r="Q125" s="88"/>
      <c r="R125" s="87"/>
      <c r="S125" s="89"/>
      <c r="T125" s="88"/>
      <c r="U125" s="43"/>
      <c r="V125" s="41"/>
    </row>
    <row r="126" spans="1:22" ht="15.75" x14ac:dyDescent="0.3">
      <c r="A126" s="2"/>
      <c r="B126" s="42"/>
      <c r="C126" s="53"/>
      <c r="D126" s="41"/>
      <c r="E126" s="41"/>
      <c r="F126" s="69"/>
      <c r="G126" s="93" t="s">
        <v>113</v>
      </c>
      <c r="H126" s="83"/>
      <c r="I126" s="83"/>
      <c r="J126" s="85"/>
      <c r="K126" s="86" t="str">
        <f t="shared" ref="K126" si="42">+K79</f>
        <v>v</v>
      </c>
      <c r="L126" s="77" t="e">
        <f t="shared" ref="L126:T126" si="43">+L32-L79</f>
        <v>#VALUE!</v>
      </c>
      <c r="M126" s="78" t="e">
        <f t="shared" si="43"/>
        <v>#VALUE!</v>
      </c>
      <c r="N126" s="77" t="e">
        <f t="shared" si="43"/>
        <v>#VALUE!</v>
      </c>
      <c r="O126" s="78" t="e">
        <f t="shared" si="43"/>
        <v>#VALUE!</v>
      </c>
      <c r="P126" s="77" t="e">
        <f t="shared" si="43"/>
        <v>#VALUE!</v>
      </c>
      <c r="Q126" s="78" t="e">
        <f t="shared" si="43"/>
        <v>#VALUE!</v>
      </c>
      <c r="R126" s="77" t="e">
        <f t="shared" si="43"/>
        <v>#VALUE!</v>
      </c>
      <c r="S126" s="89" t="e">
        <f t="shared" si="43"/>
        <v>#VALUE!</v>
      </c>
      <c r="T126" s="78" t="e">
        <f t="shared" si="43"/>
        <v>#VALUE!</v>
      </c>
      <c r="U126" s="43"/>
      <c r="V126" s="41"/>
    </row>
    <row r="127" spans="1:22" ht="15.75" x14ac:dyDescent="0.3">
      <c r="A127" s="2"/>
      <c r="B127" s="42"/>
      <c r="C127" s="53"/>
      <c r="D127" s="41"/>
      <c r="E127" s="41"/>
      <c r="F127" s="68" t="s">
        <v>114</v>
      </c>
      <c r="G127" s="41"/>
      <c r="H127" s="41"/>
      <c r="I127" s="41"/>
      <c r="J127" s="54"/>
      <c r="K127" s="86"/>
      <c r="L127" s="87"/>
      <c r="M127" s="88"/>
      <c r="N127" s="87"/>
      <c r="O127" s="88"/>
      <c r="P127" s="87"/>
      <c r="Q127" s="88"/>
      <c r="R127" s="87"/>
      <c r="S127" s="89"/>
      <c r="T127" s="88"/>
      <c r="U127" s="43"/>
      <c r="V127" s="41"/>
    </row>
    <row r="128" spans="1:22" ht="15.75" x14ac:dyDescent="0.3">
      <c r="A128" s="2"/>
      <c r="B128" s="42"/>
      <c r="C128" s="53"/>
      <c r="D128" s="41"/>
      <c r="E128" s="41"/>
      <c r="F128" s="69"/>
      <c r="G128" s="93" t="s">
        <v>24</v>
      </c>
      <c r="H128" s="83"/>
      <c r="I128" s="83"/>
      <c r="J128" s="85"/>
      <c r="K128" s="86" t="str">
        <f t="shared" ref="K128" si="44">+K81</f>
        <v>v</v>
      </c>
      <c r="L128" s="77" t="e">
        <f t="shared" ref="L128:T128" si="45">+L34-L81</f>
        <v>#VALUE!</v>
      </c>
      <c r="M128" s="78" t="e">
        <f t="shared" si="45"/>
        <v>#VALUE!</v>
      </c>
      <c r="N128" s="77" t="e">
        <f t="shared" si="45"/>
        <v>#VALUE!</v>
      </c>
      <c r="O128" s="78" t="e">
        <f t="shared" si="45"/>
        <v>#VALUE!</v>
      </c>
      <c r="P128" s="77" t="e">
        <f t="shared" si="45"/>
        <v>#VALUE!</v>
      </c>
      <c r="Q128" s="78" t="e">
        <f t="shared" si="45"/>
        <v>#VALUE!</v>
      </c>
      <c r="R128" s="277" t="e">
        <f t="shared" si="45"/>
        <v>#VALUE!</v>
      </c>
      <c r="S128" s="279">
        <f t="shared" si="45"/>
        <v>0</v>
      </c>
      <c r="T128" s="278">
        <f t="shared" si="45"/>
        <v>0</v>
      </c>
      <c r="U128" s="43"/>
      <c r="V128" s="41"/>
    </row>
    <row r="129" spans="1:22" ht="15.75" x14ac:dyDescent="0.3">
      <c r="A129" s="2"/>
      <c r="B129" s="42"/>
      <c r="C129" s="53"/>
      <c r="D129" s="41"/>
      <c r="E129" s="41"/>
      <c r="F129" s="41"/>
      <c r="G129" s="41"/>
      <c r="H129" s="41"/>
      <c r="I129" s="41"/>
      <c r="J129" s="54"/>
      <c r="K129" s="86"/>
      <c r="L129" s="87"/>
      <c r="M129" s="88"/>
      <c r="N129" s="87"/>
      <c r="O129" s="88"/>
      <c r="P129" s="87"/>
      <c r="Q129" s="88"/>
      <c r="R129" s="87"/>
      <c r="S129" s="89"/>
      <c r="T129" s="88"/>
      <c r="U129" s="43"/>
      <c r="V129" s="41"/>
    </row>
    <row r="130" spans="1:22" ht="15.75" x14ac:dyDescent="0.3">
      <c r="A130" s="2"/>
      <c r="B130" s="42"/>
      <c r="C130" s="53"/>
      <c r="D130" s="94" t="s">
        <v>25</v>
      </c>
      <c r="E130" s="94"/>
      <c r="F130" s="41"/>
      <c r="G130" s="93"/>
      <c r="H130" s="93"/>
      <c r="I130" s="93"/>
      <c r="J130" s="85" t="s">
        <v>21</v>
      </c>
      <c r="K130" s="86" t="str">
        <f t="shared" ref="K130" si="46">+K83</f>
        <v>E215</v>
      </c>
      <c r="L130" s="277" t="e">
        <f t="shared" ref="L130:T130" si="47">+L36-L83</f>
        <v>#VALUE!</v>
      </c>
      <c r="M130" s="278">
        <f t="shared" si="47"/>
        <v>0</v>
      </c>
      <c r="N130" s="277" t="e">
        <f t="shared" si="47"/>
        <v>#VALUE!</v>
      </c>
      <c r="O130" s="278">
        <f t="shared" si="47"/>
        <v>0</v>
      </c>
      <c r="P130" s="277" t="e">
        <f t="shared" si="47"/>
        <v>#VALUE!</v>
      </c>
      <c r="Q130" s="278">
        <f t="shared" si="47"/>
        <v>0</v>
      </c>
      <c r="R130" s="277" t="e">
        <f t="shared" si="47"/>
        <v>#VALUE!</v>
      </c>
      <c r="S130" s="279">
        <f t="shared" si="47"/>
        <v>0</v>
      </c>
      <c r="T130" s="278">
        <f t="shared" si="47"/>
        <v>0</v>
      </c>
      <c r="U130" s="43"/>
      <c r="V130" s="41"/>
    </row>
    <row r="131" spans="1:22" ht="15.75" x14ac:dyDescent="0.3">
      <c r="A131" s="2"/>
      <c r="B131" s="42"/>
      <c r="C131" s="53"/>
      <c r="D131" s="94"/>
      <c r="E131" s="94"/>
      <c r="F131" s="41"/>
      <c r="G131" s="41"/>
      <c r="H131" s="41"/>
      <c r="I131" s="41"/>
      <c r="J131" s="54"/>
      <c r="K131" s="86"/>
      <c r="L131" s="87"/>
      <c r="M131" s="88"/>
      <c r="N131" s="87"/>
      <c r="O131" s="88"/>
      <c r="P131" s="87"/>
      <c r="Q131" s="88"/>
      <c r="R131" s="87"/>
      <c r="S131" s="89"/>
      <c r="T131" s="88"/>
      <c r="U131" s="43"/>
      <c r="V131" s="41"/>
    </row>
    <row r="132" spans="1:22" ht="15.75" x14ac:dyDescent="0.3">
      <c r="A132" s="2"/>
      <c r="B132" s="42"/>
      <c r="C132" s="53"/>
      <c r="D132" s="94" t="s">
        <v>27</v>
      </c>
      <c r="E132" s="94"/>
      <c r="F132" s="41"/>
      <c r="G132" s="41"/>
      <c r="H132" s="41"/>
      <c r="I132" s="41"/>
      <c r="J132" s="54"/>
      <c r="K132" s="86"/>
      <c r="L132" s="87"/>
      <c r="M132" s="88"/>
      <c r="N132" s="87"/>
      <c r="O132" s="88"/>
      <c r="P132" s="87"/>
      <c r="Q132" s="88"/>
      <c r="R132" s="87"/>
      <c r="S132" s="89"/>
      <c r="T132" s="88"/>
      <c r="U132" s="43"/>
      <c r="V132" s="41"/>
    </row>
    <row r="133" spans="1:22" ht="15.75" x14ac:dyDescent="0.3">
      <c r="A133" s="2"/>
      <c r="B133" s="42"/>
      <c r="C133" s="53"/>
      <c r="D133" s="94"/>
      <c r="E133" s="94"/>
      <c r="F133" s="41"/>
      <c r="G133" s="93" t="s">
        <v>28</v>
      </c>
      <c r="H133" s="83"/>
      <c r="I133" s="83"/>
      <c r="J133" s="85" t="s">
        <v>21</v>
      </c>
      <c r="K133" s="86" t="str">
        <f t="shared" ref="K133" si="48">+K86</f>
        <v>E891</v>
      </c>
      <c r="L133" s="277" t="e">
        <f t="shared" ref="L133:T133" si="49">+L39-L86</f>
        <v>#VALUE!</v>
      </c>
      <c r="M133" s="278">
        <f t="shared" si="49"/>
        <v>0</v>
      </c>
      <c r="N133" s="277" t="e">
        <f t="shared" si="49"/>
        <v>#VALUE!</v>
      </c>
      <c r="O133" s="278">
        <f t="shared" si="49"/>
        <v>0</v>
      </c>
      <c r="P133" s="277" t="e">
        <f t="shared" si="49"/>
        <v>#VALUE!</v>
      </c>
      <c r="Q133" s="278">
        <f t="shared" si="49"/>
        <v>0</v>
      </c>
      <c r="R133" s="277" t="e">
        <f t="shared" si="49"/>
        <v>#VALUE!</v>
      </c>
      <c r="S133" s="279">
        <f t="shared" si="49"/>
        <v>0</v>
      </c>
      <c r="T133" s="278">
        <f t="shared" si="49"/>
        <v>0</v>
      </c>
      <c r="U133" s="43"/>
      <c r="V133" s="41"/>
    </row>
    <row r="134" spans="1:22" ht="15.75" x14ac:dyDescent="0.3">
      <c r="A134" s="2"/>
      <c r="B134" s="42"/>
      <c r="C134" s="53"/>
      <c r="D134" s="94"/>
      <c r="E134" s="94"/>
      <c r="F134" s="41"/>
      <c r="G134" s="93" t="s">
        <v>30</v>
      </c>
      <c r="H134" s="83"/>
      <c r="I134" s="83"/>
      <c r="J134" s="85" t="s">
        <v>21</v>
      </c>
      <c r="K134" s="86" t="str">
        <f t="shared" ref="K134" si="50">+K87</f>
        <v>E850</v>
      </c>
      <c r="L134" s="277" t="e">
        <f t="shared" ref="L134:T134" si="51">+L40-L87</f>
        <v>#VALUE!</v>
      </c>
      <c r="M134" s="278">
        <f t="shared" si="51"/>
        <v>0</v>
      </c>
      <c r="N134" s="277" t="e">
        <f t="shared" si="51"/>
        <v>#VALUE!</v>
      </c>
      <c r="O134" s="278">
        <f t="shared" si="51"/>
        <v>0</v>
      </c>
      <c r="P134" s="277" t="e">
        <f t="shared" si="51"/>
        <v>#VALUE!</v>
      </c>
      <c r="Q134" s="278">
        <f t="shared" si="51"/>
        <v>0</v>
      </c>
      <c r="R134" s="277" t="e">
        <f t="shared" si="51"/>
        <v>#VALUE!</v>
      </c>
      <c r="S134" s="279">
        <f t="shared" si="51"/>
        <v>0</v>
      </c>
      <c r="T134" s="278">
        <f t="shared" si="51"/>
        <v>0</v>
      </c>
      <c r="U134" s="43"/>
      <c r="V134" s="41"/>
    </row>
    <row r="135" spans="1:22" ht="16.5" thickBot="1" x14ac:dyDescent="0.35">
      <c r="A135" s="2"/>
      <c r="B135" s="42"/>
      <c r="C135" s="53"/>
      <c r="D135" s="94"/>
      <c r="E135" s="94"/>
      <c r="F135" s="41"/>
      <c r="G135" s="93" t="s">
        <v>32</v>
      </c>
      <c r="H135" s="83"/>
      <c r="I135" s="83"/>
      <c r="J135" s="85" t="s">
        <v>21</v>
      </c>
      <c r="K135" s="95" t="str">
        <f t="shared" ref="K135" si="52">+K88</f>
        <v>E890</v>
      </c>
      <c r="L135" s="280" t="e">
        <f t="shared" ref="L135:T135" si="53">+L41-L88</f>
        <v>#VALUE!</v>
      </c>
      <c r="M135" s="281">
        <f t="shared" si="53"/>
        <v>0</v>
      </c>
      <c r="N135" s="280" t="e">
        <f t="shared" si="53"/>
        <v>#VALUE!</v>
      </c>
      <c r="O135" s="281">
        <f t="shared" si="53"/>
        <v>0</v>
      </c>
      <c r="P135" s="280" t="e">
        <f t="shared" si="53"/>
        <v>#VALUE!</v>
      </c>
      <c r="Q135" s="281">
        <f t="shared" si="53"/>
        <v>0</v>
      </c>
      <c r="R135" s="280" t="e">
        <f t="shared" si="53"/>
        <v>#VALUE!</v>
      </c>
      <c r="S135" s="282">
        <f t="shared" si="53"/>
        <v>0</v>
      </c>
      <c r="T135" s="281">
        <f t="shared" si="53"/>
        <v>0</v>
      </c>
      <c r="U135" s="43"/>
      <c r="V135" s="41"/>
    </row>
    <row r="136" spans="1:22" ht="16.5" thickBot="1" x14ac:dyDescent="0.35">
      <c r="A136" s="2"/>
      <c r="B136" s="42"/>
      <c r="C136" s="53"/>
      <c r="D136" s="94"/>
      <c r="E136" s="94"/>
      <c r="F136" s="41"/>
      <c r="G136" s="41"/>
      <c r="H136" s="41"/>
      <c r="I136" s="41"/>
      <c r="J136" s="41"/>
      <c r="K136" s="96"/>
      <c r="L136" s="97"/>
      <c r="M136" s="48"/>
      <c r="N136" s="48"/>
      <c r="O136" s="48"/>
      <c r="P136" s="48"/>
      <c r="Q136" s="48"/>
      <c r="R136" s="48"/>
      <c r="S136" s="48"/>
      <c r="T136" s="48"/>
      <c r="U136" s="43"/>
      <c r="V136" s="41"/>
    </row>
    <row r="137" spans="1:22" ht="16.5" thickBot="1" x14ac:dyDescent="0.35">
      <c r="A137" s="2"/>
      <c r="B137" s="42"/>
      <c r="C137" s="53"/>
      <c r="D137" s="98" t="s">
        <v>34</v>
      </c>
      <c r="E137" s="94"/>
      <c r="F137" s="41"/>
      <c r="G137" s="74"/>
      <c r="H137" s="75"/>
      <c r="I137" s="75"/>
      <c r="J137" s="80" t="s">
        <v>21</v>
      </c>
      <c r="K137" s="111" t="str">
        <f>+K90</f>
        <v>v</v>
      </c>
      <c r="L137" s="101" t="e">
        <f>+L43-L90</f>
        <v>#VALUE!</v>
      </c>
      <c r="M137" s="60" t="e">
        <f t="shared" ref="M137:T137" si="54">+M43-M90</f>
        <v>#VALUE!</v>
      </c>
      <c r="N137" s="101" t="e">
        <f t="shared" si="54"/>
        <v>#VALUE!</v>
      </c>
      <c r="O137" s="60" t="e">
        <f t="shared" si="54"/>
        <v>#VALUE!</v>
      </c>
      <c r="P137" s="101" t="e">
        <f t="shared" si="54"/>
        <v>#VALUE!</v>
      </c>
      <c r="Q137" s="60" t="e">
        <f t="shared" si="54"/>
        <v>#VALUE!</v>
      </c>
      <c r="R137" s="101" t="e">
        <f t="shared" si="54"/>
        <v>#VALUE!</v>
      </c>
      <c r="S137" s="102" t="e">
        <f t="shared" si="54"/>
        <v>#VALUE!</v>
      </c>
      <c r="T137" s="60" t="e">
        <f t="shared" si="54"/>
        <v>#VALUE!</v>
      </c>
      <c r="U137" s="43"/>
      <c r="V137" s="41"/>
    </row>
    <row r="138" spans="1:22" ht="16.5" thickBot="1" x14ac:dyDescent="0.35">
      <c r="A138" s="2"/>
      <c r="B138" s="42"/>
      <c r="C138" s="53"/>
      <c r="D138" s="41"/>
      <c r="E138" s="41"/>
      <c r="F138" s="41"/>
      <c r="G138" s="41"/>
      <c r="H138" s="41"/>
      <c r="I138" s="41"/>
      <c r="J138" s="41"/>
      <c r="K138" s="99"/>
      <c r="L138" s="66"/>
      <c r="M138" s="65"/>
      <c r="N138" s="48"/>
      <c r="O138" s="48"/>
      <c r="P138" s="48"/>
      <c r="Q138" s="48"/>
      <c r="R138" s="86"/>
      <c r="S138" s="86"/>
      <c r="T138" s="100"/>
      <c r="U138" s="43"/>
      <c r="V138" s="41"/>
    </row>
    <row r="139" spans="1:22" ht="16.5" thickBot="1" x14ac:dyDescent="0.35">
      <c r="A139" s="2"/>
      <c r="B139" s="42"/>
      <c r="C139" s="53"/>
      <c r="D139" s="98" t="s">
        <v>35</v>
      </c>
      <c r="E139" s="41"/>
      <c r="F139" s="41"/>
      <c r="G139" s="75"/>
      <c r="H139" s="75"/>
      <c r="I139" s="75"/>
      <c r="J139" s="80" t="s">
        <v>36</v>
      </c>
      <c r="K139" s="96" t="str">
        <f t="shared" ref="K139" si="55">+K92</f>
        <v>E310</v>
      </c>
      <c r="L139" s="101" t="e">
        <f t="shared" ref="L139:T139" si="56">+L45-L92</f>
        <v>#VALUE!</v>
      </c>
      <c r="M139" s="60" t="e">
        <f t="shared" si="56"/>
        <v>#VALUE!</v>
      </c>
      <c r="N139" s="101" t="e">
        <f t="shared" si="56"/>
        <v>#VALUE!</v>
      </c>
      <c r="O139" s="60" t="e">
        <f t="shared" si="56"/>
        <v>#VALUE!</v>
      </c>
      <c r="P139" s="101" t="e">
        <f t="shared" si="56"/>
        <v>#VALUE!</v>
      </c>
      <c r="Q139" s="60" t="e">
        <f t="shared" si="56"/>
        <v>#VALUE!</v>
      </c>
      <c r="R139" s="101" t="e">
        <f t="shared" si="56"/>
        <v>#VALUE!</v>
      </c>
      <c r="S139" s="102" t="e">
        <f t="shared" si="56"/>
        <v>#VALUE!</v>
      </c>
      <c r="T139" s="60" t="e">
        <f t="shared" si="56"/>
        <v>#VALUE!</v>
      </c>
      <c r="U139" s="43"/>
      <c r="V139" s="41"/>
    </row>
    <row r="140" spans="1:22" ht="16.5" thickBot="1" x14ac:dyDescent="0.35">
      <c r="A140" s="2"/>
      <c r="B140" s="42"/>
      <c r="C140" s="103"/>
      <c r="D140" s="104"/>
      <c r="E140" s="104"/>
      <c r="F140" s="104"/>
      <c r="G140" s="105"/>
      <c r="H140" s="104"/>
      <c r="I140" s="104"/>
      <c r="J140" s="104"/>
      <c r="K140" s="96"/>
      <c r="L140" s="102"/>
      <c r="M140" s="102"/>
      <c r="N140" s="102"/>
      <c r="O140" s="102"/>
      <c r="P140" s="102"/>
      <c r="Q140" s="102"/>
      <c r="R140" s="102"/>
      <c r="S140" s="102"/>
      <c r="T140" s="102"/>
      <c r="U140" s="43"/>
      <c r="V140" s="41"/>
    </row>
    <row r="141" spans="1:22" ht="15.75" x14ac:dyDescent="0.3">
      <c r="A141" s="2"/>
      <c r="B141" s="106"/>
      <c r="C141" s="107"/>
      <c r="D141" s="107"/>
      <c r="E141" s="107"/>
      <c r="F141" s="107"/>
      <c r="G141" s="107"/>
      <c r="H141" s="107"/>
      <c r="I141" s="107"/>
      <c r="J141" s="107"/>
      <c r="K141" s="107"/>
      <c r="L141" s="108"/>
      <c r="M141" s="108"/>
      <c r="N141" s="108"/>
      <c r="O141" s="108"/>
      <c r="P141" s="108"/>
      <c r="Q141" s="108"/>
      <c r="R141" s="108"/>
      <c r="S141" s="108"/>
      <c r="T141" s="108"/>
      <c r="U141" s="109"/>
      <c r="V141" s="41"/>
    </row>
    <row r="143" spans="1:22" x14ac:dyDescent="0.3">
      <c r="K143" s="190" t="s">
        <v>201</v>
      </c>
      <c r="L143" s="191" t="e">
        <f>+L137/L43</f>
        <v>#VALUE!</v>
      </c>
      <c r="M143" s="191" t="e">
        <f t="shared" ref="M143:T143" si="57">+M137/M43</f>
        <v>#VALUE!</v>
      </c>
      <c r="N143" s="191" t="e">
        <f t="shared" si="57"/>
        <v>#VALUE!</v>
      </c>
      <c r="O143" s="191" t="e">
        <f t="shared" si="57"/>
        <v>#VALUE!</v>
      </c>
      <c r="P143" s="191" t="e">
        <f t="shared" si="57"/>
        <v>#VALUE!</v>
      </c>
      <c r="Q143" s="191" t="e">
        <f t="shared" si="57"/>
        <v>#VALUE!</v>
      </c>
      <c r="R143" s="191" t="e">
        <f t="shared" si="57"/>
        <v>#VALUE!</v>
      </c>
      <c r="S143" s="191" t="e">
        <f t="shared" si="57"/>
        <v>#VALUE!</v>
      </c>
      <c r="T143" s="191" t="e">
        <f t="shared" si="57"/>
        <v>#VALUE!</v>
      </c>
    </row>
  </sheetData>
  <mergeCells count="114">
    <mergeCell ref="L134:M134"/>
    <mergeCell ref="N134:O134"/>
    <mergeCell ref="P134:Q134"/>
    <mergeCell ref="R134:T134"/>
    <mergeCell ref="L135:M135"/>
    <mergeCell ref="N135:O135"/>
    <mergeCell ref="P135:Q135"/>
    <mergeCell ref="R135:T135"/>
    <mergeCell ref="L130:M130"/>
    <mergeCell ref="N130:O130"/>
    <mergeCell ref="P130:Q130"/>
    <mergeCell ref="R130:T130"/>
    <mergeCell ref="L133:M133"/>
    <mergeCell ref="N133:O133"/>
    <mergeCell ref="P133:Q133"/>
    <mergeCell ref="R133:T133"/>
    <mergeCell ref="L115:M115"/>
    <mergeCell ref="N115:O115"/>
    <mergeCell ref="P115:Q115"/>
    <mergeCell ref="R115:T115"/>
    <mergeCell ref="R128:T128"/>
    <mergeCell ref="L101:M101"/>
    <mergeCell ref="N101:O101"/>
    <mergeCell ref="P101:Q101"/>
    <mergeCell ref="R101:T101"/>
    <mergeCell ref="L102:L103"/>
    <mergeCell ref="M102:M103"/>
    <mergeCell ref="N102:N103"/>
    <mergeCell ref="O102:O103"/>
    <mergeCell ref="P102:P103"/>
    <mergeCell ref="Q102:Q103"/>
    <mergeCell ref="R102:S102"/>
    <mergeCell ref="C97:I97"/>
    <mergeCell ref="J97:N97"/>
    <mergeCell ref="O97:T97"/>
    <mergeCell ref="C99:F99"/>
    <mergeCell ref="G99:H99"/>
    <mergeCell ref="A95:V95"/>
    <mergeCell ref="L87:M87"/>
    <mergeCell ref="N87:O87"/>
    <mergeCell ref="P87:Q87"/>
    <mergeCell ref="R87:T87"/>
    <mergeCell ref="L88:M88"/>
    <mergeCell ref="N88:O88"/>
    <mergeCell ref="P88:Q88"/>
    <mergeCell ref="R88:T88"/>
    <mergeCell ref="L83:M83"/>
    <mergeCell ref="N83:O83"/>
    <mergeCell ref="P83:Q83"/>
    <mergeCell ref="R83:T83"/>
    <mergeCell ref="L86:M86"/>
    <mergeCell ref="N86:O86"/>
    <mergeCell ref="P86:Q86"/>
    <mergeCell ref="R86:T86"/>
    <mergeCell ref="L68:M68"/>
    <mergeCell ref="N68:O68"/>
    <mergeCell ref="P68:Q68"/>
    <mergeCell ref="R68:T68"/>
    <mergeCell ref="R81:T81"/>
    <mergeCell ref="R54:T54"/>
    <mergeCell ref="L55:L56"/>
    <mergeCell ref="M55:M56"/>
    <mergeCell ref="N55:N56"/>
    <mergeCell ref="O55:O56"/>
    <mergeCell ref="P55:P56"/>
    <mergeCell ref="Q55:Q56"/>
    <mergeCell ref="R55:S55"/>
    <mergeCell ref="C52:F52"/>
    <mergeCell ref="G52:H52"/>
    <mergeCell ref="L54:M54"/>
    <mergeCell ref="N54:O54"/>
    <mergeCell ref="P54:Q54"/>
    <mergeCell ref="A1:V1"/>
    <mergeCell ref="A48:V48"/>
    <mergeCell ref="C50:I50"/>
    <mergeCell ref="J50:N50"/>
    <mergeCell ref="O50:T50"/>
    <mergeCell ref="L7:M7"/>
    <mergeCell ref="N7:O7"/>
    <mergeCell ref="P7:Q7"/>
    <mergeCell ref="R7:T7"/>
    <mergeCell ref="C3:I3"/>
    <mergeCell ref="J3:N3"/>
    <mergeCell ref="O3:T3"/>
    <mergeCell ref="C5:F5"/>
    <mergeCell ref="G5:H5"/>
    <mergeCell ref="R34:T34"/>
    <mergeCell ref="L8:L9"/>
    <mergeCell ref="M8:M9"/>
    <mergeCell ref="N8:N9"/>
    <mergeCell ref="O8:O9"/>
    <mergeCell ref="P8:P9"/>
    <mergeCell ref="Q8:Q9"/>
    <mergeCell ref="R8:S8"/>
    <mergeCell ref="L21:M21"/>
    <mergeCell ref="N21:O21"/>
    <mergeCell ref="L40:M40"/>
    <mergeCell ref="N40:O40"/>
    <mergeCell ref="P40:Q40"/>
    <mergeCell ref="R40:T40"/>
    <mergeCell ref="L41:M41"/>
    <mergeCell ref="N41:O41"/>
    <mergeCell ref="P41:Q41"/>
    <mergeCell ref="R41:T41"/>
    <mergeCell ref="P21:Q21"/>
    <mergeCell ref="R21:T21"/>
    <mergeCell ref="L36:M36"/>
    <mergeCell ref="N36:O36"/>
    <mergeCell ref="P36:Q36"/>
    <mergeCell ref="R36:T36"/>
    <mergeCell ref="L39:M39"/>
    <mergeCell ref="N39:O39"/>
    <mergeCell ref="P39:Q39"/>
    <mergeCell ref="R39:T39"/>
  </mergeCells>
  <conditionalFormatting sqref="L108:T139">
    <cfRule type="cellIs" dxfId="328" priority="1" operator="not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2044-2438-429F-959D-732EDA9C5BF9}">
  <dimension ref="A3:Q139"/>
  <sheetViews>
    <sheetView showGridLines="0" workbookViewId="0">
      <selection activeCell="A3" sqref="A3"/>
    </sheetView>
  </sheetViews>
  <sheetFormatPr baseColWidth="10" defaultColWidth="8.85546875" defaultRowHeight="15" x14ac:dyDescent="0.3"/>
  <cols>
    <col min="1" max="1" width="52.140625" style="5" customWidth="1"/>
    <col min="2" max="2" width="15.85546875" style="5" customWidth="1"/>
    <col min="3" max="4" width="16.5703125" style="5" customWidth="1"/>
    <col min="5" max="16384" width="8.85546875" style="5"/>
  </cols>
  <sheetData>
    <row r="3" spans="1:17" ht="29.45" customHeight="1" x14ac:dyDescent="0.3">
      <c r="A3" s="165" t="s">
        <v>218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226"/>
      <c r="P3" s="226"/>
      <c r="Q3" s="226"/>
    </row>
    <row r="5" spans="1:17" s="1" customFormat="1" ht="13.5" x14ac:dyDescent="0.3"/>
    <row r="6" spans="1:17" s="1" customFormat="1" ht="13.5" x14ac:dyDescent="0.3">
      <c r="A6" s="296" t="s">
        <v>173</v>
      </c>
      <c r="B6" s="297"/>
      <c r="C6" s="175" t="s">
        <v>174</v>
      </c>
      <c r="D6" s="174" t="s">
        <v>175</v>
      </c>
    </row>
    <row r="7" spans="1:17" s="1" customFormat="1" ht="13.5" x14ac:dyDescent="0.3">
      <c r="A7" s="6" t="s">
        <v>50</v>
      </c>
      <c r="B7" s="6"/>
      <c r="C7" s="7">
        <v>180000</v>
      </c>
      <c r="D7" s="7">
        <v>42000</v>
      </c>
    </row>
    <row r="8" spans="1:17" s="1" customFormat="1" ht="13.5" x14ac:dyDescent="0.3">
      <c r="A8" s="6" t="s">
        <v>51</v>
      </c>
      <c r="B8" s="6"/>
      <c r="C8" s="7">
        <v>0</v>
      </c>
      <c r="D8" s="7">
        <v>0</v>
      </c>
    </row>
    <row r="9" spans="1:17" s="1" customFormat="1" ht="13.5" x14ac:dyDescent="0.3">
      <c r="A9" s="6" t="s">
        <v>52</v>
      </c>
      <c r="B9" s="6"/>
      <c r="C9" s="7">
        <v>0</v>
      </c>
      <c r="D9" s="7">
        <v>0</v>
      </c>
    </row>
    <row r="10" spans="1:17" s="118" customFormat="1" ht="13.5" x14ac:dyDescent="0.3">
      <c r="A10" s="159" t="s">
        <v>53</v>
      </c>
      <c r="B10" s="159"/>
      <c r="C10" s="160">
        <v>0</v>
      </c>
      <c r="D10" s="160">
        <v>0</v>
      </c>
    </row>
    <row r="11" spans="1:17" s="1" customFormat="1" ht="13.5" x14ac:dyDescent="0.3">
      <c r="A11" s="6" t="s">
        <v>54</v>
      </c>
      <c r="B11" s="6"/>
      <c r="C11" s="7">
        <v>180000</v>
      </c>
      <c r="D11" s="7">
        <v>42000</v>
      </c>
    </row>
    <row r="12" spans="1:17" s="1" customFormat="1" ht="13.5" x14ac:dyDescent="0.3">
      <c r="A12" s="13" t="s">
        <v>55</v>
      </c>
      <c r="B12" s="176"/>
      <c r="C12" s="177">
        <v>65</v>
      </c>
      <c r="D12" s="177">
        <v>22</v>
      </c>
    </row>
    <row r="13" spans="1:17" s="1" customFormat="1" ht="13.5" x14ac:dyDescent="0.3">
      <c r="A13" s="12"/>
      <c r="B13" s="12"/>
      <c r="C13" s="14"/>
      <c r="D13" s="14"/>
    </row>
    <row r="14" spans="1:17" s="6" customFormat="1" x14ac:dyDescent="0.3">
      <c r="A14" s="298" t="s">
        <v>172</v>
      </c>
      <c r="B14" s="299"/>
      <c r="C14" s="299"/>
      <c r="D14" s="300"/>
    </row>
    <row r="15" spans="1:17" s="16" customFormat="1" ht="27" x14ac:dyDescent="0.3">
      <c r="B15" s="132" t="s">
        <v>57</v>
      </c>
      <c r="C15" s="158" t="str">
        <f t="shared" ref="C15:D15" si="0">"Coût annuel estimé      "&amp;C$6</f>
        <v>Coût annuel estimé      BT1</v>
      </c>
      <c r="D15" s="158" t="str">
        <f t="shared" si="0"/>
        <v>Coût annuel estimé      BT2</v>
      </c>
    </row>
    <row r="16" spans="1:17" s="6" customFormat="1" ht="13.5" x14ac:dyDescent="0.3">
      <c r="A16" s="139" t="s">
        <v>7</v>
      </c>
      <c r="B16" s="7"/>
      <c r="C16" s="17" t="e">
        <f>SUM(C17,C21:C22)</f>
        <v>#VALUE!</v>
      </c>
      <c r="D16" s="17" t="e">
        <f t="shared" ref="D16" si="1">SUM(D17,D21:D22)</f>
        <v>#VALUE!</v>
      </c>
    </row>
    <row r="17" spans="1:4" s="6" customFormat="1" ht="13.5" x14ac:dyDescent="0.3">
      <c r="A17" s="18" t="s">
        <v>8</v>
      </c>
      <c r="B17" s="7"/>
      <c r="C17" s="17" t="e">
        <f>C18</f>
        <v>#VALUE!</v>
      </c>
      <c r="D17" s="17" t="e">
        <f t="shared" ref="D17" si="2">D18</f>
        <v>#VALUE!</v>
      </c>
    </row>
    <row r="18" spans="1:4" s="6" customFormat="1" ht="13.5" x14ac:dyDescent="0.3">
      <c r="A18" s="19" t="s">
        <v>9</v>
      </c>
      <c r="B18" s="7"/>
      <c r="C18" s="17" t="e">
        <f>SUM(C19:C20)</f>
        <v>#VALUE!</v>
      </c>
      <c r="D18" s="17" t="e">
        <f t="shared" ref="D18" si="3">SUM(D19:D20)</f>
        <v>#VALUE!</v>
      </c>
    </row>
    <row r="19" spans="1:4" s="6" customFormat="1" ht="13.5" x14ac:dyDescent="0.3">
      <c r="A19" s="20" t="s">
        <v>10</v>
      </c>
      <c r="B19" s="161" t="str">
        <f>+'Tarifs 2024'!$R$61</f>
        <v>V</v>
      </c>
      <c r="C19" s="17" t="e">
        <f>$B19*C$12*12</f>
        <v>#VALUE!</v>
      </c>
      <c r="D19" s="17" t="e">
        <f t="shared" ref="D19:D20" si="4">$B19*D$12*12</f>
        <v>#VALUE!</v>
      </c>
    </row>
    <row r="20" spans="1:4" s="6" customFormat="1" ht="13.5" x14ac:dyDescent="0.3">
      <c r="A20" s="20" t="s">
        <v>14</v>
      </c>
      <c r="B20" s="161" t="str">
        <f>+'Tarifs 2024'!$R$62</f>
        <v>V</v>
      </c>
      <c r="C20" s="17" t="e">
        <f>$B20*C$12*12</f>
        <v>#VALUE!</v>
      </c>
      <c r="D20" s="17" t="e">
        <f t="shared" si="4"/>
        <v>#VALUE!</v>
      </c>
    </row>
    <row r="21" spans="1:4" s="6" customFormat="1" ht="13.5" x14ac:dyDescent="0.3">
      <c r="A21" s="18" t="s">
        <v>17</v>
      </c>
      <c r="B21" s="17" t="str">
        <f>+'Tarifs 2024'!$R$68</f>
        <v>V</v>
      </c>
      <c r="C21" s="17" t="str">
        <f>$B21</f>
        <v>V</v>
      </c>
      <c r="D21" s="17" t="str">
        <f t="shared" ref="D21" si="5">$B21</f>
        <v>V</v>
      </c>
    </row>
    <row r="22" spans="1:4" s="6" customFormat="1" ht="13.5" x14ac:dyDescent="0.3">
      <c r="A22" s="18" t="s">
        <v>58</v>
      </c>
      <c r="B22" s="7"/>
      <c r="C22" s="17" t="e">
        <f>SUM(C23:C24)</f>
        <v>#VALUE!</v>
      </c>
      <c r="D22" s="17" t="e">
        <f t="shared" ref="D22" si="6">SUM(D23:D24)</f>
        <v>#VALUE!</v>
      </c>
    </row>
    <row r="23" spans="1:4" s="6" customFormat="1" ht="13.5" x14ac:dyDescent="0.3">
      <c r="A23" s="19" t="s">
        <v>79</v>
      </c>
      <c r="B23" s="161" t="str">
        <f>+'Tarifs 2024'!$R$76</f>
        <v>V</v>
      </c>
      <c r="C23" s="17" t="e">
        <f>$B23*C$7</f>
        <v>#VALUE!</v>
      </c>
      <c r="D23" s="17" t="e">
        <f t="shared" ref="D23" si="7">$B23*D$7</f>
        <v>#VALUE!</v>
      </c>
    </row>
    <row r="24" spans="1:4" s="6" customFormat="1" ht="13.5" x14ac:dyDescent="0.3">
      <c r="A24" s="19" t="s">
        <v>23</v>
      </c>
      <c r="B24" s="161" t="str">
        <f>+'Tarifs 2024'!$R$77</f>
        <v>V</v>
      </c>
      <c r="C24" s="17" t="e">
        <f>$B24*C$8</f>
        <v>#VALUE!</v>
      </c>
      <c r="D24" s="17" t="e">
        <f t="shared" ref="D24" si="8">$B24*D$8</f>
        <v>#VALUE!</v>
      </c>
    </row>
    <row r="25" spans="1:4" s="6" customFormat="1" ht="13.5" x14ac:dyDescent="0.3">
      <c r="A25" s="139" t="s">
        <v>176</v>
      </c>
      <c r="B25" s="161" t="str">
        <f>+'Tarifs 2024'!$R$83</f>
        <v>V</v>
      </c>
      <c r="C25" s="17" t="e">
        <f>$B25*C$7</f>
        <v>#VALUE!</v>
      </c>
      <c r="D25" s="17" t="e">
        <f t="shared" ref="D25" si="9">$B25*D$7</f>
        <v>#VALUE!</v>
      </c>
    </row>
    <row r="26" spans="1:4" s="6" customFormat="1" ht="13.5" x14ac:dyDescent="0.3">
      <c r="A26" s="139" t="s">
        <v>59</v>
      </c>
      <c r="B26" s="161"/>
      <c r="C26" s="17" t="e">
        <f>SUM(C27:C29)</f>
        <v>#VALUE!</v>
      </c>
      <c r="D26" s="17" t="e">
        <f t="shared" ref="D26" si="10">SUM(D27:D29)</f>
        <v>#VALUE!</v>
      </c>
    </row>
    <row r="27" spans="1:4" s="6" customFormat="1" ht="13.5" x14ac:dyDescent="0.3">
      <c r="A27" s="18" t="s">
        <v>28</v>
      </c>
      <c r="B27" s="161" t="str">
        <f>+'Tarifs 2024'!$R$86</f>
        <v>V</v>
      </c>
      <c r="C27" s="17" t="e">
        <f>$B27*C$7</f>
        <v>#VALUE!</v>
      </c>
      <c r="D27" s="17" t="e">
        <f t="shared" ref="D27:D30" si="11">$B27*D$7</f>
        <v>#VALUE!</v>
      </c>
    </row>
    <row r="28" spans="1:4" s="6" customFormat="1" ht="13.5" x14ac:dyDescent="0.3">
      <c r="A28" s="18" t="s">
        <v>30</v>
      </c>
      <c r="B28" s="161" t="str">
        <f>+'Tarifs 2024'!$R$87</f>
        <v>V</v>
      </c>
      <c r="C28" s="17" t="e">
        <f>$B28*C$7</f>
        <v>#VALUE!</v>
      </c>
      <c r="D28" s="17" t="e">
        <f t="shared" si="11"/>
        <v>#VALUE!</v>
      </c>
    </row>
    <row r="29" spans="1:4" s="6" customFormat="1" ht="13.5" x14ac:dyDescent="0.3">
      <c r="A29" s="18" t="s">
        <v>32</v>
      </c>
      <c r="B29" s="161" t="str">
        <f>+'Tarifs 2024'!$R$88</f>
        <v>V</v>
      </c>
      <c r="C29" s="17" t="e">
        <f>$B29*C$7</f>
        <v>#VALUE!</v>
      </c>
      <c r="D29" s="17" t="e">
        <f t="shared" si="11"/>
        <v>#VALUE!</v>
      </c>
    </row>
    <row r="30" spans="1:4" s="6" customFormat="1" ht="13.5" x14ac:dyDescent="0.3">
      <c r="A30" s="139" t="s">
        <v>34</v>
      </c>
      <c r="B30" s="161" t="str">
        <f>+'Tarifs 2024'!$R$90</f>
        <v>V</v>
      </c>
      <c r="C30" s="17" t="e">
        <f>$B30*C$7</f>
        <v>#VALUE!</v>
      </c>
      <c r="D30" s="17" t="e">
        <f t="shared" si="11"/>
        <v>#VALUE!</v>
      </c>
    </row>
    <row r="31" spans="1:4" s="1" customFormat="1" ht="13.5" x14ac:dyDescent="0.3">
      <c r="A31" s="139" t="s">
        <v>35</v>
      </c>
      <c r="B31" s="127"/>
      <c r="C31" s="17">
        <f>$B31*C$13</f>
        <v>0</v>
      </c>
      <c r="D31" s="17">
        <f t="shared" ref="D31" si="12">$B31*D$13</f>
        <v>0</v>
      </c>
    </row>
    <row r="32" spans="1:4" s="6" customFormat="1" x14ac:dyDescent="0.3">
      <c r="A32" s="168" t="s">
        <v>177</v>
      </c>
      <c r="B32" s="169"/>
      <c r="C32" s="170" t="e">
        <f>SUM(C16,C25:C26,C30:C31)</f>
        <v>#VALUE!</v>
      </c>
      <c r="D32" s="170" t="e">
        <f t="shared" ref="D32" si="13">SUM(D16,D25:D26,D30:D31)</f>
        <v>#VALUE!</v>
      </c>
    </row>
    <row r="33" spans="1:4" s="6" customFormat="1" x14ac:dyDescent="0.3">
      <c r="A33" s="162" t="s">
        <v>61</v>
      </c>
      <c r="B33" s="5"/>
      <c r="C33" s="163">
        <v>1</v>
      </c>
      <c r="D33" s="163">
        <v>1</v>
      </c>
    </row>
    <row r="34" spans="1:4" s="6" customFormat="1" x14ac:dyDescent="0.3">
      <c r="A34" s="139" t="s">
        <v>178</v>
      </c>
      <c r="B34" s="5"/>
      <c r="C34" s="164" t="e">
        <f t="shared" ref="C34:D34" si="14">SUM(C18*C33,C21:C22)</f>
        <v>#VALUE!</v>
      </c>
      <c r="D34" s="164" t="e">
        <f t="shared" si="14"/>
        <v>#VALUE!</v>
      </c>
    </row>
    <row r="35" spans="1:4" x14ac:dyDescent="0.3">
      <c r="A35" s="133" t="s">
        <v>62</v>
      </c>
      <c r="B35" s="169"/>
      <c r="C35" s="170" t="e">
        <f>SUM(C30:C31,C25:C26,C34)</f>
        <v>#VALUE!</v>
      </c>
      <c r="D35" s="170" t="e">
        <f t="shared" ref="D35" si="15">SUM(D30:D31,D25:D26,D34)</f>
        <v>#VALUE!</v>
      </c>
    </row>
    <row r="36" spans="1:4" s="6" customFormat="1" ht="13.5" x14ac:dyDescent="0.3">
      <c r="A36" s="22" t="s">
        <v>179</v>
      </c>
      <c r="B36" s="1"/>
      <c r="C36" s="122"/>
      <c r="D36" s="122"/>
    </row>
    <row r="37" spans="1:4" s="6" customFormat="1" ht="13.5" x14ac:dyDescent="0.3">
      <c r="A37" s="23" t="s">
        <v>145</v>
      </c>
      <c r="B37" s="123"/>
      <c r="C37" s="24" t="e">
        <f>C34-C36</f>
        <v>#VALUE!</v>
      </c>
      <c r="D37" s="24" t="e">
        <f t="shared" ref="D37" si="16">D34-D36</f>
        <v>#VALUE!</v>
      </c>
    </row>
    <row r="38" spans="1:4" s="16" customFormat="1" ht="14.25" thickBot="1" x14ac:dyDescent="0.35">
      <c r="A38" s="25" t="s">
        <v>146</v>
      </c>
      <c r="B38" s="125"/>
      <c r="C38" s="129" t="str">
        <f>IFERROR((C37/C36)," ")</f>
        <v xml:space="preserve"> </v>
      </c>
      <c r="D38" s="129" t="str">
        <f t="shared" ref="D38" si="17">IFERROR((D37/D36)," ")</f>
        <v xml:space="preserve"> </v>
      </c>
    </row>
    <row r="39" spans="1:4" ht="15.75" thickTop="1" x14ac:dyDescent="0.3">
      <c r="A39" s="293" t="s">
        <v>147</v>
      </c>
      <c r="B39" s="294" t="s">
        <v>147</v>
      </c>
      <c r="C39" s="294" t="s">
        <v>147</v>
      </c>
      <c r="D39" s="295" t="s">
        <v>147</v>
      </c>
    </row>
    <row r="40" spans="1:4" s="6" customFormat="1" ht="27" x14ac:dyDescent="0.3">
      <c r="A40" s="16"/>
      <c r="B40" s="132" t="s">
        <v>57</v>
      </c>
      <c r="C40" s="158" t="str">
        <f t="shared" ref="C40:D40" si="18">"Coût annuel estimé      "&amp;C$6</f>
        <v>Coût annuel estimé      BT1</v>
      </c>
      <c r="D40" s="158" t="str">
        <f t="shared" si="18"/>
        <v>Coût annuel estimé      BT2</v>
      </c>
    </row>
    <row r="41" spans="1:4" s="6" customFormat="1" ht="13.5" x14ac:dyDescent="0.3">
      <c r="A41" s="139" t="s">
        <v>7</v>
      </c>
      <c r="B41" s="7"/>
      <c r="C41" s="17" t="e">
        <f>SUM(C42,C46:C47)</f>
        <v>#VALUE!</v>
      </c>
      <c r="D41" s="17" t="e">
        <f t="shared" ref="D41" si="19">SUM(D42,D46:D47)</f>
        <v>#VALUE!</v>
      </c>
    </row>
    <row r="42" spans="1:4" s="6" customFormat="1" ht="13.5" x14ac:dyDescent="0.3">
      <c r="A42" s="18" t="s">
        <v>8</v>
      </c>
      <c r="B42" s="7"/>
      <c r="C42" s="17" t="e">
        <f>C43</f>
        <v>#VALUE!</v>
      </c>
      <c r="D42" s="17" t="e">
        <f t="shared" ref="D42" si="20">D43</f>
        <v>#VALUE!</v>
      </c>
    </row>
    <row r="43" spans="1:4" s="6" customFormat="1" ht="13.5" x14ac:dyDescent="0.3">
      <c r="A43" s="19" t="s">
        <v>9</v>
      </c>
      <c r="B43" s="7"/>
      <c r="C43" s="17" t="e">
        <f>SUM(C44:C45)</f>
        <v>#VALUE!</v>
      </c>
      <c r="D43" s="17" t="e">
        <f t="shared" ref="D43" si="21">SUM(D44:D45)</f>
        <v>#VALUE!</v>
      </c>
    </row>
    <row r="44" spans="1:4" s="6" customFormat="1" ht="13.5" x14ac:dyDescent="0.3">
      <c r="A44" s="20" t="s">
        <v>10</v>
      </c>
      <c r="B44" s="161" t="str">
        <f>+'Tarifs 2025'!$R$61</f>
        <v>V</v>
      </c>
      <c r="C44" s="17" t="e">
        <f>$B44*C$12*12</f>
        <v>#VALUE!</v>
      </c>
      <c r="D44" s="17" t="e">
        <f t="shared" ref="D44:D45" si="22">$B44*D$12*12</f>
        <v>#VALUE!</v>
      </c>
    </row>
    <row r="45" spans="1:4" s="6" customFormat="1" ht="13.5" x14ac:dyDescent="0.3">
      <c r="A45" s="20" t="s">
        <v>14</v>
      </c>
      <c r="B45" s="161" t="str">
        <f>+'Tarifs 2025'!$R$62</f>
        <v>V</v>
      </c>
      <c r="C45" s="17" t="e">
        <f>$B45*C$12*12</f>
        <v>#VALUE!</v>
      </c>
      <c r="D45" s="17" t="e">
        <f t="shared" si="22"/>
        <v>#VALUE!</v>
      </c>
    </row>
    <row r="46" spans="1:4" s="6" customFormat="1" ht="13.5" x14ac:dyDescent="0.3">
      <c r="A46" s="18" t="s">
        <v>17</v>
      </c>
      <c r="B46" s="17" t="str">
        <f>+'Tarifs 2025'!$R$68</f>
        <v>V</v>
      </c>
      <c r="C46" s="17" t="str">
        <f>$B46</f>
        <v>V</v>
      </c>
      <c r="D46" s="17" t="str">
        <f t="shared" ref="D46" si="23">$B46</f>
        <v>V</v>
      </c>
    </row>
    <row r="47" spans="1:4" s="6" customFormat="1" ht="13.5" x14ac:dyDescent="0.3">
      <c r="A47" s="18" t="s">
        <v>58</v>
      </c>
      <c r="B47" s="7"/>
      <c r="C47" s="17" t="e">
        <f>SUM(C48:C49)</f>
        <v>#VALUE!</v>
      </c>
      <c r="D47" s="17" t="e">
        <f t="shared" ref="D47" si="24">SUM(D48:D49)</f>
        <v>#VALUE!</v>
      </c>
    </row>
    <row r="48" spans="1:4" s="6" customFormat="1" ht="13.5" x14ac:dyDescent="0.3">
      <c r="A48" s="19" t="s">
        <v>79</v>
      </c>
      <c r="B48" s="161" t="str">
        <f>+'Tarifs 2025'!$R$76</f>
        <v>V</v>
      </c>
      <c r="C48" s="17" t="e">
        <f>$B48*C$7</f>
        <v>#VALUE!</v>
      </c>
      <c r="D48" s="17" t="e">
        <f t="shared" ref="D48" si="25">$B48*D$7</f>
        <v>#VALUE!</v>
      </c>
    </row>
    <row r="49" spans="1:4" s="6" customFormat="1" ht="13.5" x14ac:dyDescent="0.3">
      <c r="A49" s="19" t="s">
        <v>23</v>
      </c>
      <c r="B49" s="161" t="str">
        <f>+'Tarifs 2025'!$R$77</f>
        <v>V</v>
      </c>
      <c r="C49" s="17" t="e">
        <f>$B49*C$8</f>
        <v>#VALUE!</v>
      </c>
      <c r="D49" s="17" t="e">
        <f t="shared" ref="D49" si="26">$B49*D$8</f>
        <v>#VALUE!</v>
      </c>
    </row>
    <row r="50" spans="1:4" s="6" customFormat="1" ht="13.5" x14ac:dyDescent="0.3">
      <c r="A50" s="139" t="s">
        <v>176</v>
      </c>
      <c r="B50" s="161" t="str">
        <f>+'Tarifs 2025'!$R$83</f>
        <v>V</v>
      </c>
      <c r="C50" s="17" t="e">
        <f>$B50*C$7</f>
        <v>#VALUE!</v>
      </c>
      <c r="D50" s="17" t="e">
        <f t="shared" ref="D50" si="27">$B50*D$7</f>
        <v>#VALUE!</v>
      </c>
    </row>
    <row r="51" spans="1:4" s="6" customFormat="1" ht="13.5" x14ac:dyDescent="0.3">
      <c r="A51" s="139" t="s">
        <v>59</v>
      </c>
      <c r="B51" s="161"/>
      <c r="C51" s="17" t="e">
        <f>SUM(C52:C54)</f>
        <v>#VALUE!</v>
      </c>
      <c r="D51" s="17" t="e">
        <f t="shared" ref="D51" si="28">SUM(D52:D54)</f>
        <v>#VALUE!</v>
      </c>
    </row>
    <row r="52" spans="1:4" s="6" customFormat="1" ht="13.5" x14ac:dyDescent="0.3">
      <c r="A52" s="18" t="s">
        <v>28</v>
      </c>
      <c r="B52" s="161" t="str">
        <f>+'Tarifs 2025'!$R$86</f>
        <v>V</v>
      </c>
      <c r="C52" s="17" t="e">
        <f>$B52*C$7</f>
        <v>#VALUE!</v>
      </c>
      <c r="D52" s="17" t="e">
        <f t="shared" ref="D52:D55" si="29">$B52*D$7</f>
        <v>#VALUE!</v>
      </c>
    </row>
    <row r="53" spans="1:4" s="6" customFormat="1" ht="13.5" x14ac:dyDescent="0.3">
      <c r="A53" s="18" t="s">
        <v>30</v>
      </c>
      <c r="B53" s="161" t="str">
        <f>+'Tarifs 2025'!$R$87</f>
        <v>V</v>
      </c>
      <c r="C53" s="17" t="e">
        <f>$B53*C$7</f>
        <v>#VALUE!</v>
      </c>
      <c r="D53" s="17" t="e">
        <f t="shared" si="29"/>
        <v>#VALUE!</v>
      </c>
    </row>
    <row r="54" spans="1:4" s="1" customFormat="1" ht="13.5" x14ac:dyDescent="0.3">
      <c r="A54" s="18" t="s">
        <v>32</v>
      </c>
      <c r="B54" s="161" t="str">
        <f>+'Tarifs 2025'!$R$88</f>
        <v>V</v>
      </c>
      <c r="C54" s="17" t="e">
        <f>$B54*C$7</f>
        <v>#VALUE!</v>
      </c>
      <c r="D54" s="17" t="e">
        <f t="shared" si="29"/>
        <v>#VALUE!</v>
      </c>
    </row>
    <row r="55" spans="1:4" s="6" customFormat="1" ht="13.5" x14ac:dyDescent="0.3">
      <c r="A55" s="139" t="s">
        <v>34</v>
      </c>
      <c r="B55" s="161" t="str">
        <f>+'Tarifs 2025'!$R$90</f>
        <v>V</v>
      </c>
      <c r="C55" s="17" t="e">
        <f>$B55*C$7</f>
        <v>#VALUE!</v>
      </c>
      <c r="D55" s="17" t="e">
        <f t="shared" si="29"/>
        <v>#VALUE!</v>
      </c>
    </row>
    <row r="56" spans="1:4" s="6" customFormat="1" ht="13.5" x14ac:dyDescent="0.3">
      <c r="A56" s="139" t="s">
        <v>35</v>
      </c>
      <c r="B56" s="127"/>
      <c r="C56" s="17">
        <f>$B56*C$13</f>
        <v>0</v>
      </c>
      <c r="D56" s="17">
        <f t="shared" ref="D56" si="30">$B56*D$13</f>
        <v>0</v>
      </c>
    </row>
    <row r="57" spans="1:4" s="6" customFormat="1" x14ac:dyDescent="0.3">
      <c r="A57" s="168" t="s">
        <v>177</v>
      </c>
      <c r="B57" s="169"/>
      <c r="C57" s="170" t="e">
        <f>SUM(C41,C50:C51,C55:C56)</f>
        <v>#VALUE!</v>
      </c>
      <c r="D57" s="170" t="e">
        <f t="shared" ref="D57" si="31">SUM(D41,D50:D51,D55:D56)</f>
        <v>#VALUE!</v>
      </c>
    </row>
    <row r="58" spans="1:4" s="6" customFormat="1" x14ac:dyDescent="0.3">
      <c r="A58" s="162" t="s">
        <v>61</v>
      </c>
      <c r="B58" s="5"/>
      <c r="C58" s="163">
        <v>1</v>
      </c>
      <c r="D58" s="163">
        <v>1</v>
      </c>
    </row>
    <row r="59" spans="1:4" s="6" customFormat="1" x14ac:dyDescent="0.3">
      <c r="A59" s="139" t="s">
        <v>178</v>
      </c>
      <c r="B59" s="5"/>
      <c r="C59" s="164" t="e">
        <f t="shared" ref="C59:D59" si="32">SUM(C43*C58,C46:C47)</f>
        <v>#VALUE!</v>
      </c>
      <c r="D59" s="164" t="e">
        <f t="shared" si="32"/>
        <v>#VALUE!</v>
      </c>
    </row>
    <row r="60" spans="1:4" s="6" customFormat="1" x14ac:dyDescent="0.3">
      <c r="A60" s="133" t="s">
        <v>62</v>
      </c>
      <c r="B60" s="169"/>
      <c r="C60" s="170" t="e">
        <f>+SUM(C46:C47,C50:C51,C55:C56)+C42*C58</f>
        <v>#VALUE!</v>
      </c>
      <c r="D60" s="170" t="e">
        <f>+SUM(D46:D47,D50:D51,D55:D56)+D42*D58</f>
        <v>#VALUE!</v>
      </c>
    </row>
    <row r="61" spans="1:4" s="6" customFormat="1" ht="13.5" x14ac:dyDescent="0.3">
      <c r="A61" s="22" t="s">
        <v>179</v>
      </c>
      <c r="B61" s="1"/>
      <c r="C61" s="122" t="e">
        <f>C34</f>
        <v>#VALUE!</v>
      </c>
      <c r="D61" s="122" t="e">
        <f>D34</f>
        <v>#VALUE!</v>
      </c>
    </row>
    <row r="62" spans="1:4" s="6" customFormat="1" ht="13.5" x14ac:dyDescent="0.3">
      <c r="A62" s="23" t="s">
        <v>149</v>
      </c>
      <c r="B62" s="123"/>
      <c r="C62" s="24" t="e">
        <f>C60-C61</f>
        <v>#VALUE!</v>
      </c>
      <c r="D62" s="24" t="e">
        <f t="shared" ref="D62" si="33">D60-D61</f>
        <v>#VALUE!</v>
      </c>
    </row>
    <row r="63" spans="1:4" s="6" customFormat="1" ht="14.25" thickBot="1" x14ac:dyDescent="0.35">
      <c r="A63" s="25" t="s">
        <v>150</v>
      </c>
      <c r="B63" s="125"/>
      <c r="C63" s="129" t="str">
        <f>IFERROR((C62/C61)," ")</f>
        <v xml:space="preserve"> </v>
      </c>
      <c r="D63" s="129" t="str">
        <f t="shared" ref="D63" si="34">IFERROR((D62/D61)," ")</f>
        <v xml:space="preserve"> </v>
      </c>
    </row>
    <row r="64" spans="1:4" s="6" customFormat="1" ht="15.75" thickTop="1" x14ac:dyDescent="0.3">
      <c r="A64" s="293" t="s">
        <v>151</v>
      </c>
      <c r="B64" s="294" t="s">
        <v>151</v>
      </c>
      <c r="C64" s="294" t="s">
        <v>151</v>
      </c>
      <c r="D64" s="295" t="s">
        <v>151</v>
      </c>
    </row>
    <row r="65" spans="1:4" s="6" customFormat="1" ht="27" x14ac:dyDescent="0.3">
      <c r="A65" s="16"/>
      <c r="B65" s="132" t="s">
        <v>57</v>
      </c>
      <c r="C65" s="158" t="str">
        <f t="shared" ref="C65:D65" si="35">"Coût annuel estimé      "&amp;C$6</f>
        <v>Coût annuel estimé      BT1</v>
      </c>
      <c r="D65" s="158" t="str">
        <f t="shared" si="35"/>
        <v>Coût annuel estimé      BT2</v>
      </c>
    </row>
    <row r="66" spans="1:4" s="6" customFormat="1" ht="13.5" x14ac:dyDescent="0.3">
      <c r="A66" s="139" t="s">
        <v>7</v>
      </c>
      <c r="B66" s="7"/>
      <c r="C66" s="17" t="e">
        <f>SUM(C67,C71:C72)</f>
        <v>#VALUE!</v>
      </c>
      <c r="D66" s="17" t="e">
        <f t="shared" ref="D66" si="36">SUM(D67,D71:D72)</f>
        <v>#VALUE!</v>
      </c>
    </row>
    <row r="67" spans="1:4" s="6" customFormat="1" ht="13.5" x14ac:dyDescent="0.3">
      <c r="A67" s="18" t="s">
        <v>8</v>
      </c>
      <c r="B67" s="7"/>
      <c r="C67" s="17" t="e">
        <f>C68</f>
        <v>#VALUE!</v>
      </c>
      <c r="D67" s="17" t="e">
        <f t="shared" ref="D67" si="37">D68</f>
        <v>#VALUE!</v>
      </c>
    </row>
    <row r="68" spans="1:4" s="6" customFormat="1" ht="13.5" x14ac:dyDescent="0.3">
      <c r="A68" s="19" t="s">
        <v>9</v>
      </c>
      <c r="B68" s="7"/>
      <c r="C68" s="17" t="e">
        <f>SUM(C69:C70)</f>
        <v>#VALUE!</v>
      </c>
      <c r="D68" s="17" t="e">
        <f t="shared" ref="D68" si="38">SUM(D69:D70)</f>
        <v>#VALUE!</v>
      </c>
    </row>
    <row r="69" spans="1:4" s="6" customFormat="1" ht="13.5" x14ac:dyDescent="0.3">
      <c r="A69" s="20" t="s">
        <v>10</v>
      </c>
      <c r="B69" s="161" t="str">
        <f>+'Tarifs 2026'!$R$61</f>
        <v>V</v>
      </c>
      <c r="C69" s="17" t="e">
        <f>$B69*C$12*12</f>
        <v>#VALUE!</v>
      </c>
      <c r="D69" s="17" t="e">
        <f t="shared" ref="D69:D70" si="39">$B69*D$12*12</f>
        <v>#VALUE!</v>
      </c>
    </row>
    <row r="70" spans="1:4" s="6" customFormat="1" ht="13.5" x14ac:dyDescent="0.3">
      <c r="A70" s="20" t="s">
        <v>14</v>
      </c>
      <c r="B70" s="161" t="str">
        <f>+'Tarifs 2026'!$R$62</f>
        <v>V</v>
      </c>
      <c r="C70" s="17" t="e">
        <f>$B70*C$12*12</f>
        <v>#VALUE!</v>
      </c>
      <c r="D70" s="17" t="e">
        <f t="shared" si="39"/>
        <v>#VALUE!</v>
      </c>
    </row>
    <row r="71" spans="1:4" s="6" customFormat="1" ht="13.5" x14ac:dyDescent="0.3">
      <c r="A71" s="18" t="s">
        <v>17</v>
      </c>
      <c r="B71" s="17" t="str">
        <f>+'Tarifs 2026'!$R$68</f>
        <v>V</v>
      </c>
      <c r="C71" s="17" t="str">
        <f>$B71</f>
        <v>V</v>
      </c>
      <c r="D71" s="17" t="str">
        <f t="shared" ref="D71" si="40">$B71</f>
        <v>V</v>
      </c>
    </row>
    <row r="72" spans="1:4" s="6" customFormat="1" ht="13.5" x14ac:dyDescent="0.3">
      <c r="A72" s="18" t="s">
        <v>58</v>
      </c>
      <c r="B72" s="7"/>
      <c r="C72" s="17" t="e">
        <f>SUM(C73:C74)</f>
        <v>#VALUE!</v>
      </c>
      <c r="D72" s="17" t="e">
        <f t="shared" ref="D72" si="41">SUM(D73:D74)</f>
        <v>#VALUE!</v>
      </c>
    </row>
    <row r="73" spans="1:4" s="6" customFormat="1" ht="13.5" x14ac:dyDescent="0.3">
      <c r="A73" s="19" t="s">
        <v>79</v>
      </c>
      <c r="B73" s="161" t="str">
        <f>+'Tarifs 2026'!$R$76</f>
        <v>V</v>
      </c>
      <c r="C73" s="17" t="e">
        <f>$B73*C$7</f>
        <v>#VALUE!</v>
      </c>
      <c r="D73" s="17" t="e">
        <f t="shared" ref="D73" si="42">$B73*D$7</f>
        <v>#VALUE!</v>
      </c>
    </row>
    <row r="74" spans="1:4" s="6" customFormat="1" ht="13.5" x14ac:dyDescent="0.3">
      <c r="A74" s="19" t="s">
        <v>23</v>
      </c>
      <c r="B74" s="161" t="str">
        <f>+'Tarifs 2026'!$R$77</f>
        <v>V</v>
      </c>
      <c r="C74" s="17" t="e">
        <f>$B74*C$8</f>
        <v>#VALUE!</v>
      </c>
      <c r="D74" s="17" t="e">
        <f t="shared" ref="D74" si="43">$B74*D$8</f>
        <v>#VALUE!</v>
      </c>
    </row>
    <row r="75" spans="1:4" s="6" customFormat="1" ht="13.5" x14ac:dyDescent="0.3">
      <c r="A75" s="139" t="s">
        <v>176</v>
      </c>
      <c r="B75" s="161" t="str">
        <f>+'Tarifs 2026'!$R$83</f>
        <v>V</v>
      </c>
      <c r="C75" s="17" t="e">
        <f>$B75*C$7</f>
        <v>#VALUE!</v>
      </c>
      <c r="D75" s="17" t="e">
        <f t="shared" ref="D75" si="44">$B75*D$7</f>
        <v>#VALUE!</v>
      </c>
    </row>
    <row r="76" spans="1:4" s="1" customFormat="1" ht="13.5" x14ac:dyDescent="0.3">
      <c r="A76" s="139" t="s">
        <v>59</v>
      </c>
      <c r="B76" s="161"/>
      <c r="C76" s="17" t="e">
        <f>SUM(C77:C79)</f>
        <v>#VALUE!</v>
      </c>
      <c r="D76" s="17" t="e">
        <f t="shared" ref="D76" si="45">SUM(D77:D79)</f>
        <v>#VALUE!</v>
      </c>
    </row>
    <row r="77" spans="1:4" s="6" customFormat="1" ht="13.5" x14ac:dyDescent="0.3">
      <c r="A77" s="18" t="s">
        <v>28</v>
      </c>
      <c r="B77" s="161" t="str">
        <f>+'Tarifs 2026'!$R$86</f>
        <v>V</v>
      </c>
      <c r="C77" s="17" t="e">
        <f>$B77*C$7</f>
        <v>#VALUE!</v>
      </c>
      <c r="D77" s="17" t="e">
        <f t="shared" ref="D77:D80" si="46">$B77*D$7</f>
        <v>#VALUE!</v>
      </c>
    </row>
    <row r="78" spans="1:4" s="6" customFormat="1" ht="13.5" x14ac:dyDescent="0.3">
      <c r="A78" s="18" t="s">
        <v>30</v>
      </c>
      <c r="B78" s="161" t="str">
        <f>+'Tarifs 2026'!$R$87</f>
        <v>V</v>
      </c>
      <c r="C78" s="17" t="e">
        <f>$B78*C$7</f>
        <v>#VALUE!</v>
      </c>
      <c r="D78" s="17" t="e">
        <f t="shared" si="46"/>
        <v>#VALUE!</v>
      </c>
    </row>
    <row r="79" spans="1:4" s="6" customFormat="1" ht="13.5" x14ac:dyDescent="0.3">
      <c r="A79" s="18" t="s">
        <v>32</v>
      </c>
      <c r="B79" s="161" t="str">
        <f>+'Tarifs 2026'!$R$88</f>
        <v>V</v>
      </c>
      <c r="C79" s="17" t="e">
        <f>$B79*C$7</f>
        <v>#VALUE!</v>
      </c>
      <c r="D79" s="17" t="e">
        <f t="shared" si="46"/>
        <v>#VALUE!</v>
      </c>
    </row>
    <row r="80" spans="1:4" s="6" customFormat="1" ht="13.5" x14ac:dyDescent="0.3">
      <c r="A80" s="139" t="s">
        <v>34</v>
      </c>
      <c r="B80" s="161" t="str">
        <f>+'Tarifs 2026'!$R$90</f>
        <v>V</v>
      </c>
      <c r="C80" s="17" t="e">
        <f>$B80*C$7</f>
        <v>#VALUE!</v>
      </c>
      <c r="D80" s="17" t="e">
        <f t="shared" si="46"/>
        <v>#VALUE!</v>
      </c>
    </row>
    <row r="81" spans="1:4" s="6" customFormat="1" ht="13.5" x14ac:dyDescent="0.3">
      <c r="A81" s="139" t="s">
        <v>35</v>
      </c>
      <c r="B81" s="127"/>
      <c r="C81" s="17">
        <f>$B81*C$13</f>
        <v>0</v>
      </c>
      <c r="D81" s="17">
        <f t="shared" ref="D81" si="47">$B81*D$13</f>
        <v>0</v>
      </c>
    </row>
    <row r="82" spans="1:4" s="6" customFormat="1" x14ac:dyDescent="0.3">
      <c r="A82" s="168" t="s">
        <v>177</v>
      </c>
      <c r="B82" s="169"/>
      <c r="C82" s="170" t="e">
        <f>SUM(C66,C75:C76,C80:C81)</f>
        <v>#VALUE!</v>
      </c>
      <c r="D82" s="170" t="e">
        <f t="shared" ref="D82" si="48">SUM(D66,D75:D76,D80:D81)</f>
        <v>#VALUE!</v>
      </c>
    </row>
    <row r="83" spans="1:4" s="6" customFormat="1" x14ac:dyDescent="0.3">
      <c r="A83" s="162" t="s">
        <v>61</v>
      </c>
      <c r="B83" s="5"/>
      <c r="C83" s="163">
        <v>1</v>
      </c>
      <c r="D83" s="163">
        <v>1</v>
      </c>
    </row>
    <row r="84" spans="1:4" s="6" customFormat="1" x14ac:dyDescent="0.3">
      <c r="A84" s="139" t="s">
        <v>178</v>
      </c>
      <c r="B84" s="5"/>
      <c r="C84" s="164" t="e">
        <f t="shared" ref="C84:D84" si="49">SUM(C68*C83,C71:C72)</f>
        <v>#VALUE!</v>
      </c>
      <c r="D84" s="164" t="e">
        <f t="shared" si="49"/>
        <v>#VALUE!</v>
      </c>
    </row>
    <row r="85" spans="1:4" s="6" customFormat="1" x14ac:dyDescent="0.3">
      <c r="A85" s="133" t="s">
        <v>62</v>
      </c>
      <c r="B85" s="169"/>
      <c r="C85" s="170" t="e">
        <f>+SUM(C71:C72,C75:C76,C80:C81)+C67*C83</f>
        <v>#VALUE!</v>
      </c>
      <c r="D85" s="170" t="e">
        <f>+SUM(D71:D72,D75:D76,D80:D81)+D67*D83</f>
        <v>#VALUE!</v>
      </c>
    </row>
    <row r="86" spans="1:4" s="6" customFormat="1" ht="13.5" x14ac:dyDescent="0.3">
      <c r="A86" s="22" t="s">
        <v>179</v>
      </c>
      <c r="B86" s="1"/>
      <c r="C86" s="122" t="e">
        <f>C60</f>
        <v>#VALUE!</v>
      </c>
      <c r="D86" s="122" t="e">
        <f>D60</f>
        <v>#VALUE!</v>
      </c>
    </row>
    <row r="87" spans="1:4" s="6" customFormat="1" ht="13.5" x14ac:dyDescent="0.3">
      <c r="A87" s="23" t="s">
        <v>153</v>
      </c>
      <c r="B87" s="123"/>
      <c r="C87" s="24" t="e">
        <f>C85-C86</f>
        <v>#VALUE!</v>
      </c>
      <c r="D87" s="24" t="e">
        <f t="shared" ref="D87" si="50">D85-D86</f>
        <v>#VALUE!</v>
      </c>
    </row>
    <row r="88" spans="1:4" s="6" customFormat="1" ht="14.25" thickBot="1" x14ac:dyDescent="0.35">
      <c r="A88" s="25" t="s">
        <v>154</v>
      </c>
      <c r="B88" s="125"/>
      <c r="C88" s="129" t="str">
        <f>IFERROR((C87/C86)," ")</f>
        <v xml:space="preserve"> </v>
      </c>
      <c r="D88" s="129" t="str">
        <f t="shared" ref="D88" si="51">IFERROR((D87/D86)," ")</f>
        <v xml:space="preserve"> </v>
      </c>
    </row>
    <row r="89" spans="1:4" s="6" customFormat="1" ht="15.75" thickTop="1" x14ac:dyDescent="0.3">
      <c r="A89" s="293" t="s">
        <v>155</v>
      </c>
      <c r="B89" s="294" t="s">
        <v>155</v>
      </c>
      <c r="C89" s="294" t="s">
        <v>155</v>
      </c>
      <c r="D89" s="295" t="s">
        <v>155</v>
      </c>
    </row>
    <row r="90" spans="1:4" s="6" customFormat="1" ht="27" x14ac:dyDescent="0.3">
      <c r="A90" s="16"/>
      <c r="B90" s="132" t="s">
        <v>57</v>
      </c>
      <c r="C90" s="158" t="str">
        <f t="shared" ref="C90:D90" si="52">"Coût annuel estimé      "&amp;C$6</f>
        <v>Coût annuel estimé      BT1</v>
      </c>
      <c r="D90" s="158" t="str">
        <f t="shared" si="52"/>
        <v>Coût annuel estimé      BT2</v>
      </c>
    </row>
    <row r="91" spans="1:4" s="6" customFormat="1" ht="13.5" x14ac:dyDescent="0.3">
      <c r="A91" s="139" t="s">
        <v>7</v>
      </c>
      <c r="B91" s="7"/>
      <c r="C91" s="17" t="e">
        <f>SUM(C92,C96:C97)</f>
        <v>#VALUE!</v>
      </c>
      <c r="D91" s="17" t="e">
        <f t="shared" ref="D91" si="53">SUM(D92,D96:D97)</f>
        <v>#VALUE!</v>
      </c>
    </row>
    <row r="92" spans="1:4" s="6" customFormat="1" ht="13.5" x14ac:dyDescent="0.3">
      <c r="A92" s="18" t="s">
        <v>8</v>
      </c>
      <c r="B92" s="7"/>
      <c r="C92" s="17" t="e">
        <f>C93</f>
        <v>#VALUE!</v>
      </c>
      <c r="D92" s="17" t="e">
        <f t="shared" ref="D92" si="54">D93</f>
        <v>#VALUE!</v>
      </c>
    </row>
    <row r="93" spans="1:4" s="6" customFormat="1" ht="13.5" x14ac:dyDescent="0.3">
      <c r="A93" s="19" t="s">
        <v>9</v>
      </c>
      <c r="B93" s="7"/>
      <c r="C93" s="17" t="e">
        <f>SUM(C94:C95)</f>
        <v>#VALUE!</v>
      </c>
      <c r="D93" s="17" t="e">
        <f t="shared" ref="D93" si="55">SUM(D94:D95)</f>
        <v>#VALUE!</v>
      </c>
    </row>
    <row r="94" spans="1:4" s="6" customFormat="1" ht="13.5" x14ac:dyDescent="0.3">
      <c r="A94" s="20" t="s">
        <v>10</v>
      </c>
      <c r="B94" s="161" t="str">
        <f>+'Tarifs 2027'!$R$61</f>
        <v>V</v>
      </c>
      <c r="C94" s="17" t="e">
        <f>$B94*C$12*12</f>
        <v>#VALUE!</v>
      </c>
      <c r="D94" s="17" t="e">
        <f t="shared" ref="D94:D95" si="56">$B94*D$12*12</f>
        <v>#VALUE!</v>
      </c>
    </row>
    <row r="95" spans="1:4" s="6" customFormat="1" ht="13.5" x14ac:dyDescent="0.3">
      <c r="A95" s="20" t="s">
        <v>14</v>
      </c>
      <c r="B95" s="161" t="str">
        <f>+'Tarifs 2027'!$R$62</f>
        <v>V</v>
      </c>
      <c r="C95" s="17" t="e">
        <f>$B95*C$12*12</f>
        <v>#VALUE!</v>
      </c>
      <c r="D95" s="17" t="e">
        <f t="shared" si="56"/>
        <v>#VALUE!</v>
      </c>
    </row>
    <row r="96" spans="1:4" s="6" customFormat="1" ht="13.5" x14ac:dyDescent="0.3">
      <c r="A96" s="18" t="s">
        <v>17</v>
      </c>
      <c r="B96" s="17" t="str">
        <f>+'Tarifs 2027'!$R$68</f>
        <v>V</v>
      </c>
      <c r="C96" s="17" t="str">
        <f>$B96</f>
        <v>V</v>
      </c>
      <c r="D96" s="17" t="str">
        <f t="shared" ref="D96" si="57">$B96</f>
        <v>V</v>
      </c>
    </row>
    <row r="97" spans="1:4" s="6" customFormat="1" ht="13.5" x14ac:dyDescent="0.3">
      <c r="A97" s="18" t="s">
        <v>58</v>
      </c>
      <c r="B97" s="7"/>
      <c r="C97" s="17" t="e">
        <f>SUM(C98:C99)</f>
        <v>#VALUE!</v>
      </c>
      <c r="D97" s="17" t="e">
        <f t="shared" ref="D97" si="58">SUM(D98:D99)</f>
        <v>#VALUE!</v>
      </c>
    </row>
    <row r="98" spans="1:4" s="1" customFormat="1" ht="13.5" x14ac:dyDescent="0.3">
      <c r="A98" s="19" t="s">
        <v>79</v>
      </c>
      <c r="B98" s="161" t="str">
        <f>+'Tarifs 2027'!$R$76</f>
        <v>V</v>
      </c>
      <c r="C98" s="17" t="e">
        <f>$B98*C$7</f>
        <v>#VALUE!</v>
      </c>
      <c r="D98" s="17" t="e">
        <f t="shared" ref="D98" si="59">$B98*D$7</f>
        <v>#VALUE!</v>
      </c>
    </row>
    <row r="99" spans="1:4" s="6" customFormat="1" ht="13.5" x14ac:dyDescent="0.3">
      <c r="A99" s="19" t="s">
        <v>23</v>
      </c>
      <c r="B99" s="161" t="str">
        <f>+'Tarifs 2027'!$R$77</f>
        <v>V</v>
      </c>
      <c r="C99" s="17" t="e">
        <f>$B99*C$8</f>
        <v>#VALUE!</v>
      </c>
      <c r="D99" s="17" t="e">
        <f t="shared" ref="D99" si="60">$B99*D$8</f>
        <v>#VALUE!</v>
      </c>
    </row>
    <row r="100" spans="1:4" s="6" customFormat="1" ht="13.5" x14ac:dyDescent="0.3">
      <c r="A100" s="139" t="s">
        <v>176</v>
      </c>
      <c r="B100" s="161" t="str">
        <f>+'Tarifs 2027'!$R$83</f>
        <v>V</v>
      </c>
      <c r="C100" s="17" t="e">
        <f>$B100*C$7</f>
        <v>#VALUE!</v>
      </c>
      <c r="D100" s="17" t="e">
        <f t="shared" ref="D100" si="61">$B100*D$7</f>
        <v>#VALUE!</v>
      </c>
    </row>
    <row r="101" spans="1:4" s="6" customFormat="1" ht="13.5" x14ac:dyDescent="0.3">
      <c r="A101" s="139" t="s">
        <v>59</v>
      </c>
      <c r="B101" s="161"/>
      <c r="C101" s="17" t="e">
        <f>SUM(C102:C104)</f>
        <v>#VALUE!</v>
      </c>
      <c r="D101" s="17" t="e">
        <f t="shared" ref="D101" si="62">SUM(D102:D104)</f>
        <v>#VALUE!</v>
      </c>
    </row>
    <row r="102" spans="1:4" s="6" customFormat="1" ht="13.5" x14ac:dyDescent="0.3">
      <c r="A102" s="18" t="s">
        <v>28</v>
      </c>
      <c r="B102" s="161" t="str">
        <f>+'Tarifs 2027'!$R$86</f>
        <v>V</v>
      </c>
      <c r="C102" s="17" t="e">
        <f>$B102*C$7</f>
        <v>#VALUE!</v>
      </c>
      <c r="D102" s="17" t="e">
        <f t="shared" ref="D102:D105" si="63">$B102*D$7</f>
        <v>#VALUE!</v>
      </c>
    </row>
    <row r="103" spans="1:4" s="6" customFormat="1" ht="13.5" x14ac:dyDescent="0.3">
      <c r="A103" s="18" t="s">
        <v>30</v>
      </c>
      <c r="B103" s="161" t="str">
        <f>+'Tarifs 2027'!$R$87</f>
        <v>V</v>
      </c>
      <c r="C103" s="17" t="e">
        <f>$B103*C$7</f>
        <v>#VALUE!</v>
      </c>
      <c r="D103" s="17" t="e">
        <f t="shared" si="63"/>
        <v>#VALUE!</v>
      </c>
    </row>
    <row r="104" spans="1:4" s="6" customFormat="1" ht="13.5" x14ac:dyDescent="0.3">
      <c r="A104" s="18" t="s">
        <v>32</v>
      </c>
      <c r="B104" s="161" t="str">
        <f>+'Tarifs 2027'!$R$88</f>
        <v>V</v>
      </c>
      <c r="C104" s="17" t="e">
        <f>$B104*C$7</f>
        <v>#VALUE!</v>
      </c>
      <c r="D104" s="17" t="e">
        <f t="shared" si="63"/>
        <v>#VALUE!</v>
      </c>
    </row>
    <row r="105" spans="1:4" s="6" customFormat="1" ht="13.5" x14ac:dyDescent="0.3">
      <c r="A105" s="139" t="s">
        <v>34</v>
      </c>
      <c r="B105" s="161" t="str">
        <f>+'Tarifs 2027'!$R$90</f>
        <v>V</v>
      </c>
      <c r="C105" s="17" t="e">
        <f>$B105*C$7</f>
        <v>#VALUE!</v>
      </c>
      <c r="D105" s="17" t="e">
        <f t="shared" si="63"/>
        <v>#VALUE!</v>
      </c>
    </row>
    <row r="106" spans="1:4" s="6" customFormat="1" ht="13.5" x14ac:dyDescent="0.3">
      <c r="A106" s="139" t="s">
        <v>35</v>
      </c>
      <c r="B106" s="127"/>
      <c r="C106" s="17">
        <f>$B106*C$13</f>
        <v>0</v>
      </c>
      <c r="D106" s="17">
        <f t="shared" ref="D106" si="64">$B106*D$13</f>
        <v>0</v>
      </c>
    </row>
    <row r="107" spans="1:4" s="6" customFormat="1" x14ac:dyDescent="0.3">
      <c r="A107" s="168" t="s">
        <v>177</v>
      </c>
      <c r="B107" s="169"/>
      <c r="C107" s="170" t="e">
        <f>SUM(C91,C100:C101,C105:C106)</f>
        <v>#VALUE!</v>
      </c>
      <c r="D107" s="170" t="e">
        <f t="shared" ref="D107" si="65">SUM(D91,D100:D101,D105:D106)</f>
        <v>#VALUE!</v>
      </c>
    </row>
    <row r="108" spans="1:4" s="6" customFormat="1" x14ac:dyDescent="0.3">
      <c r="A108" s="162" t="s">
        <v>61</v>
      </c>
      <c r="B108" s="5"/>
      <c r="C108" s="163">
        <v>1</v>
      </c>
      <c r="D108" s="163">
        <v>1</v>
      </c>
    </row>
    <row r="109" spans="1:4" s="6" customFormat="1" x14ac:dyDescent="0.3">
      <c r="A109" s="139" t="s">
        <v>178</v>
      </c>
      <c r="B109" s="5"/>
      <c r="C109" s="164" t="e">
        <f t="shared" ref="C109:D109" si="66">SUM(C93*C108,C96:C97)</f>
        <v>#VALUE!</v>
      </c>
      <c r="D109" s="164" t="e">
        <f t="shared" si="66"/>
        <v>#VALUE!</v>
      </c>
    </row>
    <row r="110" spans="1:4" s="6" customFormat="1" x14ac:dyDescent="0.3">
      <c r="A110" s="133" t="s">
        <v>62</v>
      </c>
      <c r="B110" s="169"/>
      <c r="C110" s="170" t="e">
        <f>+SUM(C96:C97,C100:C101,C105:C106)+C92*C108</f>
        <v>#VALUE!</v>
      </c>
      <c r="D110" s="170" t="e">
        <f>+SUM(D96:D97,D100:D101,D105:D106)+D92*D108</f>
        <v>#VALUE!</v>
      </c>
    </row>
    <row r="111" spans="1:4" s="6" customFormat="1" ht="13.5" x14ac:dyDescent="0.3">
      <c r="A111" s="22" t="s">
        <v>179</v>
      </c>
      <c r="B111" s="1"/>
      <c r="C111" s="122" t="e">
        <f>C85</f>
        <v>#VALUE!</v>
      </c>
      <c r="D111" s="122" t="e">
        <f>D85</f>
        <v>#VALUE!</v>
      </c>
    </row>
    <row r="112" spans="1:4" s="6" customFormat="1" ht="13.5" x14ac:dyDescent="0.3">
      <c r="A112" s="23" t="s">
        <v>157</v>
      </c>
      <c r="B112" s="123"/>
      <c r="C112" s="24" t="e">
        <f>C110-C111</f>
        <v>#VALUE!</v>
      </c>
      <c r="D112" s="24" t="e">
        <f t="shared" ref="D112" si="67">D110-D111</f>
        <v>#VALUE!</v>
      </c>
    </row>
    <row r="113" spans="1:4" s="6" customFormat="1" ht="14.25" thickBot="1" x14ac:dyDescent="0.35">
      <c r="A113" s="25" t="s">
        <v>158</v>
      </c>
      <c r="B113" s="125"/>
      <c r="C113" s="129" t="str">
        <f>IFERROR((C112/C111)," ")</f>
        <v xml:space="preserve"> </v>
      </c>
      <c r="D113" s="129" t="str">
        <f t="shared" ref="D113" si="68">IFERROR((D112/D111)," ")</f>
        <v xml:space="preserve"> </v>
      </c>
    </row>
    <row r="114" spans="1:4" s="6" customFormat="1" ht="15.75" thickTop="1" x14ac:dyDescent="0.3">
      <c r="A114" s="293" t="s">
        <v>159</v>
      </c>
      <c r="B114" s="294" t="s">
        <v>159</v>
      </c>
      <c r="C114" s="294" t="s">
        <v>159</v>
      </c>
      <c r="D114" s="295" t="s">
        <v>159</v>
      </c>
    </row>
    <row r="115" spans="1:4" s="6" customFormat="1" ht="27" x14ac:dyDescent="0.3">
      <c r="A115" s="16"/>
      <c r="B115" s="132" t="s">
        <v>57</v>
      </c>
      <c r="C115" s="158" t="str">
        <f t="shared" ref="C115:D115" si="69">"Coût annuel estimé      "&amp;C$6</f>
        <v>Coût annuel estimé      BT1</v>
      </c>
      <c r="D115" s="158" t="str">
        <f t="shared" si="69"/>
        <v>Coût annuel estimé      BT2</v>
      </c>
    </row>
    <row r="116" spans="1:4" s="6" customFormat="1" ht="13.5" x14ac:dyDescent="0.3">
      <c r="A116" s="139" t="s">
        <v>7</v>
      </c>
      <c r="B116" s="7"/>
      <c r="C116" s="17" t="e">
        <f>SUM(C117,C121:C122)</f>
        <v>#VALUE!</v>
      </c>
      <c r="D116" s="17" t="e">
        <f t="shared" ref="D116" si="70">SUM(D117,D121:D122)</f>
        <v>#VALUE!</v>
      </c>
    </row>
    <row r="117" spans="1:4" s="6" customFormat="1" ht="13.5" x14ac:dyDescent="0.3">
      <c r="A117" s="18" t="s">
        <v>8</v>
      </c>
      <c r="B117" s="7"/>
      <c r="C117" s="17" t="e">
        <f>C118</f>
        <v>#VALUE!</v>
      </c>
      <c r="D117" s="17" t="e">
        <f t="shared" ref="D117" si="71">D118</f>
        <v>#VALUE!</v>
      </c>
    </row>
    <row r="118" spans="1:4" s="6" customFormat="1" ht="13.5" x14ac:dyDescent="0.3">
      <c r="A118" s="19" t="s">
        <v>9</v>
      </c>
      <c r="B118" s="7"/>
      <c r="C118" s="17" t="e">
        <f>SUM(C119:C120)</f>
        <v>#VALUE!</v>
      </c>
      <c r="D118" s="17" t="e">
        <f t="shared" ref="D118" si="72">SUM(D119:D120)</f>
        <v>#VALUE!</v>
      </c>
    </row>
    <row r="119" spans="1:4" s="6" customFormat="1" ht="13.5" x14ac:dyDescent="0.3">
      <c r="A119" s="20" t="s">
        <v>10</v>
      </c>
      <c r="B119" s="161" t="str">
        <f>+'Tarifs 2028'!$R$61</f>
        <v>V</v>
      </c>
      <c r="C119" s="17" t="e">
        <f>$B119*C$12*12</f>
        <v>#VALUE!</v>
      </c>
      <c r="D119" s="17" t="e">
        <f t="shared" ref="D119:D120" si="73">$B119*D$12*12</f>
        <v>#VALUE!</v>
      </c>
    </row>
    <row r="120" spans="1:4" s="1" customFormat="1" ht="13.5" x14ac:dyDescent="0.3">
      <c r="A120" s="20" t="s">
        <v>14</v>
      </c>
      <c r="B120" s="161" t="str">
        <f>+'Tarifs 2028'!$R$62</f>
        <v>V</v>
      </c>
      <c r="C120" s="17" t="e">
        <f>$B120*C$12*12</f>
        <v>#VALUE!</v>
      </c>
      <c r="D120" s="17" t="e">
        <f t="shared" si="73"/>
        <v>#VALUE!</v>
      </c>
    </row>
    <row r="121" spans="1:4" s="6" customFormat="1" ht="13.5" x14ac:dyDescent="0.3">
      <c r="A121" s="18" t="s">
        <v>17</v>
      </c>
      <c r="B121" s="17" t="str">
        <f>+'Tarifs 2028'!$R$68</f>
        <v>V</v>
      </c>
      <c r="C121" s="17" t="str">
        <f>$B121</f>
        <v>V</v>
      </c>
      <c r="D121" s="17" t="str">
        <f t="shared" ref="D121" si="74">$B121</f>
        <v>V</v>
      </c>
    </row>
    <row r="122" spans="1:4" s="6" customFormat="1" ht="13.5" x14ac:dyDescent="0.3">
      <c r="A122" s="18" t="s">
        <v>58</v>
      </c>
      <c r="B122" s="7"/>
      <c r="C122" s="17" t="e">
        <f>SUM(C123:C124)</f>
        <v>#VALUE!</v>
      </c>
      <c r="D122" s="17" t="e">
        <f t="shared" ref="D122" si="75">SUM(D123:D124)</f>
        <v>#VALUE!</v>
      </c>
    </row>
    <row r="123" spans="1:4" x14ac:dyDescent="0.3">
      <c r="A123" s="19" t="s">
        <v>79</v>
      </c>
      <c r="B123" s="161" t="str">
        <f>+'Tarifs 2028'!$R$76</f>
        <v>V</v>
      </c>
      <c r="C123" s="17" t="e">
        <f>$B123*C$7</f>
        <v>#VALUE!</v>
      </c>
      <c r="D123" s="17" t="e">
        <f t="shared" ref="D123" si="76">$B123*D$7</f>
        <v>#VALUE!</v>
      </c>
    </row>
    <row r="124" spans="1:4" x14ac:dyDescent="0.3">
      <c r="A124" s="19" t="s">
        <v>23</v>
      </c>
      <c r="B124" s="161" t="str">
        <f>+'Tarifs 2028'!$R$77</f>
        <v>V</v>
      </c>
      <c r="C124" s="17" t="e">
        <f>$B124*C$8</f>
        <v>#VALUE!</v>
      </c>
      <c r="D124" s="17" t="e">
        <f t="shared" ref="D124" si="77">$B124*D$8</f>
        <v>#VALUE!</v>
      </c>
    </row>
    <row r="125" spans="1:4" x14ac:dyDescent="0.3">
      <c r="A125" s="139" t="s">
        <v>176</v>
      </c>
      <c r="B125" s="161" t="str">
        <f>+'Tarifs 2028'!$R$83</f>
        <v>V</v>
      </c>
      <c r="C125" s="17" t="e">
        <f>$B125*C$7</f>
        <v>#VALUE!</v>
      </c>
      <c r="D125" s="17" t="e">
        <f t="shared" ref="D125" si="78">$B125*D$7</f>
        <v>#VALUE!</v>
      </c>
    </row>
    <row r="126" spans="1:4" x14ac:dyDescent="0.3">
      <c r="A126" s="139" t="s">
        <v>59</v>
      </c>
      <c r="B126" s="161"/>
      <c r="C126" s="17" t="e">
        <f>SUM(C127:C129)</f>
        <v>#VALUE!</v>
      </c>
      <c r="D126" s="17" t="e">
        <f t="shared" ref="D126" si="79">SUM(D127:D129)</f>
        <v>#VALUE!</v>
      </c>
    </row>
    <row r="127" spans="1:4" x14ac:dyDescent="0.3">
      <c r="A127" s="18" t="s">
        <v>28</v>
      </c>
      <c r="B127" s="161" t="str">
        <f>+'Tarifs 2028'!$R$86</f>
        <v>V</v>
      </c>
      <c r="C127" s="17" t="e">
        <f>$B127*C$7</f>
        <v>#VALUE!</v>
      </c>
      <c r="D127" s="17" t="e">
        <f t="shared" ref="D127:D130" si="80">$B127*D$7</f>
        <v>#VALUE!</v>
      </c>
    </row>
    <row r="128" spans="1:4" x14ac:dyDescent="0.3">
      <c r="A128" s="18" t="s">
        <v>30</v>
      </c>
      <c r="B128" s="161" t="str">
        <f>+'Tarifs 2028'!$R$87</f>
        <v>V</v>
      </c>
      <c r="C128" s="17" t="e">
        <f>$B128*C$7</f>
        <v>#VALUE!</v>
      </c>
      <c r="D128" s="17" t="e">
        <f t="shared" si="80"/>
        <v>#VALUE!</v>
      </c>
    </row>
    <row r="129" spans="1:4" x14ac:dyDescent="0.3">
      <c r="A129" s="18" t="s">
        <v>32</v>
      </c>
      <c r="B129" s="161" t="str">
        <f>+'Tarifs 2028'!$R$88</f>
        <v>V</v>
      </c>
      <c r="C129" s="17" t="e">
        <f>$B129*C$7</f>
        <v>#VALUE!</v>
      </c>
      <c r="D129" s="17" t="e">
        <f t="shared" si="80"/>
        <v>#VALUE!</v>
      </c>
    </row>
    <row r="130" spans="1:4" x14ac:dyDescent="0.3">
      <c r="A130" s="139" t="s">
        <v>34</v>
      </c>
      <c r="B130" s="161" t="str">
        <f>+'Tarifs 2028'!$R$90</f>
        <v>V</v>
      </c>
      <c r="C130" s="17" t="e">
        <f>$B130*C$7</f>
        <v>#VALUE!</v>
      </c>
      <c r="D130" s="17" t="e">
        <f t="shared" si="80"/>
        <v>#VALUE!</v>
      </c>
    </row>
    <row r="131" spans="1:4" x14ac:dyDescent="0.3">
      <c r="A131" s="139" t="s">
        <v>35</v>
      </c>
      <c r="B131" s="127"/>
      <c r="C131" s="17">
        <f>$B131*C$13</f>
        <v>0</v>
      </c>
      <c r="D131" s="17">
        <f t="shared" ref="D131" si="81">$B131*D$13</f>
        <v>0</v>
      </c>
    </row>
    <row r="132" spans="1:4" x14ac:dyDescent="0.3">
      <c r="A132" s="168" t="s">
        <v>177</v>
      </c>
      <c r="B132" s="169"/>
      <c r="C132" s="170" t="e">
        <f>SUM(C116,C125:C126,C130:C131)</f>
        <v>#VALUE!</v>
      </c>
      <c r="D132" s="170" t="e">
        <f t="shared" ref="D132" si="82">SUM(D116,D125:D126,D130:D131)</f>
        <v>#VALUE!</v>
      </c>
    </row>
    <row r="133" spans="1:4" x14ac:dyDescent="0.3">
      <c r="A133" s="162" t="s">
        <v>61</v>
      </c>
      <c r="C133" s="163">
        <v>1</v>
      </c>
      <c r="D133" s="163">
        <v>1</v>
      </c>
    </row>
    <row r="134" spans="1:4" x14ac:dyDescent="0.3">
      <c r="A134" s="139" t="s">
        <v>178</v>
      </c>
      <c r="C134" s="164" t="e">
        <f t="shared" ref="C134:D134" si="83">SUM(C118*C133,C121:C122)</f>
        <v>#VALUE!</v>
      </c>
      <c r="D134" s="164" t="e">
        <f t="shared" si="83"/>
        <v>#VALUE!</v>
      </c>
    </row>
    <row r="135" spans="1:4" x14ac:dyDescent="0.3">
      <c r="A135" s="133" t="s">
        <v>62</v>
      </c>
      <c r="B135" s="169"/>
      <c r="C135" s="170" t="e">
        <f>+SUM(C121:C122,C125:C126,C130:C131)+C117*C133</f>
        <v>#VALUE!</v>
      </c>
      <c r="D135" s="170" t="e">
        <f>+SUM(D121:D122,D125:D126,D130:D131)+D117*D133</f>
        <v>#VALUE!</v>
      </c>
    </row>
    <row r="136" spans="1:4" x14ac:dyDescent="0.3">
      <c r="A136" s="22" t="s">
        <v>179</v>
      </c>
      <c r="B136" s="1"/>
      <c r="C136" s="122" t="e">
        <f>C110</f>
        <v>#VALUE!</v>
      </c>
      <c r="D136" s="122" t="e">
        <f>D110</f>
        <v>#VALUE!</v>
      </c>
    </row>
    <row r="137" spans="1:4" x14ac:dyDescent="0.3">
      <c r="A137" s="23" t="s">
        <v>161</v>
      </c>
      <c r="B137" s="123"/>
      <c r="C137" s="24" t="e">
        <f>C135-C136</f>
        <v>#VALUE!</v>
      </c>
      <c r="D137" s="24" t="e">
        <f t="shared" ref="D137" si="84">D135-D136</f>
        <v>#VALUE!</v>
      </c>
    </row>
    <row r="138" spans="1:4" ht="15.75" thickBot="1" x14ac:dyDescent="0.35">
      <c r="A138" s="25" t="s">
        <v>162</v>
      </c>
      <c r="B138" s="125"/>
      <c r="C138" s="129" t="str">
        <f>IFERROR((C137/C136)," ")</f>
        <v xml:space="preserve"> </v>
      </c>
      <c r="D138" s="129" t="str">
        <f t="shared" ref="D138" si="85">IFERROR((D137/D136)," ")</f>
        <v xml:space="preserve"> </v>
      </c>
    </row>
    <row r="139" spans="1:4" ht="15.75" thickTop="1" x14ac:dyDescent="0.3"/>
  </sheetData>
  <mergeCells count="6">
    <mergeCell ref="A114:D114"/>
    <mergeCell ref="A6:B6"/>
    <mergeCell ref="A14:D14"/>
    <mergeCell ref="A39:D39"/>
    <mergeCell ref="A64:D64"/>
    <mergeCell ref="A89:D89"/>
  </mergeCells>
  <conditionalFormatting sqref="C36:D36">
    <cfRule type="containsText" dxfId="53" priority="29" operator="containsText" text="ntitulé">
      <formula>NOT(ISERROR(SEARCH("ntitulé",C36)))</formula>
    </cfRule>
    <cfRule type="containsBlanks" dxfId="52" priority="30">
      <formula>LEN(TRIM(C36))=0</formula>
    </cfRule>
  </conditionalFormatting>
  <conditionalFormatting sqref="C33:D34">
    <cfRule type="containsText" dxfId="51" priority="27" operator="containsText" text="ntitulé">
      <formula>NOT(ISERROR(SEARCH("ntitulé",C33)))</formula>
    </cfRule>
    <cfRule type="containsBlanks" dxfId="50" priority="28">
      <formula>LEN(TRIM(C33))=0</formula>
    </cfRule>
  </conditionalFormatting>
  <conditionalFormatting sqref="C33:D34">
    <cfRule type="containsText" dxfId="49" priority="25" operator="containsText" text="ntitulé">
      <formula>NOT(ISERROR(SEARCH("ntitulé",C33)))</formula>
    </cfRule>
    <cfRule type="containsBlanks" dxfId="48" priority="26">
      <formula>LEN(TRIM(C33))=0</formula>
    </cfRule>
  </conditionalFormatting>
  <conditionalFormatting sqref="C61:D61">
    <cfRule type="containsText" dxfId="47" priority="23" operator="containsText" text="ntitulé">
      <formula>NOT(ISERROR(SEARCH("ntitulé",C61)))</formula>
    </cfRule>
    <cfRule type="containsBlanks" dxfId="46" priority="24">
      <formula>LEN(TRIM(C61))=0</formula>
    </cfRule>
  </conditionalFormatting>
  <conditionalFormatting sqref="C58:D59">
    <cfRule type="containsText" dxfId="45" priority="21" operator="containsText" text="ntitulé">
      <formula>NOT(ISERROR(SEARCH("ntitulé",C58)))</formula>
    </cfRule>
    <cfRule type="containsBlanks" dxfId="44" priority="22">
      <formula>LEN(TRIM(C58))=0</formula>
    </cfRule>
  </conditionalFormatting>
  <conditionalFormatting sqref="C58:D59">
    <cfRule type="containsText" dxfId="43" priority="19" operator="containsText" text="ntitulé">
      <formula>NOT(ISERROR(SEARCH("ntitulé",C58)))</formula>
    </cfRule>
    <cfRule type="containsBlanks" dxfId="42" priority="20">
      <formula>LEN(TRIM(C58))=0</formula>
    </cfRule>
  </conditionalFormatting>
  <conditionalFormatting sqref="C86:D86">
    <cfRule type="containsText" dxfId="41" priority="17" operator="containsText" text="ntitulé">
      <formula>NOT(ISERROR(SEARCH("ntitulé",C86)))</formula>
    </cfRule>
    <cfRule type="containsBlanks" dxfId="40" priority="18">
      <formula>LEN(TRIM(C86))=0</formula>
    </cfRule>
  </conditionalFormatting>
  <conditionalFormatting sqref="C83:D84">
    <cfRule type="containsText" dxfId="39" priority="15" operator="containsText" text="ntitulé">
      <formula>NOT(ISERROR(SEARCH("ntitulé",C83)))</formula>
    </cfRule>
    <cfRule type="containsBlanks" dxfId="38" priority="16">
      <formula>LEN(TRIM(C83))=0</formula>
    </cfRule>
  </conditionalFormatting>
  <conditionalFormatting sqref="C83:D84">
    <cfRule type="containsText" dxfId="37" priority="13" operator="containsText" text="ntitulé">
      <formula>NOT(ISERROR(SEARCH("ntitulé",C83)))</formula>
    </cfRule>
    <cfRule type="containsBlanks" dxfId="36" priority="14">
      <formula>LEN(TRIM(C83))=0</formula>
    </cfRule>
  </conditionalFormatting>
  <conditionalFormatting sqref="C111:D111">
    <cfRule type="containsText" dxfId="35" priority="11" operator="containsText" text="ntitulé">
      <formula>NOT(ISERROR(SEARCH("ntitulé",C111)))</formula>
    </cfRule>
    <cfRule type="containsBlanks" dxfId="34" priority="12">
      <formula>LEN(TRIM(C111))=0</formula>
    </cfRule>
  </conditionalFormatting>
  <conditionalFormatting sqref="C108:D109">
    <cfRule type="containsText" dxfId="33" priority="9" operator="containsText" text="ntitulé">
      <formula>NOT(ISERROR(SEARCH("ntitulé",C108)))</formula>
    </cfRule>
    <cfRule type="containsBlanks" dxfId="32" priority="10">
      <formula>LEN(TRIM(C108))=0</formula>
    </cfRule>
  </conditionalFormatting>
  <conditionalFormatting sqref="C108:D109">
    <cfRule type="containsText" dxfId="31" priority="7" operator="containsText" text="ntitulé">
      <formula>NOT(ISERROR(SEARCH("ntitulé",C108)))</formula>
    </cfRule>
    <cfRule type="containsBlanks" dxfId="30" priority="8">
      <formula>LEN(TRIM(C108))=0</formula>
    </cfRule>
  </conditionalFormatting>
  <conditionalFormatting sqref="C136:D136">
    <cfRule type="containsText" dxfId="29" priority="5" operator="containsText" text="ntitulé">
      <formula>NOT(ISERROR(SEARCH("ntitulé",C136)))</formula>
    </cfRule>
    <cfRule type="containsBlanks" dxfId="28" priority="6">
      <formula>LEN(TRIM(C136))=0</formula>
    </cfRule>
  </conditionalFormatting>
  <conditionalFormatting sqref="C133:D134">
    <cfRule type="containsText" dxfId="27" priority="3" operator="containsText" text="ntitulé">
      <formula>NOT(ISERROR(SEARCH("ntitulé",C133)))</formula>
    </cfRule>
    <cfRule type="containsBlanks" dxfId="26" priority="4">
      <formula>LEN(TRIM(C133))=0</formula>
    </cfRule>
  </conditionalFormatting>
  <conditionalFormatting sqref="C133:D134">
    <cfRule type="containsText" dxfId="25" priority="1" operator="containsText" text="ntitulé">
      <formula>NOT(ISERROR(SEARCH("ntitulé",C133)))</formula>
    </cfRule>
    <cfRule type="containsBlanks" dxfId="24" priority="2">
      <formula>LEN(TRIM(C133))=0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W139"/>
  <sheetViews>
    <sheetView zoomScale="80" zoomScaleNormal="80" workbookViewId="0">
      <selection activeCell="A3" sqref="A3:W3"/>
    </sheetView>
  </sheetViews>
  <sheetFormatPr baseColWidth="10" defaultColWidth="8.85546875" defaultRowHeight="15" x14ac:dyDescent="0.3"/>
  <cols>
    <col min="1" max="1" width="49.5703125" style="5" bestFit="1" customWidth="1"/>
    <col min="2" max="2" width="15.85546875" style="5" customWidth="1"/>
    <col min="3" max="8" width="16.5703125" style="5" customWidth="1"/>
    <col min="9" max="19" width="16.7109375" style="5" customWidth="1"/>
    <col min="20" max="23" width="25.7109375" style="5" customWidth="1"/>
    <col min="24" max="16384" width="8.85546875" style="5"/>
  </cols>
  <sheetData>
    <row r="3" spans="1:23" ht="29.45" customHeight="1" x14ac:dyDescent="0.3">
      <c r="A3" s="304" t="s">
        <v>221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</row>
    <row r="4" spans="1:23" s="154" customFormat="1" x14ac:dyDescent="0.3"/>
    <row r="5" spans="1:23" s="12" customFormat="1" ht="13.5" x14ac:dyDescent="0.3">
      <c r="A5" s="157" t="s">
        <v>38</v>
      </c>
      <c r="B5" s="157"/>
      <c r="C5" s="155" t="s">
        <v>80</v>
      </c>
      <c r="D5" s="155" t="s">
        <v>81</v>
      </c>
      <c r="E5" s="155" t="s">
        <v>49</v>
      </c>
      <c r="F5" s="155" t="s">
        <v>82</v>
      </c>
      <c r="G5" s="155" t="s">
        <v>83</v>
      </c>
      <c r="H5" s="155" t="s">
        <v>84</v>
      </c>
      <c r="I5" s="156" t="s">
        <v>128</v>
      </c>
      <c r="J5" s="156" t="s">
        <v>129</v>
      </c>
      <c r="K5" s="156" t="s">
        <v>163</v>
      </c>
      <c r="L5" s="156" t="s">
        <v>164</v>
      </c>
      <c r="M5" s="156" t="s">
        <v>130</v>
      </c>
      <c r="N5" s="156" t="s">
        <v>165</v>
      </c>
      <c r="O5" s="156" t="s">
        <v>166</v>
      </c>
      <c r="P5" s="156" t="s">
        <v>131</v>
      </c>
      <c r="Q5" s="156" t="s">
        <v>167</v>
      </c>
      <c r="R5" s="156" t="s">
        <v>132</v>
      </c>
      <c r="S5" s="156" t="s">
        <v>168</v>
      </c>
      <c r="T5" s="156" t="s">
        <v>133</v>
      </c>
      <c r="U5" s="156" t="s">
        <v>169</v>
      </c>
      <c r="V5" s="156" t="s">
        <v>134</v>
      </c>
      <c r="W5" s="156" t="s">
        <v>170</v>
      </c>
    </row>
    <row r="6" spans="1:23" s="1" customFormat="1" ht="14.45" customHeight="1" x14ac:dyDescent="0.3">
      <c r="A6" s="114" t="s">
        <v>135</v>
      </c>
      <c r="C6" s="127"/>
      <c r="D6" s="127"/>
      <c r="E6" s="127"/>
      <c r="F6" s="127"/>
      <c r="G6" s="127"/>
      <c r="H6" s="127"/>
      <c r="I6" s="115">
        <v>722.83189652827673</v>
      </c>
      <c r="J6" s="115">
        <v>1032.6169950403976</v>
      </c>
      <c r="K6" s="1">
        <v>0</v>
      </c>
      <c r="L6" s="1">
        <v>0</v>
      </c>
      <c r="M6" s="115">
        <v>2089.478048611054</v>
      </c>
      <c r="N6" s="115"/>
      <c r="O6" s="115"/>
      <c r="P6" s="115">
        <v>805.01800000000048</v>
      </c>
      <c r="Q6" s="1">
        <v>0</v>
      </c>
      <c r="R6" s="115">
        <v>805.01800000000048</v>
      </c>
      <c r="S6" s="1">
        <v>0</v>
      </c>
      <c r="T6" s="115">
        <v>2407.086582177667</v>
      </c>
      <c r="U6" s="1">
        <v>0</v>
      </c>
      <c r="V6" s="115">
        <v>2407.086582177667</v>
      </c>
      <c r="W6" s="1">
        <v>0</v>
      </c>
    </row>
    <row r="7" spans="1:23" s="1" customFormat="1" ht="14.45" customHeight="1" x14ac:dyDescent="0.3">
      <c r="A7" s="114" t="s">
        <v>136</v>
      </c>
      <c r="C7" s="127"/>
      <c r="D7" s="127"/>
      <c r="E7" s="127"/>
      <c r="F7" s="127"/>
      <c r="G7" s="127"/>
      <c r="H7" s="127"/>
      <c r="I7" s="115">
        <v>961.8072768609527</v>
      </c>
      <c r="J7" s="115">
        <v>1374.0103955156392</v>
      </c>
      <c r="K7" s="1">
        <v>0</v>
      </c>
      <c r="L7" s="1">
        <v>0</v>
      </c>
      <c r="M7" s="115">
        <v>2210.4059587625411</v>
      </c>
      <c r="N7" s="115"/>
      <c r="O7" s="115"/>
      <c r="P7" s="115">
        <v>1523.7769999999973</v>
      </c>
      <c r="Q7" s="1">
        <v>0</v>
      </c>
      <c r="R7" s="115">
        <v>1478.7969999999973</v>
      </c>
      <c r="S7" s="1">
        <v>0</v>
      </c>
      <c r="T7" s="115">
        <v>5654.6992025867266</v>
      </c>
      <c r="U7" s="1">
        <v>0</v>
      </c>
      <c r="V7" s="115">
        <v>5035.1342025867225</v>
      </c>
      <c r="W7" s="1">
        <v>0</v>
      </c>
    </row>
    <row r="8" spans="1:23" s="1" customFormat="1" ht="14.45" customHeight="1" x14ac:dyDescent="0.3">
      <c r="A8" s="114" t="s">
        <v>137</v>
      </c>
      <c r="C8" s="127"/>
      <c r="D8" s="127"/>
      <c r="E8" s="127"/>
      <c r="F8" s="127"/>
      <c r="G8" s="127"/>
      <c r="H8" s="127"/>
      <c r="I8" s="115">
        <v>878.44052917691329</v>
      </c>
      <c r="J8" s="115">
        <v>1254.9150416813034</v>
      </c>
      <c r="K8" s="1">
        <v>0</v>
      </c>
      <c r="L8" s="1">
        <v>0</v>
      </c>
      <c r="M8" s="115">
        <v>2588.5371387486357</v>
      </c>
      <c r="N8" s="115"/>
      <c r="O8" s="115"/>
      <c r="P8" s="115">
        <v>6333.4869999999873</v>
      </c>
      <c r="Q8" s="1">
        <v>0</v>
      </c>
      <c r="R8" s="115">
        <v>1440.9270000000022</v>
      </c>
      <c r="S8" s="1">
        <v>0</v>
      </c>
      <c r="T8" s="115">
        <v>7695.7363566003132</v>
      </c>
      <c r="U8" s="1">
        <v>0</v>
      </c>
      <c r="V8" s="115">
        <v>2803.1763566003083</v>
      </c>
      <c r="W8" s="1">
        <v>0</v>
      </c>
    </row>
    <row r="9" spans="1:23" s="1" customFormat="1" ht="14.45" customHeight="1" x14ac:dyDescent="0.3">
      <c r="A9" s="114" t="s">
        <v>138</v>
      </c>
      <c r="C9" s="127"/>
      <c r="D9" s="127"/>
      <c r="E9" s="127"/>
      <c r="F9" s="127"/>
      <c r="G9" s="127"/>
      <c r="H9" s="127"/>
      <c r="I9" s="115">
        <v>936.77562515639727</v>
      </c>
      <c r="J9" s="115">
        <v>1338.2508930805559</v>
      </c>
      <c r="K9" s="1">
        <v>0</v>
      </c>
      <c r="L9" s="1">
        <v>0</v>
      </c>
      <c r="M9" s="115">
        <v>2218.4410149621976</v>
      </c>
      <c r="N9" s="115"/>
      <c r="O9" s="115"/>
      <c r="P9" s="115">
        <v>4238.1929999999984</v>
      </c>
      <c r="Q9" s="1">
        <v>0</v>
      </c>
      <c r="R9" s="115">
        <v>3618.6279999999965</v>
      </c>
      <c r="S9" s="1">
        <v>0</v>
      </c>
      <c r="T9" s="115">
        <v>3024.9750417864207</v>
      </c>
      <c r="U9" s="1">
        <v>0</v>
      </c>
      <c r="V9" s="115">
        <v>2979.9950417864134</v>
      </c>
      <c r="W9" s="1">
        <v>0</v>
      </c>
    </row>
    <row r="10" spans="1:23" s="1" customFormat="1" ht="14.45" customHeight="1" x14ac:dyDescent="0.3">
      <c r="A10" s="114" t="s">
        <v>85</v>
      </c>
      <c r="C10" s="115">
        <v>600</v>
      </c>
      <c r="D10" s="115">
        <v>1200</v>
      </c>
      <c r="E10" s="115">
        <v>0</v>
      </c>
      <c r="F10" s="115">
        <v>3500</v>
      </c>
      <c r="G10" s="115">
        <v>0</v>
      </c>
      <c r="H10" s="115">
        <v>0</v>
      </c>
      <c r="I10" s="1">
        <v>0</v>
      </c>
      <c r="J10" s="1">
        <v>0</v>
      </c>
      <c r="K10" s="1">
        <v>0</v>
      </c>
      <c r="L10" s="128">
        <v>5000</v>
      </c>
      <c r="M10" s="115"/>
      <c r="N10" s="115"/>
      <c r="O10" s="115">
        <v>9106.8621610844293</v>
      </c>
      <c r="P10" s="1">
        <v>0</v>
      </c>
      <c r="Q10" s="1">
        <v>0</v>
      </c>
      <c r="R10" s="1">
        <v>0</v>
      </c>
      <c r="S10" s="1">
        <v>0</v>
      </c>
      <c r="T10" s="115">
        <v>0</v>
      </c>
      <c r="U10" s="1">
        <v>0</v>
      </c>
      <c r="V10" s="115"/>
      <c r="W10" s="1">
        <v>0</v>
      </c>
    </row>
    <row r="11" spans="1:23" s="1" customFormat="1" ht="14.45" customHeight="1" x14ac:dyDescent="0.3">
      <c r="A11" s="114" t="s">
        <v>86</v>
      </c>
      <c r="C11" s="115">
        <v>0</v>
      </c>
      <c r="D11" s="115">
        <v>0</v>
      </c>
      <c r="E11" s="115">
        <v>1600</v>
      </c>
      <c r="F11" s="115">
        <v>0</v>
      </c>
      <c r="G11" s="115">
        <v>3600</v>
      </c>
      <c r="H11" s="115">
        <v>3600</v>
      </c>
      <c r="I11" s="1">
        <v>0</v>
      </c>
      <c r="J11" s="1">
        <v>0</v>
      </c>
      <c r="K11" s="115">
        <v>2287.5320367217009</v>
      </c>
      <c r="L11" s="1">
        <v>0</v>
      </c>
      <c r="M11" s="115"/>
      <c r="N11" s="115">
        <v>4678.0151873596897</v>
      </c>
      <c r="O11" s="115"/>
      <c r="P11" s="1">
        <v>0</v>
      </c>
      <c r="Q11" s="115">
        <v>7138.5049999999883</v>
      </c>
      <c r="R11" s="1">
        <v>0</v>
      </c>
      <c r="S11" s="115">
        <v>2245.9450000000024</v>
      </c>
      <c r="T11" s="115">
        <v>0</v>
      </c>
      <c r="U11" s="115">
        <v>10102.822938777979</v>
      </c>
      <c r="V11" s="115">
        <v>5210.2629387779753</v>
      </c>
      <c r="W11" s="115">
        <v>5210.2629387779798</v>
      </c>
    </row>
    <row r="12" spans="1:23" s="1" customFormat="1" ht="14.45" customHeight="1" x14ac:dyDescent="0.3">
      <c r="A12" s="114" t="s">
        <v>87</v>
      </c>
      <c r="C12" s="115">
        <v>0</v>
      </c>
      <c r="D12" s="115">
        <v>0</v>
      </c>
      <c r="E12" s="115">
        <v>1900</v>
      </c>
      <c r="F12" s="115">
        <v>0</v>
      </c>
      <c r="G12" s="115">
        <v>3900</v>
      </c>
      <c r="H12" s="115">
        <v>3900</v>
      </c>
      <c r="I12" s="1">
        <v>0</v>
      </c>
      <c r="J12" s="1">
        <v>0</v>
      </c>
      <c r="K12" s="115">
        <v>2712.2612885961953</v>
      </c>
      <c r="L12" s="1">
        <v>0</v>
      </c>
      <c r="M12" s="115"/>
      <c r="N12" s="115">
        <v>4428.8469737247387</v>
      </c>
      <c r="O12" s="115"/>
      <c r="P12" s="1">
        <v>0</v>
      </c>
      <c r="Q12" s="115">
        <v>5761.9699999999957</v>
      </c>
      <c r="R12" s="1">
        <v>0</v>
      </c>
      <c r="S12" s="115">
        <v>5097.4249999999938</v>
      </c>
      <c r="T12" s="115">
        <v>0</v>
      </c>
      <c r="U12" s="115">
        <v>8679.6742443731473</v>
      </c>
      <c r="V12" s="115">
        <v>8015.1292443731363</v>
      </c>
      <c r="W12" s="115">
        <v>8015.1292443731363</v>
      </c>
    </row>
    <row r="13" spans="1:23" s="1" customFormat="1" ht="14.45" customHeight="1" x14ac:dyDescent="0.3">
      <c r="A13" s="114" t="s">
        <v>171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12500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15">
        <v>0</v>
      </c>
      <c r="U13" s="1">
        <v>0</v>
      </c>
      <c r="V13" s="115">
        <v>0</v>
      </c>
      <c r="W13" s="1">
        <v>0</v>
      </c>
    </row>
    <row r="14" spans="1:23" s="118" customFormat="1" ht="14.45" customHeight="1" x14ac:dyDescent="0.3">
      <c r="A14" s="117"/>
      <c r="C14" s="119">
        <v>600</v>
      </c>
      <c r="D14" s="119">
        <v>1200</v>
      </c>
      <c r="E14" s="119">
        <v>3500</v>
      </c>
      <c r="F14" s="119">
        <v>3500</v>
      </c>
      <c r="G14" s="119">
        <v>7500</v>
      </c>
      <c r="H14" s="119">
        <v>20000</v>
      </c>
      <c r="I14" s="119">
        <v>3499.8553277225401</v>
      </c>
      <c r="J14" s="119">
        <v>4999.7933253178962</v>
      </c>
      <c r="K14" s="119">
        <v>4999.7933253178962</v>
      </c>
      <c r="L14" s="119">
        <v>5000</v>
      </c>
      <c r="M14" s="119">
        <v>9106.8621610844293</v>
      </c>
      <c r="N14" s="119">
        <v>9106.8621610844293</v>
      </c>
      <c r="O14" s="119">
        <v>9106.8621610844293</v>
      </c>
      <c r="P14" s="119">
        <v>12900.474999999984</v>
      </c>
      <c r="Q14" s="119">
        <v>12900.474999999984</v>
      </c>
      <c r="R14" s="119">
        <v>7343.3699999999972</v>
      </c>
      <c r="S14" s="119">
        <v>7343.3699999999972</v>
      </c>
      <c r="T14" s="115">
        <v>18782.497183151128</v>
      </c>
      <c r="U14" s="115">
        <v>18782.497183151128</v>
      </c>
      <c r="V14" s="115">
        <v>13225.392183151111</v>
      </c>
      <c r="W14" s="115">
        <v>13225.392183151111</v>
      </c>
    </row>
    <row r="15" spans="1:23" s="1" customFormat="1" ht="14.45" customHeight="1" x14ac:dyDescent="0.3">
      <c r="A15" s="114" t="s">
        <v>139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27</v>
      </c>
      <c r="Q15" s="1">
        <v>27</v>
      </c>
      <c r="R15" s="1">
        <v>0</v>
      </c>
      <c r="S15" s="1">
        <v>0</v>
      </c>
      <c r="T15" s="115">
        <v>149</v>
      </c>
      <c r="U15" s="115">
        <v>149</v>
      </c>
      <c r="V15" s="1">
        <v>0</v>
      </c>
      <c r="W15" s="1">
        <v>0</v>
      </c>
    </row>
    <row r="16" spans="1:23" s="1" customFormat="1" ht="14.45" customHeight="1" x14ac:dyDescent="0.3">
      <c r="A16" s="114" t="s">
        <v>88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s="1" customFormat="1" ht="13.5" x14ac:dyDescent="0.3">
      <c r="A17" s="13"/>
      <c r="C17" s="115"/>
      <c r="D17" s="115"/>
      <c r="E17" s="115"/>
      <c r="F17" s="115"/>
      <c r="G17" s="115"/>
      <c r="H17" s="115"/>
    </row>
    <row r="18" spans="1:23" s="1" customFormat="1" ht="18" x14ac:dyDescent="0.35">
      <c r="A18" s="301" t="s">
        <v>172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</row>
    <row r="19" spans="1:23" s="16" customFormat="1" ht="41.25" customHeight="1" x14ac:dyDescent="0.3">
      <c r="B19" s="132" t="s">
        <v>57</v>
      </c>
      <c r="C19" s="132" t="str">
        <f>"Coût annuel estimé      "&amp;C$5</f>
        <v>Coût annuel estimé      Da</v>
      </c>
      <c r="D19" s="132" t="str">
        <f>"Coût annuel estimé      "&amp;D$5</f>
        <v>Coût annuel estimé      Db</v>
      </c>
      <c r="E19" s="132" t="str">
        <f>"Coût annuel estimé      "&amp;E$5</f>
        <v>Coût annuel estimé      Dc</v>
      </c>
      <c r="F19" s="132" t="str">
        <f>"Coût annuel estimé      "&amp;F$5</f>
        <v>Coût annuel estimé      Dc1</v>
      </c>
      <c r="G19" s="132" t="str">
        <f t="shared" ref="G19:W19" si="0">"Coût annuel estimé      "&amp;G$5</f>
        <v>Coût annuel estimé      Dd</v>
      </c>
      <c r="H19" s="132" t="str">
        <f t="shared" si="0"/>
        <v>Coût annuel estimé      De</v>
      </c>
      <c r="I19" s="158" t="str">
        <f t="shared" si="0"/>
        <v>Coût annuel estimé      3500 kWh - 4 plages</v>
      </c>
      <c r="J19" s="158" t="str">
        <f t="shared" si="0"/>
        <v>Coût annuel estimé      5000 kWh - 4 plages</v>
      </c>
      <c r="K19" s="158" t="str">
        <f t="shared" si="0"/>
        <v>Coût annuel estimé      5000 kWh - 2 plages</v>
      </c>
      <c r="L19" s="158" t="str">
        <f t="shared" si="0"/>
        <v>Coût annuel estimé      5000 kWh - 1 plage</v>
      </c>
      <c r="M19" s="158" t="str">
        <f t="shared" si="0"/>
        <v>Coût annuel estimé      PAC air-rad - 4 plages</v>
      </c>
      <c r="N19" s="158" t="str">
        <f t="shared" si="0"/>
        <v>Coût annuel estimé      PAC air-rad - 2 plages</v>
      </c>
      <c r="O19" s="158" t="str">
        <f t="shared" si="0"/>
        <v>Coût annuel estimé      PAC air-rad - 1 plage</v>
      </c>
      <c r="P19" s="158" t="str">
        <f t="shared" si="0"/>
        <v>Coût annuel estimé      VE2 - 4 plages</v>
      </c>
      <c r="Q19" s="158" t="str">
        <f t="shared" si="0"/>
        <v>Coût annuel estimé      VE2 - 2 plages</v>
      </c>
      <c r="R19" s="158" t="str">
        <f t="shared" si="0"/>
        <v>Coût annuel estimé      VE3 - 4 plages</v>
      </c>
      <c r="S19" s="158" t="str">
        <f t="shared" si="0"/>
        <v>Coût annuel estimé      VE3 - 2 plages</v>
      </c>
      <c r="T19" s="158" t="str">
        <f t="shared" si="0"/>
        <v>Coût annuel estimé      PAC air-rad-ECS + VE2 - 4 plages</v>
      </c>
      <c r="U19" s="158" t="str">
        <f t="shared" si="0"/>
        <v>Coût annuel estimé      PAC air-rad-ECS + VE2 - 2 plages</v>
      </c>
      <c r="V19" s="158" t="str">
        <f t="shared" si="0"/>
        <v>Coût annuel estimé      PAC air-rad-ECS + VE3 - 4 plages</v>
      </c>
      <c r="W19" s="158" t="str">
        <f t="shared" si="0"/>
        <v>Coût annuel estimé      PAC air-rad-ECS + VE3 - 2 plages</v>
      </c>
    </row>
    <row r="20" spans="1:23" x14ac:dyDescent="0.3">
      <c r="A20" s="139" t="s">
        <v>7</v>
      </c>
      <c r="B20" s="120"/>
      <c r="C20" s="115" t="e">
        <f>SUM(C21:C23)</f>
        <v>#VALUE!</v>
      </c>
      <c r="D20" s="115" t="e">
        <f t="shared" ref="D20:H20" si="1">SUM(D21:D23)</f>
        <v>#VALUE!</v>
      </c>
      <c r="E20" s="115" t="e">
        <f t="shared" si="1"/>
        <v>#VALUE!</v>
      </c>
      <c r="F20" s="115" t="e">
        <f>SUM(F21:F23)</f>
        <v>#VALUE!</v>
      </c>
      <c r="G20" s="115" t="e">
        <f t="shared" si="1"/>
        <v>#VALUE!</v>
      </c>
      <c r="H20" s="115" t="e">
        <f t="shared" si="1"/>
        <v>#VALUE!</v>
      </c>
      <c r="I20" s="115" t="e">
        <f>SUM(I21:I23)</f>
        <v>#VALUE!</v>
      </c>
      <c r="J20" s="115" t="e">
        <f t="shared" ref="J20:W20" si="2">SUM(J21:J23)</f>
        <v>#VALUE!</v>
      </c>
      <c r="K20" s="115" t="e">
        <f t="shared" si="2"/>
        <v>#VALUE!</v>
      </c>
      <c r="L20" s="115" t="e">
        <f t="shared" si="2"/>
        <v>#VALUE!</v>
      </c>
      <c r="M20" s="115" t="e">
        <f t="shared" si="2"/>
        <v>#VALUE!</v>
      </c>
      <c r="N20" s="115" t="e">
        <f t="shared" si="2"/>
        <v>#VALUE!</v>
      </c>
      <c r="O20" s="115" t="e">
        <f t="shared" si="2"/>
        <v>#VALUE!</v>
      </c>
      <c r="P20" s="115" t="e">
        <f t="shared" si="2"/>
        <v>#VALUE!</v>
      </c>
      <c r="Q20" s="115" t="e">
        <f t="shared" si="2"/>
        <v>#VALUE!</v>
      </c>
      <c r="R20" s="115" t="e">
        <f t="shared" si="2"/>
        <v>#VALUE!</v>
      </c>
      <c r="S20" s="115" t="e">
        <f t="shared" si="2"/>
        <v>#VALUE!</v>
      </c>
      <c r="T20" s="115" t="e">
        <f t="shared" si="2"/>
        <v>#VALUE!</v>
      </c>
      <c r="U20" s="115" t="e">
        <f t="shared" si="2"/>
        <v>#VALUE!</v>
      </c>
      <c r="V20" s="115" t="e">
        <f t="shared" si="2"/>
        <v>#VALUE!</v>
      </c>
      <c r="W20" s="115" t="e">
        <f t="shared" si="2"/>
        <v>#VALUE!</v>
      </c>
    </row>
    <row r="21" spans="1:23" x14ac:dyDescent="0.3">
      <c r="A21" s="18" t="s">
        <v>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3" x14ac:dyDescent="0.3">
      <c r="A22" s="18" t="s">
        <v>17</v>
      </c>
      <c r="B22" s="121" t="str">
        <f>+'Tarifs 2024'!$R$21</f>
        <v>V</v>
      </c>
      <c r="C22" s="115" t="e">
        <f>$B22*1</f>
        <v>#VALUE!</v>
      </c>
      <c r="D22" s="115" t="e">
        <f t="shared" ref="D22:W22" si="3">$B22*1</f>
        <v>#VALUE!</v>
      </c>
      <c r="E22" s="115" t="e">
        <f t="shared" si="3"/>
        <v>#VALUE!</v>
      </c>
      <c r="F22" s="115" t="e">
        <f t="shared" si="3"/>
        <v>#VALUE!</v>
      </c>
      <c r="G22" s="115" t="e">
        <f t="shared" si="3"/>
        <v>#VALUE!</v>
      </c>
      <c r="H22" s="115" t="e">
        <f t="shared" si="3"/>
        <v>#VALUE!</v>
      </c>
      <c r="I22" s="115" t="e">
        <f t="shared" si="3"/>
        <v>#VALUE!</v>
      </c>
      <c r="J22" s="115" t="e">
        <f t="shared" si="3"/>
        <v>#VALUE!</v>
      </c>
      <c r="K22" s="115" t="e">
        <f t="shared" si="3"/>
        <v>#VALUE!</v>
      </c>
      <c r="L22" s="115" t="e">
        <f t="shared" si="3"/>
        <v>#VALUE!</v>
      </c>
      <c r="M22" s="115" t="e">
        <f t="shared" si="3"/>
        <v>#VALUE!</v>
      </c>
      <c r="N22" s="115" t="e">
        <f t="shared" si="3"/>
        <v>#VALUE!</v>
      </c>
      <c r="O22" s="115" t="e">
        <f t="shared" si="3"/>
        <v>#VALUE!</v>
      </c>
      <c r="P22" s="115" t="e">
        <f t="shared" si="3"/>
        <v>#VALUE!</v>
      </c>
      <c r="Q22" s="115" t="e">
        <f t="shared" si="3"/>
        <v>#VALUE!</v>
      </c>
      <c r="R22" s="115" t="e">
        <f t="shared" si="3"/>
        <v>#VALUE!</v>
      </c>
      <c r="S22" s="115" t="e">
        <f t="shared" si="3"/>
        <v>#VALUE!</v>
      </c>
      <c r="T22" s="115" t="e">
        <f t="shared" si="3"/>
        <v>#VALUE!</v>
      </c>
      <c r="U22" s="115" t="e">
        <f t="shared" si="3"/>
        <v>#VALUE!</v>
      </c>
      <c r="V22" s="115" t="e">
        <f t="shared" si="3"/>
        <v>#VALUE!</v>
      </c>
      <c r="W22" s="115" t="e">
        <f t="shared" si="3"/>
        <v>#VALUE!</v>
      </c>
    </row>
    <row r="23" spans="1:23" x14ac:dyDescent="0.3">
      <c r="A23" s="18" t="s">
        <v>58</v>
      </c>
      <c r="B23" s="120"/>
      <c r="C23" s="115" t="e">
        <f t="shared" ref="C23:H23" si="4">SUM(C28:C31)</f>
        <v>#VALUE!</v>
      </c>
      <c r="D23" s="115" t="e">
        <f t="shared" si="4"/>
        <v>#VALUE!</v>
      </c>
      <c r="E23" s="115" t="e">
        <f t="shared" si="4"/>
        <v>#VALUE!</v>
      </c>
      <c r="F23" s="115" t="e">
        <f t="shared" si="4"/>
        <v>#VALUE!</v>
      </c>
      <c r="G23" s="115" t="e">
        <f t="shared" si="4"/>
        <v>#VALUE!</v>
      </c>
      <c r="H23" s="115" t="e">
        <f t="shared" si="4"/>
        <v>#VALUE!</v>
      </c>
      <c r="I23" s="115" t="e">
        <f>SUM(I24:I31)</f>
        <v>#VALUE!</v>
      </c>
      <c r="J23" s="115" t="e">
        <f t="shared" ref="J23:W23" si="5">SUM(J24:J31)</f>
        <v>#VALUE!</v>
      </c>
      <c r="K23" s="115" t="e">
        <f t="shared" si="5"/>
        <v>#VALUE!</v>
      </c>
      <c r="L23" s="115" t="e">
        <f t="shared" si="5"/>
        <v>#VALUE!</v>
      </c>
      <c r="M23" s="115" t="e">
        <f t="shared" si="5"/>
        <v>#VALUE!</v>
      </c>
      <c r="N23" s="115" t="e">
        <f t="shared" si="5"/>
        <v>#VALUE!</v>
      </c>
      <c r="O23" s="115" t="e">
        <f t="shared" si="5"/>
        <v>#VALUE!</v>
      </c>
      <c r="P23" s="115" t="e">
        <f t="shared" si="5"/>
        <v>#VALUE!</v>
      </c>
      <c r="Q23" s="115" t="e">
        <f t="shared" si="5"/>
        <v>#VALUE!</v>
      </c>
      <c r="R23" s="115" t="e">
        <f t="shared" si="5"/>
        <v>#VALUE!</v>
      </c>
      <c r="S23" s="115" t="e">
        <f t="shared" si="5"/>
        <v>#VALUE!</v>
      </c>
      <c r="T23" s="115" t="e">
        <f t="shared" si="5"/>
        <v>#VALUE!</v>
      </c>
      <c r="U23" s="115" t="e">
        <f t="shared" si="5"/>
        <v>#VALUE!</v>
      </c>
      <c r="V23" s="115" t="e">
        <f t="shared" si="5"/>
        <v>#VALUE!</v>
      </c>
      <c r="W23" s="115" t="e">
        <f t="shared" si="5"/>
        <v>#VALUE!</v>
      </c>
    </row>
    <row r="24" spans="1:23" x14ac:dyDescent="0.3">
      <c r="A24" s="19" t="s">
        <v>140</v>
      </c>
      <c r="B24" s="120" t="str">
        <f>+'Tarifs 2024'!$T$24</f>
        <v>V</v>
      </c>
      <c r="C24" s="127"/>
      <c r="D24" s="127"/>
      <c r="E24" s="127"/>
      <c r="F24" s="127"/>
      <c r="G24" s="127"/>
      <c r="H24" s="127"/>
      <c r="I24" s="115" t="e">
        <f>$B24*I$6</f>
        <v>#VALUE!</v>
      </c>
      <c r="J24" s="115" t="e">
        <f t="shared" ref="J24:W24" si="6">$B24*J$6</f>
        <v>#VALUE!</v>
      </c>
      <c r="K24" s="115" t="e">
        <f t="shared" si="6"/>
        <v>#VALUE!</v>
      </c>
      <c r="L24" s="115" t="e">
        <f t="shared" si="6"/>
        <v>#VALUE!</v>
      </c>
      <c r="M24" s="115" t="e">
        <f t="shared" si="6"/>
        <v>#VALUE!</v>
      </c>
      <c r="N24" s="115" t="e">
        <f t="shared" si="6"/>
        <v>#VALUE!</v>
      </c>
      <c r="O24" s="115" t="e">
        <f t="shared" si="6"/>
        <v>#VALUE!</v>
      </c>
      <c r="P24" s="115" t="e">
        <f t="shared" si="6"/>
        <v>#VALUE!</v>
      </c>
      <c r="Q24" s="115" t="e">
        <f t="shared" si="6"/>
        <v>#VALUE!</v>
      </c>
      <c r="R24" s="115" t="e">
        <f t="shared" si="6"/>
        <v>#VALUE!</v>
      </c>
      <c r="S24" s="115" t="e">
        <f t="shared" si="6"/>
        <v>#VALUE!</v>
      </c>
      <c r="T24" s="115" t="e">
        <f t="shared" si="6"/>
        <v>#VALUE!</v>
      </c>
      <c r="U24" s="115" t="e">
        <f t="shared" si="6"/>
        <v>#VALUE!</v>
      </c>
      <c r="V24" s="115" t="e">
        <f t="shared" si="6"/>
        <v>#VALUE!</v>
      </c>
      <c r="W24" s="115" t="e">
        <f t="shared" si="6"/>
        <v>#VALUE!</v>
      </c>
    </row>
    <row r="25" spans="1:23" x14ac:dyDescent="0.3">
      <c r="A25" s="19" t="s">
        <v>141</v>
      </c>
      <c r="B25" s="120" t="str">
        <f>+'Tarifs 2024'!$T$25</f>
        <v>V</v>
      </c>
      <c r="C25" s="127"/>
      <c r="D25" s="127"/>
      <c r="E25" s="127"/>
      <c r="F25" s="127"/>
      <c r="G25" s="127"/>
      <c r="H25" s="127"/>
      <c r="I25" s="115" t="e">
        <f>$B25*I$7</f>
        <v>#VALUE!</v>
      </c>
      <c r="J25" s="115" t="e">
        <f t="shared" ref="J25:W25" si="7">$B25*J$7</f>
        <v>#VALUE!</v>
      </c>
      <c r="K25" s="115" t="e">
        <f t="shared" si="7"/>
        <v>#VALUE!</v>
      </c>
      <c r="L25" s="115" t="e">
        <f t="shared" si="7"/>
        <v>#VALUE!</v>
      </c>
      <c r="M25" s="115" t="e">
        <f t="shared" si="7"/>
        <v>#VALUE!</v>
      </c>
      <c r="N25" s="115" t="e">
        <f t="shared" si="7"/>
        <v>#VALUE!</v>
      </c>
      <c r="O25" s="115" t="e">
        <f t="shared" si="7"/>
        <v>#VALUE!</v>
      </c>
      <c r="P25" s="115" t="e">
        <f t="shared" si="7"/>
        <v>#VALUE!</v>
      </c>
      <c r="Q25" s="115" t="e">
        <f t="shared" si="7"/>
        <v>#VALUE!</v>
      </c>
      <c r="R25" s="115" t="e">
        <f t="shared" si="7"/>
        <v>#VALUE!</v>
      </c>
      <c r="S25" s="115" t="e">
        <f t="shared" si="7"/>
        <v>#VALUE!</v>
      </c>
      <c r="T25" s="115" t="e">
        <f t="shared" si="7"/>
        <v>#VALUE!</v>
      </c>
      <c r="U25" s="115" t="e">
        <f t="shared" si="7"/>
        <v>#VALUE!</v>
      </c>
      <c r="V25" s="115" t="e">
        <f t="shared" si="7"/>
        <v>#VALUE!</v>
      </c>
      <c r="W25" s="115" t="e">
        <f t="shared" si="7"/>
        <v>#VALUE!</v>
      </c>
    </row>
    <row r="26" spans="1:23" x14ac:dyDescent="0.3">
      <c r="A26" s="19" t="s">
        <v>142</v>
      </c>
      <c r="B26" s="120" t="str">
        <f>+'Tarifs 2024'!$T$26</f>
        <v>V</v>
      </c>
      <c r="C26" s="127"/>
      <c r="D26" s="127"/>
      <c r="E26" s="127"/>
      <c r="F26" s="127"/>
      <c r="G26" s="127"/>
      <c r="H26" s="127"/>
      <c r="I26" s="115" t="e">
        <f>$B26*I$8</f>
        <v>#VALUE!</v>
      </c>
      <c r="J26" s="115" t="e">
        <f t="shared" ref="J26:W26" si="8">$B26*J$8</f>
        <v>#VALUE!</v>
      </c>
      <c r="K26" s="115" t="e">
        <f t="shared" si="8"/>
        <v>#VALUE!</v>
      </c>
      <c r="L26" s="115" t="e">
        <f t="shared" si="8"/>
        <v>#VALUE!</v>
      </c>
      <c r="M26" s="115" t="e">
        <f t="shared" si="8"/>
        <v>#VALUE!</v>
      </c>
      <c r="N26" s="115" t="e">
        <f t="shared" si="8"/>
        <v>#VALUE!</v>
      </c>
      <c r="O26" s="115" t="e">
        <f t="shared" si="8"/>
        <v>#VALUE!</v>
      </c>
      <c r="P26" s="115" t="e">
        <f t="shared" si="8"/>
        <v>#VALUE!</v>
      </c>
      <c r="Q26" s="115" t="e">
        <f t="shared" si="8"/>
        <v>#VALUE!</v>
      </c>
      <c r="R26" s="115" t="e">
        <f t="shared" si="8"/>
        <v>#VALUE!</v>
      </c>
      <c r="S26" s="115" t="e">
        <f t="shared" si="8"/>
        <v>#VALUE!</v>
      </c>
      <c r="T26" s="115" t="e">
        <f t="shared" si="8"/>
        <v>#VALUE!</v>
      </c>
      <c r="U26" s="115" t="e">
        <f t="shared" si="8"/>
        <v>#VALUE!</v>
      </c>
      <c r="V26" s="115" t="e">
        <f t="shared" si="8"/>
        <v>#VALUE!</v>
      </c>
      <c r="W26" s="115" t="e">
        <f t="shared" si="8"/>
        <v>#VALUE!</v>
      </c>
    </row>
    <row r="27" spans="1:23" x14ac:dyDescent="0.3">
      <c r="A27" s="19" t="s">
        <v>143</v>
      </c>
      <c r="B27" s="120" t="str">
        <f>+'Tarifs 2024'!$T$27</f>
        <v>V</v>
      </c>
      <c r="C27" s="127"/>
      <c r="D27" s="127"/>
      <c r="E27" s="127"/>
      <c r="F27" s="127"/>
      <c r="G27" s="127"/>
      <c r="H27" s="127"/>
      <c r="I27" s="115" t="e">
        <f>$B27*I$9</f>
        <v>#VALUE!</v>
      </c>
      <c r="J27" s="115" t="e">
        <f t="shared" ref="J27:W27" si="9">$B27*J$9</f>
        <v>#VALUE!</v>
      </c>
      <c r="K27" s="115" t="e">
        <f t="shared" si="9"/>
        <v>#VALUE!</v>
      </c>
      <c r="L27" s="115" t="e">
        <f t="shared" si="9"/>
        <v>#VALUE!</v>
      </c>
      <c r="M27" s="115" t="e">
        <f t="shared" si="9"/>
        <v>#VALUE!</v>
      </c>
      <c r="N27" s="115" t="e">
        <f t="shared" si="9"/>
        <v>#VALUE!</v>
      </c>
      <c r="O27" s="115" t="e">
        <f t="shared" si="9"/>
        <v>#VALUE!</v>
      </c>
      <c r="P27" s="115" t="e">
        <f t="shared" si="9"/>
        <v>#VALUE!</v>
      </c>
      <c r="Q27" s="115" t="e">
        <f t="shared" si="9"/>
        <v>#VALUE!</v>
      </c>
      <c r="R27" s="115" t="e">
        <f t="shared" si="9"/>
        <v>#VALUE!</v>
      </c>
      <c r="S27" s="115" t="e">
        <f t="shared" si="9"/>
        <v>#VALUE!</v>
      </c>
      <c r="T27" s="115" t="e">
        <f t="shared" si="9"/>
        <v>#VALUE!</v>
      </c>
      <c r="U27" s="115" t="e">
        <f t="shared" si="9"/>
        <v>#VALUE!</v>
      </c>
      <c r="V27" s="115" t="e">
        <f t="shared" si="9"/>
        <v>#VALUE!</v>
      </c>
      <c r="W27" s="115" t="e">
        <f t="shared" si="9"/>
        <v>#VALUE!</v>
      </c>
    </row>
    <row r="28" spans="1:23" x14ac:dyDescent="0.3">
      <c r="A28" s="19" t="s">
        <v>20</v>
      </c>
      <c r="B28" s="120" t="str">
        <f>+'Tarifs 2024'!$T$32</f>
        <v>V</v>
      </c>
      <c r="C28" s="115" t="e">
        <f>$B28*C$10</f>
        <v>#VALUE!</v>
      </c>
      <c r="D28" s="115" t="e">
        <f t="shared" ref="D28:H28" si="10">$B28*D$10</f>
        <v>#VALUE!</v>
      </c>
      <c r="E28" s="115" t="e">
        <f t="shared" si="10"/>
        <v>#VALUE!</v>
      </c>
      <c r="F28" s="115" t="e">
        <f t="shared" si="10"/>
        <v>#VALUE!</v>
      </c>
      <c r="G28" s="115" t="e">
        <f t="shared" si="10"/>
        <v>#VALUE!</v>
      </c>
      <c r="H28" s="115" t="e">
        <f t="shared" si="10"/>
        <v>#VALUE!</v>
      </c>
      <c r="I28" s="115" t="e">
        <f>$B28*I$10</f>
        <v>#VALUE!</v>
      </c>
      <c r="J28" s="115" t="e">
        <f t="shared" ref="J28:W28" si="11">$B28*J$10</f>
        <v>#VALUE!</v>
      </c>
      <c r="K28" s="115" t="e">
        <f t="shared" si="11"/>
        <v>#VALUE!</v>
      </c>
      <c r="L28" s="115" t="e">
        <f t="shared" si="11"/>
        <v>#VALUE!</v>
      </c>
      <c r="M28" s="115" t="e">
        <f t="shared" si="11"/>
        <v>#VALUE!</v>
      </c>
      <c r="N28" s="115" t="e">
        <f t="shared" si="11"/>
        <v>#VALUE!</v>
      </c>
      <c r="O28" s="115" t="e">
        <f t="shared" si="11"/>
        <v>#VALUE!</v>
      </c>
      <c r="P28" s="115" t="e">
        <f t="shared" si="11"/>
        <v>#VALUE!</v>
      </c>
      <c r="Q28" s="115" t="e">
        <f t="shared" si="11"/>
        <v>#VALUE!</v>
      </c>
      <c r="R28" s="115" t="e">
        <f t="shared" si="11"/>
        <v>#VALUE!</v>
      </c>
      <c r="S28" s="115" t="e">
        <f t="shared" si="11"/>
        <v>#VALUE!</v>
      </c>
      <c r="T28" s="115" t="e">
        <f t="shared" si="11"/>
        <v>#VALUE!</v>
      </c>
      <c r="U28" s="115" t="e">
        <f t="shared" si="11"/>
        <v>#VALUE!</v>
      </c>
      <c r="V28" s="115" t="e">
        <f t="shared" si="11"/>
        <v>#VALUE!</v>
      </c>
      <c r="W28" s="115" t="e">
        <f t="shared" si="11"/>
        <v>#VALUE!</v>
      </c>
    </row>
    <row r="29" spans="1:23" x14ac:dyDescent="0.3">
      <c r="A29" s="19" t="s">
        <v>22</v>
      </c>
      <c r="B29" s="120" t="str">
        <f>+'Tarifs 2024'!$T$29</f>
        <v>V</v>
      </c>
      <c r="C29" s="115" t="e">
        <f>$B29*C$11</f>
        <v>#VALUE!</v>
      </c>
      <c r="D29" s="115" t="e">
        <f t="shared" ref="D29:W29" si="12">$B29*D$11</f>
        <v>#VALUE!</v>
      </c>
      <c r="E29" s="115" t="e">
        <f t="shared" si="12"/>
        <v>#VALUE!</v>
      </c>
      <c r="F29" s="115" t="e">
        <f t="shared" si="12"/>
        <v>#VALUE!</v>
      </c>
      <c r="G29" s="115" t="e">
        <f t="shared" si="12"/>
        <v>#VALUE!</v>
      </c>
      <c r="H29" s="115" t="e">
        <f t="shared" si="12"/>
        <v>#VALUE!</v>
      </c>
      <c r="I29" s="115" t="e">
        <f t="shared" si="12"/>
        <v>#VALUE!</v>
      </c>
      <c r="J29" s="115" t="e">
        <f t="shared" si="12"/>
        <v>#VALUE!</v>
      </c>
      <c r="K29" s="115" t="e">
        <f t="shared" si="12"/>
        <v>#VALUE!</v>
      </c>
      <c r="L29" s="115" t="e">
        <f t="shared" si="12"/>
        <v>#VALUE!</v>
      </c>
      <c r="M29" s="115" t="e">
        <f t="shared" si="12"/>
        <v>#VALUE!</v>
      </c>
      <c r="N29" s="115" t="e">
        <f t="shared" si="12"/>
        <v>#VALUE!</v>
      </c>
      <c r="O29" s="115" t="e">
        <f t="shared" si="12"/>
        <v>#VALUE!</v>
      </c>
      <c r="P29" s="115" t="e">
        <f t="shared" si="12"/>
        <v>#VALUE!</v>
      </c>
      <c r="Q29" s="115" t="e">
        <f t="shared" si="12"/>
        <v>#VALUE!</v>
      </c>
      <c r="R29" s="115" t="e">
        <f t="shared" si="12"/>
        <v>#VALUE!</v>
      </c>
      <c r="S29" s="115" t="e">
        <f t="shared" si="12"/>
        <v>#VALUE!</v>
      </c>
      <c r="T29" s="115" t="e">
        <f t="shared" si="12"/>
        <v>#VALUE!</v>
      </c>
      <c r="U29" s="115" t="e">
        <f t="shared" si="12"/>
        <v>#VALUE!</v>
      </c>
      <c r="V29" s="115" t="e">
        <f t="shared" si="12"/>
        <v>#VALUE!</v>
      </c>
      <c r="W29" s="115" t="e">
        <f t="shared" si="12"/>
        <v>#VALUE!</v>
      </c>
    </row>
    <row r="30" spans="1:23" x14ac:dyDescent="0.3">
      <c r="A30" s="19" t="s">
        <v>23</v>
      </c>
      <c r="B30" s="120" t="str">
        <f>+'Tarifs 2024'!$T$30</f>
        <v>V</v>
      </c>
      <c r="C30" s="115" t="e">
        <f>$B30*C$12</f>
        <v>#VALUE!</v>
      </c>
      <c r="D30" s="115" t="e">
        <f t="shared" ref="D30:W30" si="13">$B30*D$12</f>
        <v>#VALUE!</v>
      </c>
      <c r="E30" s="115" t="e">
        <f t="shared" si="13"/>
        <v>#VALUE!</v>
      </c>
      <c r="F30" s="115" t="e">
        <f t="shared" si="13"/>
        <v>#VALUE!</v>
      </c>
      <c r="G30" s="115" t="e">
        <f t="shared" si="13"/>
        <v>#VALUE!</v>
      </c>
      <c r="H30" s="115" t="e">
        <f t="shared" si="13"/>
        <v>#VALUE!</v>
      </c>
      <c r="I30" s="115" t="e">
        <f t="shared" si="13"/>
        <v>#VALUE!</v>
      </c>
      <c r="J30" s="115" t="e">
        <f t="shared" si="13"/>
        <v>#VALUE!</v>
      </c>
      <c r="K30" s="115" t="e">
        <f t="shared" si="13"/>
        <v>#VALUE!</v>
      </c>
      <c r="L30" s="115" t="e">
        <f t="shared" si="13"/>
        <v>#VALUE!</v>
      </c>
      <c r="M30" s="115" t="e">
        <f t="shared" si="13"/>
        <v>#VALUE!</v>
      </c>
      <c r="N30" s="115" t="e">
        <f t="shared" si="13"/>
        <v>#VALUE!</v>
      </c>
      <c r="O30" s="115" t="e">
        <f t="shared" si="13"/>
        <v>#VALUE!</v>
      </c>
      <c r="P30" s="115" t="e">
        <f t="shared" si="13"/>
        <v>#VALUE!</v>
      </c>
      <c r="Q30" s="115" t="e">
        <f t="shared" si="13"/>
        <v>#VALUE!</v>
      </c>
      <c r="R30" s="115" t="e">
        <f t="shared" si="13"/>
        <v>#VALUE!</v>
      </c>
      <c r="S30" s="115" t="e">
        <f t="shared" si="13"/>
        <v>#VALUE!</v>
      </c>
      <c r="T30" s="115" t="e">
        <f t="shared" si="13"/>
        <v>#VALUE!</v>
      </c>
      <c r="U30" s="115" t="e">
        <f t="shared" si="13"/>
        <v>#VALUE!</v>
      </c>
      <c r="V30" s="115" t="e">
        <f t="shared" si="13"/>
        <v>#VALUE!</v>
      </c>
      <c r="W30" s="115" t="e">
        <f t="shared" si="13"/>
        <v>#VALUE!</v>
      </c>
    </row>
    <row r="31" spans="1:23" x14ac:dyDescent="0.3">
      <c r="A31" s="19" t="s">
        <v>24</v>
      </c>
      <c r="B31" s="120" t="str">
        <f>+'Tarifs 2024'!$R$34</f>
        <v>V</v>
      </c>
      <c r="C31" s="115" t="e">
        <f>$B31*C$13</f>
        <v>#VALUE!</v>
      </c>
      <c r="D31" s="115" t="e">
        <f t="shared" ref="D31:W31" si="14">$B31*D$13</f>
        <v>#VALUE!</v>
      </c>
      <c r="E31" s="115" t="e">
        <f t="shared" si="14"/>
        <v>#VALUE!</v>
      </c>
      <c r="F31" s="115" t="e">
        <f t="shared" si="14"/>
        <v>#VALUE!</v>
      </c>
      <c r="G31" s="115" t="e">
        <f t="shared" si="14"/>
        <v>#VALUE!</v>
      </c>
      <c r="H31" s="115" t="e">
        <f t="shared" si="14"/>
        <v>#VALUE!</v>
      </c>
      <c r="I31" s="115" t="e">
        <f t="shared" si="14"/>
        <v>#VALUE!</v>
      </c>
      <c r="J31" s="115" t="e">
        <f t="shared" si="14"/>
        <v>#VALUE!</v>
      </c>
      <c r="K31" s="115" t="e">
        <f t="shared" si="14"/>
        <v>#VALUE!</v>
      </c>
      <c r="L31" s="115" t="e">
        <f t="shared" si="14"/>
        <v>#VALUE!</v>
      </c>
      <c r="M31" s="115" t="e">
        <f t="shared" si="14"/>
        <v>#VALUE!</v>
      </c>
      <c r="N31" s="115" t="e">
        <f t="shared" si="14"/>
        <v>#VALUE!</v>
      </c>
      <c r="O31" s="115" t="e">
        <f t="shared" si="14"/>
        <v>#VALUE!</v>
      </c>
      <c r="P31" s="115" t="e">
        <f t="shared" si="14"/>
        <v>#VALUE!</v>
      </c>
      <c r="Q31" s="115" t="e">
        <f t="shared" si="14"/>
        <v>#VALUE!</v>
      </c>
      <c r="R31" s="115" t="e">
        <f t="shared" si="14"/>
        <v>#VALUE!</v>
      </c>
      <c r="S31" s="115" t="e">
        <f t="shared" si="14"/>
        <v>#VALUE!</v>
      </c>
      <c r="T31" s="115" t="e">
        <f t="shared" si="14"/>
        <v>#VALUE!</v>
      </c>
      <c r="U31" s="115" t="e">
        <f t="shared" si="14"/>
        <v>#VALUE!</v>
      </c>
      <c r="V31" s="115" t="e">
        <f t="shared" si="14"/>
        <v>#VALUE!</v>
      </c>
      <c r="W31" s="115" t="e">
        <f t="shared" si="14"/>
        <v>#VALUE!</v>
      </c>
    </row>
    <row r="32" spans="1:23" x14ac:dyDescent="0.3">
      <c r="A32" s="139" t="s">
        <v>42</v>
      </c>
      <c r="B32" s="120" t="str">
        <f>+'Tarifs 2024'!$R$36</f>
        <v>V</v>
      </c>
      <c r="C32" s="115" t="e">
        <f>$B32*C$14</f>
        <v>#VALUE!</v>
      </c>
      <c r="D32" s="115" t="e">
        <f t="shared" ref="D32:W32" si="15">$B32*D$14</f>
        <v>#VALUE!</v>
      </c>
      <c r="E32" s="115" t="e">
        <f t="shared" si="15"/>
        <v>#VALUE!</v>
      </c>
      <c r="F32" s="115" t="e">
        <f t="shared" si="15"/>
        <v>#VALUE!</v>
      </c>
      <c r="G32" s="115" t="e">
        <f t="shared" si="15"/>
        <v>#VALUE!</v>
      </c>
      <c r="H32" s="115" t="e">
        <f t="shared" si="15"/>
        <v>#VALUE!</v>
      </c>
      <c r="I32" s="115" t="e">
        <f t="shared" si="15"/>
        <v>#VALUE!</v>
      </c>
      <c r="J32" s="115" t="e">
        <f t="shared" si="15"/>
        <v>#VALUE!</v>
      </c>
      <c r="K32" s="115" t="e">
        <f t="shared" si="15"/>
        <v>#VALUE!</v>
      </c>
      <c r="L32" s="115" t="e">
        <f t="shared" si="15"/>
        <v>#VALUE!</v>
      </c>
      <c r="M32" s="115" t="e">
        <f t="shared" si="15"/>
        <v>#VALUE!</v>
      </c>
      <c r="N32" s="115" t="e">
        <f t="shared" si="15"/>
        <v>#VALUE!</v>
      </c>
      <c r="O32" s="115" t="e">
        <f t="shared" si="15"/>
        <v>#VALUE!</v>
      </c>
      <c r="P32" s="115" t="e">
        <f t="shared" si="15"/>
        <v>#VALUE!</v>
      </c>
      <c r="Q32" s="115" t="e">
        <f t="shared" si="15"/>
        <v>#VALUE!</v>
      </c>
      <c r="R32" s="115" t="e">
        <f t="shared" si="15"/>
        <v>#VALUE!</v>
      </c>
      <c r="S32" s="115" t="e">
        <f t="shared" si="15"/>
        <v>#VALUE!</v>
      </c>
      <c r="T32" s="115" t="e">
        <f t="shared" si="15"/>
        <v>#VALUE!</v>
      </c>
      <c r="U32" s="115" t="e">
        <f t="shared" si="15"/>
        <v>#VALUE!</v>
      </c>
      <c r="V32" s="115" t="e">
        <f t="shared" si="15"/>
        <v>#VALUE!</v>
      </c>
      <c r="W32" s="115" t="e">
        <f t="shared" si="15"/>
        <v>#VALUE!</v>
      </c>
    </row>
    <row r="33" spans="1:23" x14ac:dyDescent="0.3">
      <c r="A33" s="139" t="s">
        <v>59</v>
      </c>
      <c r="B33" s="120"/>
      <c r="C33" s="115" t="e">
        <f>SUM(C34:C36)</f>
        <v>#VALUE!</v>
      </c>
      <c r="D33" s="115" t="e">
        <f t="shared" ref="D33:W33" si="16">SUM(D34:D36)</f>
        <v>#VALUE!</v>
      </c>
      <c r="E33" s="115" t="e">
        <f t="shared" si="16"/>
        <v>#VALUE!</v>
      </c>
      <c r="F33" s="115" t="e">
        <f t="shared" si="16"/>
        <v>#VALUE!</v>
      </c>
      <c r="G33" s="115" t="e">
        <f t="shared" si="16"/>
        <v>#VALUE!</v>
      </c>
      <c r="H33" s="115" t="e">
        <f t="shared" si="16"/>
        <v>#VALUE!</v>
      </c>
      <c r="I33" s="115" t="e">
        <f t="shared" si="16"/>
        <v>#VALUE!</v>
      </c>
      <c r="J33" s="115" t="e">
        <f t="shared" si="16"/>
        <v>#VALUE!</v>
      </c>
      <c r="K33" s="115" t="e">
        <f t="shared" si="16"/>
        <v>#VALUE!</v>
      </c>
      <c r="L33" s="115" t="e">
        <f t="shared" si="16"/>
        <v>#VALUE!</v>
      </c>
      <c r="M33" s="115" t="e">
        <f t="shared" si="16"/>
        <v>#VALUE!</v>
      </c>
      <c r="N33" s="115" t="e">
        <f t="shared" si="16"/>
        <v>#VALUE!</v>
      </c>
      <c r="O33" s="115" t="e">
        <f t="shared" si="16"/>
        <v>#VALUE!</v>
      </c>
      <c r="P33" s="115" t="e">
        <f t="shared" si="16"/>
        <v>#VALUE!</v>
      </c>
      <c r="Q33" s="115" t="e">
        <f t="shared" si="16"/>
        <v>#VALUE!</v>
      </c>
      <c r="R33" s="115" t="e">
        <f t="shared" si="16"/>
        <v>#VALUE!</v>
      </c>
      <c r="S33" s="115" t="e">
        <f t="shared" si="16"/>
        <v>#VALUE!</v>
      </c>
      <c r="T33" s="115" t="e">
        <f t="shared" si="16"/>
        <v>#VALUE!</v>
      </c>
      <c r="U33" s="115" t="e">
        <f t="shared" si="16"/>
        <v>#VALUE!</v>
      </c>
      <c r="V33" s="115" t="e">
        <f t="shared" si="16"/>
        <v>#VALUE!</v>
      </c>
      <c r="W33" s="115" t="e">
        <f t="shared" si="16"/>
        <v>#VALUE!</v>
      </c>
    </row>
    <row r="34" spans="1:23" x14ac:dyDescent="0.3">
      <c r="A34" s="18" t="s">
        <v>28</v>
      </c>
      <c r="B34" s="120" t="str">
        <f>+'Tarifs 2024'!$R$39</f>
        <v>V</v>
      </c>
      <c r="C34" s="115" t="e">
        <f>$B34*C$14</f>
        <v>#VALUE!</v>
      </c>
      <c r="D34" s="115" t="e">
        <f t="shared" ref="D34:S37" si="17">$B34*D$14</f>
        <v>#VALUE!</v>
      </c>
      <c r="E34" s="115" t="e">
        <f t="shared" si="17"/>
        <v>#VALUE!</v>
      </c>
      <c r="F34" s="115" t="e">
        <f>$B34*F$14</f>
        <v>#VALUE!</v>
      </c>
      <c r="G34" s="115" t="e">
        <f t="shared" si="17"/>
        <v>#VALUE!</v>
      </c>
      <c r="H34" s="115" t="e">
        <f t="shared" si="17"/>
        <v>#VALUE!</v>
      </c>
      <c r="I34" s="115" t="e">
        <f t="shared" si="17"/>
        <v>#VALUE!</v>
      </c>
      <c r="J34" s="115" t="e">
        <f t="shared" si="17"/>
        <v>#VALUE!</v>
      </c>
      <c r="K34" s="115" t="e">
        <f t="shared" si="17"/>
        <v>#VALUE!</v>
      </c>
      <c r="L34" s="115" t="e">
        <f t="shared" si="17"/>
        <v>#VALUE!</v>
      </c>
      <c r="M34" s="115" t="e">
        <f t="shared" si="17"/>
        <v>#VALUE!</v>
      </c>
      <c r="N34" s="115" t="e">
        <f t="shared" si="17"/>
        <v>#VALUE!</v>
      </c>
      <c r="O34" s="115" t="e">
        <f t="shared" si="17"/>
        <v>#VALUE!</v>
      </c>
      <c r="P34" s="115" t="e">
        <f t="shared" si="17"/>
        <v>#VALUE!</v>
      </c>
      <c r="Q34" s="115" t="e">
        <f t="shared" si="17"/>
        <v>#VALUE!</v>
      </c>
      <c r="R34" s="115" t="e">
        <f t="shared" si="17"/>
        <v>#VALUE!</v>
      </c>
      <c r="S34" s="115" t="e">
        <f t="shared" si="17"/>
        <v>#VALUE!</v>
      </c>
      <c r="T34" s="115" t="e">
        <f t="shared" ref="T34:W37" si="18">$B34*T$14</f>
        <v>#VALUE!</v>
      </c>
      <c r="U34" s="115" t="e">
        <f t="shared" si="18"/>
        <v>#VALUE!</v>
      </c>
      <c r="V34" s="115" t="e">
        <f t="shared" si="18"/>
        <v>#VALUE!</v>
      </c>
      <c r="W34" s="115" t="e">
        <f t="shared" si="18"/>
        <v>#VALUE!</v>
      </c>
    </row>
    <row r="35" spans="1:23" x14ac:dyDescent="0.3">
      <c r="A35" s="18" t="s">
        <v>30</v>
      </c>
      <c r="B35" s="120" t="str">
        <f>+'Tarifs 2024'!$R$40</f>
        <v>V</v>
      </c>
      <c r="C35" s="115" t="e">
        <f>$B35*C$14</f>
        <v>#VALUE!</v>
      </c>
      <c r="D35" s="115" t="e">
        <f t="shared" si="17"/>
        <v>#VALUE!</v>
      </c>
      <c r="E35" s="115" t="e">
        <f t="shared" si="17"/>
        <v>#VALUE!</v>
      </c>
      <c r="F35" s="115" t="e">
        <f t="shared" si="17"/>
        <v>#VALUE!</v>
      </c>
      <c r="G35" s="115" t="e">
        <f t="shared" si="17"/>
        <v>#VALUE!</v>
      </c>
      <c r="H35" s="115" t="e">
        <f t="shared" si="17"/>
        <v>#VALUE!</v>
      </c>
      <c r="I35" s="115" t="e">
        <f t="shared" si="17"/>
        <v>#VALUE!</v>
      </c>
      <c r="J35" s="115" t="e">
        <f t="shared" si="17"/>
        <v>#VALUE!</v>
      </c>
      <c r="K35" s="115" t="e">
        <f t="shared" si="17"/>
        <v>#VALUE!</v>
      </c>
      <c r="L35" s="115" t="e">
        <f t="shared" si="17"/>
        <v>#VALUE!</v>
      </c>
      <c r="M35" s="115" t="e">
        <f t="shared" si="17"/>
        <v>#VALUE!</v>
      </c>
      <c r="N35" s="115" t="e">
        <f t="shared" si="17"/>
        <v>#VALUE!</v>
      </c>
      <c r="O35" s="115" t="e">
        <f t="shared" si="17"/>
        <v>#VALUE!</v>
      </c>
      <c r="P35" s="115" t="e">
        <f t="shared" si="17"/>
        <v>#VALUE!</v>
      </c>
      <c r="Q35" s="115" t="e">
        <f t="shared" si="17"/>
        <v>#VALUE!</v>
      </c>
      <c r="R35" s="115" t="e">
        <f t="shared" si="17"/>
        <v>#VALUE!</v>
      </c>
      <c r="S35" s="115" t="e">
        <f t="shared" si="17"/>
        <v>#VALUE!</v>
      </c>
      <c r="T35" s="115" t="e">
        <f t="shared" si="18"/>
        <v>#VALUE!</v>
      </c>
      <c r="U35" s="115" t="e">
        <f t="shared" si="18"/>
        <v>#VALUE!</v>
      </c>
      <c r="V35" s="115" t="e">
        <f t="shared" si="18"/>
        <v>#VALUE!</v>
      </c>
      <c r="W35" s="115" t="e">
        <f t="shared" si="18"/>
        <v>#VALUE!</v>
      </c>
    </row>
    <row r="36" spans="1:23" x14ac:dyDescent="0.3">
      <c r="A36" s="18" t="s">
        <v>32</v>
      </c>
      <c r="B36" s="120" t="str">
        <f>+'Tarifs 2024'!$R$41</f>
        <v>V</v>
      </c>
      <c r="C36" s="115" t="e">
        <f>$B36*C$14</f>
        <v>#VALUE!</v>
      </c>
      <c r="D36" s="115" t="e">
        <f t="shared" si="17"/>
        <v>#VALUE!</v>
      </c>
      <c r="E36" s="115" t="e">
        <f t="shared" si="17"/>
        <v>#VALUE!</v>
      </c>
      <c r="F36" s="115" t="e">
        <f t="shared" si="17"/>
        <v>#VALUE!</v>
      </c>
      <c r="G36" s="115" t="e">
        <f t="shared" si="17"/>
        <v>#VALUE!</v>
      </c>
      <c r="H36" s="115" t="e">
        <f t="shared" si="17"/>
        <v>#VALUE!</v>
      </c>
      <c r="I36" s="115" t="e">
        <f t="shared" si="17"/>
        <v>#VALUE!</v>
      </c>
      <c r="J36" s="115" t="e">
        <f t="shared" si="17"/>
        <v>#VALUE!</v>
      </c>
      <c r="K36" s="115" t="e">
        <f t="shared" si="17"/>
        <v>#VALUE!</v>
      </c>
      <c r="L36" s="115" t="e">
        <f t="shared" si="17"/>
        <v>#VALUE!</v>
      </c>
      <c r="M36" s="115" t="e">
        <f t="shared" si="17"/>
        <v>#VALUE!</v>
      </c>
      <c r="N36" s="115" t="e">
        <f t="shared" si="17"/>
        <v>#VALUE!</v>
      </c>
      <c r="O36" s="115" t="e">
        <f t="shared" si="17"/>
        <v>#VALUE!</v>
      </c>
      <c r="P36" s="115" t="e">
        <f t="shared" si="17"/>
        <v>#VALUE!</v>
      </c>
      <c r="Q36" s="115" t="e">
        <f t="shared" si="17"/>
        <v>#VALUE!</v>
      </c>
      <c r="R36" s="115" t="e">
        <f t="shared" si="17"/>
        <v>#VALUE!</v>
      </c>
      <c r="S36" s="115" t="e">
        <f t="shared" si="17"/>
        <v>#VALUE!</v>
      </c>
      <c r="T36" s="115" t="e">
        <f t="shared" si="18"/>
        <v>#VALUE!</v>
      </c>
      <c r="U36" s="115" t="e">
        <f t="shared" si="18"/>
        <v>#VALUE!</v>
      </c>
      <c r="V36" s="115" t="e">
        <f t="shared" si="18"/>
        <v>#VALUE!</v>
      </c>
      <c r="W36" s="115" t="e">
        <f t="shared" si="18"/>
        <v>#VALUE!</v>
      </c>
    </row>
    <row r="37" spans="1:23" x14ac:dyDescent="0.3">
      <c r="A37" s="139" t="s">
        <v>34</v>
      </c>
      <c r="B37" s="120" t="str">
        <f>+'Tarifs 2024'!$T$43</f>
        <v>V</v>
      </c>
      <c r="C37" s="115" t="e">
        <f>$B37*C$14</f>
        <v>#VALUE!</v>
      </c>
      <c r="D37" s="115" t="e">
        <f t="shared" si="17"/>
        <v>#VALUE!</v>
      </c>
      <c r="E37" s="115" t="e">
        <f t="shared" si="17"/>
        <v>#VALUE!</v>
      </c>
      <c r="F37" s="115" t="e">
        <f t="shared" si="17"/>
        <v>#VALUE!</v>
      </c>
      <c r="G37" s="115" t="e">
        <f t="shared" si="17"/>
        <v>#VALUE!</v>
      </c>
      <c r="H37" s="115" t="e">
        <f t="shared" si="17"/>
        <v>#VALUE!</v>
      </c>
      <c r="I37" s="115" t="e">
        <f t="shared" si="17"/>
        <v>#VALUE!</v>
      </c>
      <c r="J37" s="115" t="e">
        <f t="shared" si="17"/>
        <v>#VALUE!</v>
      </c>
      <c r="K37" s="115" t="e">
        <f t="shared" si="17"/>
        <v>#VALUE!</v>
      </c>
      <c r="L37" s="115" t="e">
        <f t="shared" si="17"/>
        <v>#VALUE!</v>
      </c>
      <c r="M37" s="115" t="e">
        <f t="shared" si="17"/>
        <v>#VALUE!</v>
      </c>
      <c r="N37" s="115" t="e">
        <f t="shared" si="17"/>
        <v>#VALUE!</v>
      </c>
      <c r="O37" s="115" t="e">
        <f t="shared" si="17"/>
        <v>#VALUE!</v>
      </c>
      <c r="P37" s="115" t="e">
        <f t="shared" si="17"/>
        <v>#VALUE!</v>
      </c>
      <c r="Q37" s="115" t="e">
        <f t="shared" si="17"/>
        <v>#VALUE!</v>
      </c>
      <c r="R37" s="115" t="e">
        <f t="shared" si="17"/>
        <v>#VALUE!</v>
      </c>
      <c r="S37" s="115" t="e">
        <f t="shared" si="17"/>
        <v>#VALUE!</v>
      </c>
      <c r="T37" s="115" t="e">
        <f t="shared" si="18"/>
        <v>#VALUE!</v>
      </c>
      <c r="U37" s="115" t="e">
        <f t="shared" si="18"/>
        <v>#VALUE!</v>
      </c>
      <c r="V37" s="115" t="e">
        <f t="shared" si="18"/>
        <v>#VALUE!</v>
      </c>
      <c r="W37" s="115" t="e">
        <f t="shared" si="18"/>
        <v>#VALUE!</v>
      </c>
    </row>
    <row r="38" spans="1:23" s="6" customFormat="1" x14ac:dyDescent="0.3">
      <c r="A38" s="133" t="s">
        <v>62</v>
      </c>
      <c r="B38" s="134"/>
      <c r="C38" s="135" t="e">
        <f>SUM(C20,C32:C33,C37)</f>
        <v>#VALUE!</v>
      </c>
      <c r="D38" s="135" t="e">
        <f t="shared" ref="D38:W38" si="19">SUM(D20,D32:D33,D37)</f>
        <v>#VALUE!</v>
      </c>
      <c r="E38" s="135" t="e">
        <f t="shared" si="19"/>
        <v>#VALUE!</v>
      </c>
      <c r="F38" s="135" t="e">
        <f t="shared" si="19"/>
        <v>#VALUE!</v>
      </c>
      <c r="G38" s="135" t="e">
        <f t="shared" si="19"/>
        <v>#VALUE!</v>
      </c>
      <c r="H38" s="135" t="e">
        <f t="shared" si="19"/>
        <v>#VALUE!</v>
      </c>
      <c r="I38" s="135" t="e">
        <f t="shared" si="19"/>
        <v>#VALUE!</v>
      </c>
      <c r="J38" s="135" t="e">
        <f t="shared" si="19"/>
        <v>#VALUE!</v>
      </c>
      <c r="K38" s="135" t="e">
        <f t="shared" si="19"/>
        <v>#VALUE!</v>
      </c>
      <c r="L38" s="135" t="e">
        <f t="shared" si="19"/>
        <v>#VALUE!</v>
      </c>
      <c r="M38" s="135" t="e">
        <f t="shared" si="19"/>
        <v>#VALUE!</v>
      </c>
      <c r="N38" s="135" t="e">
        <f t="shared" si="19"/>
        <v>#VALUE!</v>
      </c>
      <c r="O38" s="135" t="e">
        <f t="shared" si="19"/>
        <v>#VALUE!</v>
      </c>
      <c r="P38" s="135" t="e">
        <f t="shared" si="19"/>
        <v>#VALUE!</v>
      </c>
      <c r="Q38" s="135" t="e">
        <f t="shared" si="19"/>
        <v>#VALUE!</v>
      </c>
      <c r="R38" s="135" t="e">
        <f t="shared" si="19"/>
        <v>#VALUE!</v>
      </c>
      <c r="S38" s="135" t="e">
        <f t="shared" si="19"/>
        <v>#VALUE!</v>
      </c>
      <c r="T38" s="135" t="e">
        <f t="shared" si="19"/>
        <v>#VALUE!</v>
      </c>
      <c r="U38" s="135" t="e">
        <f t="shared" si="19"/>
        <v>#VALUE!</v>
      </c>
      <c r="V38" s="135" t="e">
        <f t="shared" si="19"/>
        <v>#VALUE!</v>
      </c>
      <c r="W38" s="135" t="e">
        <f t="shared" si="19"/>
        <v>#VALUE!</v>
      </c>
    </row>
    <row r="39" spans="1:23" s="1" customFormat="1" ht="27" x14ac:dyDescent="0.3">
      <c r="A39" s="22" t="s">
        <v>144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spans="1:23" s="6" customFormat="1" ht="13.5" x14ac:dyDescent="0.3">
      <c r="A40" s="23" t="s">
        <v>145</v>
      </c>
      <c r="B40" s="123"/>
      <c r="C40" s="24" t="e">
        <f>C38-C39</f>
        <v>#VALUE!</v>
      </c>
      <c r="D40" s="24" t="e">
        <f t="shared" ref="D40:W40" si="20">D38-D39</f>
        <v>#VALUE!</v>
      </c>
      <c r="E40" s="24" t="e">
        <f t="shared" si="20"/>
        <v>#VALUE!</v>
      </c>
      <c r="F40" s="24" t="e">
        <f t="shared" si="20"/>
        <v>#VALUE!</v>
      </c>
      <c r="G40" s="24" t="e">
        <f>G38-G39</f>
        <v>#VALUE!</v>
      </c>
      <c r="H40" s="24" t="e">
        <f t="shared" si="20"/>
        <v>#VALUE!</v>
      </c>
      <c r="I40" s="24" t="e">
        <f t="shared" si="20"/>
        <v>#VALUE!</v>
      </c>
      <c r="J40" s="24" t="e">
        <f t="shared" si="20"/>
        <v>#VALUE!</v>
      </c>
      <c r="K40" s="24" t="e">
        <f t="shared" si="20"/>
        <v>#VALUE!</v>
      </c>
      <c r="L40" s="24" t="e">
        <f t="shared" si="20"/>
        <v>#VALUE!</v>
      </c>
      <c r="M40" s="24" t="e">
        <f t="shared" si="20"/>
        <v>#VALUE!</v>
      </c>
      <c r="N40" s="24" t="e">
        <f t="shared" si="20"/>
        <v>#VALUE!</v>
      </c>
      <c r="O40" s="24" t="e">
        <f t="shared" si="20"/>
        <v>#VALUE!</v>
      </c>
      <c r="P40" s="24" t="e">
        <f t="shared" si="20"/>
        <v>#VALUE!</v>
      </c>
      <c r="Q40" s="24" t="e">
        <f t="shared" si="20"/>
        <v>#VALUE!</v>
      </c>
      <c r="R40" s="24" t="e">
        <f t="shared" si="20"/>
        <v>#VALUE!</v>
      </c>
      <c r="S40" s="24" t="e">
        <f t="shared" si="20"/>
        <v>#VALUE!</v>
      </c>
      <c r="T40" s="24" t="e">
        <f t="shared" si="20"/>
        <v>#VALUE!</v>
      </c>
      <c r="U40" s="24" t="e">
        <f t="shared" si="20"/>
        <v>#VALUE!</v>
      </c>
      <c r="V40" s="24" t="e">
        <f t="shared" si="20"/>
        <v>#VALUE!</v>
      </c>
      <c r="W40" s="24" t="e">
        <f t="shared" si="20"/>
        <v>#VALUE!</v>
      </c>
    </row>
    <row r="41" spans="1:23" s="6" customFormat="1" ht="14.25" thickBot="1" x14ac:dyDescent="0.35">
      <c r="A41" s="25" t="s">
        <v>146</v>
      </c>
      <c r="B41" s="124"/>
      <c r="C41" s="129" t="str">
        <f>IFERROR((C40/C39)," ")</f>
        <v xml:space="preserve"> </v>
      </c>
      <c r="D41" s="129" t="str">
        <f t="shared" ref="D41:H41" si="21">IFERROR((D40/D39)," ")</f>
        <v xml:space="preserve"> </v>
      </c>
      <c r="E41" s="129" t="str">
        <f t="shared" si="21"/>
        <v xml:space="preserve"> </v>
      </c>
      <c r="F41" s="129" t="str">
        <f t="shared" si="21"/>
        <v xml:space="preserve"> </v>
      </c>
      <c r="G41" s="129" t="str">
        <f t="shared" si="21"/>
        <v xml:space="preserve"> </v>
      </c>
      <c r="H41" s="129" t="str">
        <f t="shared" si="21"/>
        <v xml:space="preserve"> </v>
      </c>
    </row>
    <row r="42" spans="1:23" s="1" customFormat="1" ht="18.75" thickTop="1" x14ac:dyDescent="0.35">
      <c r="A42" s="301" t="s">
        <v>147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</row>
    <row r="43" spans="1:23" s="16" customFormat="1" ht="41.25" customHeight="1" x14ac:dyDescent="0.3">
      <c r="B43" s="132" t="s">
        <v>57</v>
      </c>
      <c r="C43" s="132" t="str">
        <f>"Coût annuel estimé      "&amp;C$5</f>
        <v>Coût annuel estimé      Da</v>
      </c>
      <c r="D43" s="132" t="str">
        <f>"Coût annuel estimé      "&amp;D$5</f>
        <v>Coût annuel estimé      Db</v>
      </c>
      <c r="E43" s="132" t="str">
        <f>"Coût annuel estimé      "&amp;E$5</f>
        <v>Coût annuel estimé      Dc</v>
      </c>
      <c r="F43" s="132" t="str">
        <f>"Coût annuel estimé      "&amp;F$5</f>
        <v>Coût annuel estimé      Dc1</v>
      </c>
      <c r="G43" s="132" t="str">
        <f t="shared" ref="G43:W43" si="22">"Coût annuel estimé      "&amp;G$5</f>
        <v>Coût annuel estimé      Dd</v>
      </c>
      <c r="H43" s="132" t="str">
        <f t="shared" si="22"/>
        <v>Coût annuel estimé      De</v>
      </c>
      <c r="I43" s="158" t="str">
        <f t="shared" si="22"/>
        <v>Coût annuel estimé      3500 kWh - 4 plages</v>
      </c>
      <c r="J43" s="158" t="str">
        <f t="shared" si="22"/>
        <v>Coût annuel estimé      5000 kWh - 4 plages</v>
      </c>
      <c r="K43" s="158" t="str">
        <f t="shared" si="22"/>
        <v>Coût annuel estimé      5000 kWh - 2 plages</v>
      </c>
      <c r="L43" s="158" t="str">
        <f t="shared" si="22"/>
        <v>Coût annuel estimé      5000 kWh - 1 plage</v>
      </c>
      <c r="M43" s="158" t="str">
        <f t="shared" si="22"/>
        <v>Coût annuel estimé      PAC air-rad - 4 plages</v>
      </c>
      <c r="N43" s="158" t="str">
        <f t="shared" si="22"/>
        <v>Coût annuel estimé      PAC air-rad - 2 plages</v>
      </c>
      <c r="O43" s="158" t="str">
        <f t="shared" si="22"/>
        <v>Coût annuel estimé      PAC air-rad - 1 plage</v>
      </c>
      <c r="P43" s="158" t="str">
        <f t="shared" si="22"/>
        <v>Coût annuel estimé      VE2 - 4 plages</v>
      </c>
      <c r="Q43" s="158" t="str">
        <f t="shared" si="22"/>
        <v>Coût annuel estimé      VE2 - 2 plages</v>
      </c>
      <c r="R43" s="158" t="str">
        <f t="shared" si="22"/>
        <v>Coût annuel estimé      VE3 - 4 plages</v>
      </c>
      <c r="S43" s="158" t="str">
        <f t="shared" si="22"/>
        <v>Coût annuel estimé      VE3 - 2 plages</v>
      </c>
      <c r="T43" s="158" t="str">
        <f t="shared" si="22"/>
        <v>Coût annuel estimé      PAC air-rad-ECS + VE2 - 4 plages</v>
      </c>
      <c r="U43" s="158" t="str">
        <f t="shared" si="22"/>
        <v>Coût annuel estimé      PAC air-rad-ECS + VE2 - 2 plages</v>
      </c>
      <c r="V43" s="158" t="str">
        <f t="shared" si="22"/>
        <v>Coût annuel estimé      PAC air-rad-ECS + VE3 - 4 plages</v>
      </c>
      <c r="W43" s="158" t="str">
        <f t="shared" si="22"/>
        <v>Coût annuel estimé      PAC air-rad-ECS + VE3 - 2 plages</v>
      </c>
    </row>
    <row r="44" spans="1:23" x14ac:dyDescent="0.3">
      <c r="A44" s="139" t="s">
        <v>7</v>
      </c>
      <c r="B44" s="120"/>
      <c r="C44" s="115" t="e">
        <f t="shared" ref="C44:H44" si="23">SUM(C45:C47)</f>
        <v>#VALUE!</v>
      </c>
      <c r="D44" s="115" t="e">
        <f t="shared" si="23"/>
        <v>#VALUE!</v>
      </c>
      <c r="E44" s="115" t="e">
        <f t="shared" si="23"/>
        <v>#VALUE!</v>
      </c>
      <c r="F44" s="115" t="e">
        <f t="shared" si="23"/>
        <v>#VALUE!</v>
      </c>
      <c r="G44" s="115" t="e">
        <f t="shared" si="23"/>
        <v>#VALUE!</v>
      </c>
      <c r="H44" s="115" t="e">
        <f t="shared" si="23"/>
        <v>#VALUE!</v>
      </c>
      <c r="I44" s="115" t="e">
        <f t="shared" ref="I44:W44" si="24">SUM(I45:I47)</f>
        <v>#VALUE!</v>
      </c>
      <c r="J44" s="115" t="e">
        <f t="shared" si="24"/>
        <v>#VALUE!</v>
      </c>
      <c r="K44" s="115" t="e">
        <f t="shared" si="24"/>
        <v>#VALUE!</v>
      </c>
      <c r="L44" s="115" t="e">
        <f t="shared" si="24"/>
        <v>#VALUE!</v>
      </c>
      <c r="M44" s="115" t="e">
        <f t="shared" si="24"/>
        <v>#VALUE!</v>
      </c>
      <c r="N44" s="115" t="e">
        <f t="shared" si="24"/>
        <v>#VALUE!</v>
      </c>
      <c r="O44" s="115" t="e">
        <f t="shared" si="24"/>
        <v>#VALUE!</v>
      </c>
      <c r="P44" s="115" t="e">
        <f t="shared" si="24"/>
        <v>#VALUE!</v>
      </c>
      <c r="Q44" s="115" t="e">
        <f t="shared" si="24"/>
        <v>#VALUE!</v>
      </c>
      <c r="R44" s="115" t="e">
        <f t="shared" si="24"/>
        <v>#VALUE!</v>
      </c>
      <c r="S44" s="115" t="e">
        <f t="shared" si="24"/>
        <v>#VALUE!</v>
      </c>
      <c r="T44" s="115" t="e">
        <f t="shared" si="24"/>
        <v>#VALUE!</v>
      </c>
      <c r="U44" s="115" t="e">
        <f t="shared" si="24"/>
        <v>#VALUE!</v>
      </c>
      <c r="V44" s="115" t="e">
        <f t="shared" si="24"/>
        <v>#VALUE!</v>
      </c>
      <c r="W44" s="115" t="e">
        <f t="shared" si="24"/>
        <v>#VALUE!</v>
      </c>
    </row>
    <row r="45" spans="1:23" x14ac:dyDescent="0.3">
      <c r="A45" s="18" t="s">
        <v>8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</row>
    <row r="46" spans="1:23" x14ac:dyDescent="0.3">
      <c r="A46" s="18" t="s">
        <v>17</v>
      </c>
      <c r="B46" s="121" t="str">
        <f>+'Tarifs 2025'!$R$21</f>
        <v>V</v>
      </c>
      <c r="C46" s="115" t="e">
        <f>$B46*1</f>
        <v>#VALUE!</v>
      </c>
      <c r="D46" s="115" t="e">
        <f t="shared" ref="D46:W46" si="25">$B46*1</f>
        <v>#VALUE!</v>
      </c>
      <c r="E46" s="115" t="e">
        <f t="shared" si="25"/>
        <v>#VALUE!</v>
      </c>
      <c r="F46" s="115" t="e">
        <f t="shared" si="25"/>
        <v>#VALUE!</v>
      </c>
      <c r="G46" s="115" t="e">
        <f t="shared" si="25"/>
        <v>#VALUE!</v>
      </c>
      <c r="H46" s="115" t="e">
        <f t="shared" si="25"/>
        <v>#VALUE!</v>
      </c>
      <c r="I46" s="115" t="e">
        <f t="shared" si="25"/>
        <v>#VALUE!</v>
      </c>
      <c r="J46" s="115" t="e">
        <f t="shared" si="25"/>
        <v>#VALUE!</v>
      </c>
      <c r="K46" s="115" t="e">
        <f t="shared" si="25"/>
        <v>#VALUE!</v>
      </c>
      <c r="L46" s="115" t="e">
        <f t="shared" si="25"/>
        <v>#VALUE!</v>
      </c>
      <c r="M46" s="115" t="e">
        <f t="shared" si="25"/>
        <v>#VALUE!</v>
      </c>
      <c r="N46" s="115" t="e">
        <f t="shared" si="25"/>
        <v>#VALUE!</v>
      </c>
      <c r="O46" s="115" t="e">
        <f t="shared" si="25"/>
        <v>#VALUE!</v>
      </c>
      <c r="P46" s="115" t="e">
        <f t="shared" si="25"/>
        <v>#VALUE!</v>
      </c>
      <c r="Q46" s="115" t="e">
        <f t="shared" si="25"/>
        <v>#VALUE!</v>
      </c>
      <c r="R46" s="115" t="e">
        <f t="shared" si="25"/>
        <v>#VALUE!</v>
      </c>
      <c r="S46" s="115" t="e">
        <f t="shared" si="25"/>
        <v>#VALUE!</v>
      </c>
      <c r="T46" s="115" t="e">
        <f t="shared" si="25"/>
        <v>#VALUE!</v>
      </c>
      <c r="U46" s="115" t="e">
        <f t="shared" si="25"/>
        <v>#VALUE!</v>
      </c>
      <c r="V46" s="115" t="e">
        <f t="shared" si="25"/>
        <v>#VALUE!</v>
      </c>
      <c r="W46" s="115" t="e">
        <f t="shared" si="25"/>
        <v>#VALUE!</v>
      </c>
    </row>
    <row r="47" spans="1:23" x14ac:dyDescent="0.3">
      <c r="A47" s="18" t="s">
        <v>58</v>
      </c>
      <c r="B47" s="120"/>
      <c r="C47" s="115" t="e">
        <f t="shared" ref="C47:H47" si="26">SUM(C52:C55)</f>
        <v>#VALUE!</v>
      </c>
      <c r="D47" s="115" t="e">
        <f t="shared" si="26"/>
        <v>#VALUE!</v>
      </c>
      <c r="E47" s="115" t="e">
        <f t="shared" si="26"/>
        <v>#VALUE!</v>
      </c>
      <c r="F47" s="115" t="e">
        <f t="shared" si="26"/>
        <v>#VALUE!</v>
      </c>
      <c r="G47" s="115" t="e">
        <f t="shared" si="26"/>
        <v>#VALUE!</v>
      </c>
      <c r="H47" s="115" t="e">
        <f t="shared" si="26"/>
        <v>#VALUE!</v>
      </c>
      <c r="I47" s="115" t="e">
        <f>SUM(I48:I55)</f>
        <v>#VALUE!</v>
      </c>
      <c r="J47" s="115" t="e">
        <f t="shared" ref="J47:W47" si="27">SUM(J48:J55)</f>
        <v>#VALUE!</v>
      </c>
      <c r="K47" s="115" t="e">
        <f t="shared" si="27"/>
        <v>#VALUE!</v>
      </c>
      <c r="L47" s="115" t="e">
        <f t="shared" si="27"/>
        <v>#VALUE!</v>
      </c>
      <c r="M47" s="115" t="e">
        <f t="shared" si="27"/>
        <v>#VALUE!</v>
      </c>
      <c r="N47" s="115" t="e">
        <f t="shared" si="27"/>
        <v>#VALUE!</v>
      </c>
      <c r="O47" s="115" t="e">
        <f t="shared" si="27"/>
        <v>#VALUE!</v>
      </c>
      <c r="P47" s="115" t="e">
        <f t="shared" si="27"/>
        <v>#VALUE!</v>
      </c>
      <c r="Q47" s="115" t="e">
        <f t="shared" si="27"/>
        <v>#VALUE!</v>
      </c>
      <c r="R47" s="115" t="e">
        <f t="shared" si="27"/>
        <v>#VALUE!</v>
      </c>
      <c r="S47" s="115" t="e">
        <f t="shared" si="27"/>
        <v>#VALUE!</v>
      </c>
      <c r="T47" s="115" t="e">
        <f t="shared" si="27"/>
        <v>#VALUE!</v>
      </c>
      <c r="U47" s="115" t="e">
        <f t="shared" si="27"/>
        <v>#VALUE!</v>
      </c>
      <c r="V47" s="115" t="e">
        <f t="shared" si="27"/>
        <v>#VALUE!</v>
      </c>
      <c r="W47" s="115" t="e">
        <f t="shared" si="27"/>
        <v>#VALUE!</v>
      </c>
    </row>
    <row r="48" spans="1:23" x14ac:dyDescent="0.3">
      <c r="A48" s="19" t="s">
        <v>140</v>
      </c>
      <c r="B48" s="120" t="str">
        <f>+'Tarifs 2025'!$T$24</f>
        <v>V</v>
      </c>
      <c r="C48" s="127"/>
      <c r="D48" s="127"/>
      <c r="E48" s="127"/>
      <c r="F48" s="127"/>
      <c r="G48" s="127"/>
      <c r="H48" s="127"/>
      <c r="I48" s="115" t="e">
        <f>$B48*I$6</f>
        <v>#VALUE!</v>
      </c>
      <c r="J48" s="115" t="e">
        <f t="shared" ref="J48:W48" si="28">$B48*J$6</f>
        <v>#VALUE!</v>
      </c>
      <c r="K48" s="115" t="e">
        <f t="shared" si="28"/>
        <v>#VALUE!</v>
      </c>
      <c r="L48" s="115" t="e">
        <f t="shared" si="28"/>
        <v>#VALUE!</v>
      </c>
      <c r="M48" s="115" t="e">
        <f t="shared" si="28"/>
        <v>#VALUE!</v>
      </c>
      <c r="N48" s="115" t="e">
        <f t="shared" si="28"/>
        <v>#VALUE!</v>
      </c>
      <c r="O48" s="115" t="e">
        <f t="shared" si="28"/>
        <v>#VALUE!</v>
      </c>
      <c r="P48" s="115" t="e">
        <f t="shared" si="28"/>
        <v>#VALUE!</v>
      </c>
      <c r="Q48" s="115" t="e">
        <f t="shared" si="28"/>
        <v>#VALUE!</v>
      </c>
      <c r="R48" s="115" t="e">
        <f t="shared" si="28"/>
        <v>#VALUE!</v>
      </c>
      <c r="S48" s="115" t="e">
        <f t="shared" si="28"/>
        <v>#VALUE!</v>
      </c>
      <c r="T48" s="115" t="e">
        <f t="shared" si="28"/>
        <v>#VALUE!</v>
      </c>
      <c r="U48" s="115" t="e">
        <f t="shared" si="28"/>
        <v>#VALUE!</v>
      </c>
      <c r="V48" s="115" t="e">
        <f t="shared" si="28"/>
        <v>#VALUE!</v>
      </c>
      <c r="W48" s="115" t="e">
        <f t="shared" si="28"/>
        <v>#VALUE!</v>
      </c>
    </row>
    <row r="49" spans="1:23" x14ac:dyDescent="0.3">
      <c r="A49" s="19" t="s">
        <v>141</v>
      </c>
      <c r="B49" s="120" t="str">
        <f>+'Tarifs 2025'!$T$25</f>
        <v>V</v>
      </c>
      <c r="C49" s="127"/>
      <c r="D49" s="127"/>
      <c r="E49" s="127"/>
      <c r="F49" s="127"/>
      <c r="G49" s="127"/>
      <c r="H49" s="127"/>
      <c r="I49" s="115" t="e">
        <f>$B49*I$7</f>
        <v>#VALUE!</v>
      </c>
      <c r="J49" s="115" t="e">
        <f t="shared" ref="J49:W49" si="29">$B49*J$7</f>
        <v>#VALUE!</v>
      </c>
      <c r="K49" s="115" t="e">
        <f t="shared" si="29"/>
        <v>#VALUE!</v>
      </c>
      <c r="L49" s="115" t="e">
        <f t="shared" si="29"/>
        <v>#VALUE!</v>
      </c>
      <c r="M49" s="115" t="e">
        <f t="shared" si="29"/>
        <v>#VALUE!</v>
      </c>
      <c r="N49" s="115" t="e">
        <f t="shared" si="29"/>
        <v>#VALUE!</v>
      </c>
      <c r="O49" s="115" t="e">
        <f t="shared" si="29"/>
        <v>#VALUE!</v>
      </c>
      <c r="P49" s="115" t="e">
        <f t="shared" si="29"/>
        <v>#VALUE!</v>
      </c>
      <c r="Q49" s="115" t="e">
        <f t="shared" si="29"/>
        <v>#VALUE!</v>
      </c>
      <c r="R49" s="115" t="e">
        <f t="shared" si="29"/>
        <v>#VALUE!</v>
      </c>
      <c r="S49" s="115" t="e">
        <f t="shared" si="29"/>
        <v>#VALUE!</v>
      </c>
      <c r="T49" s="115" t="e">
        <f t="shared" si="29"/>
        <v>#VALUE!</v>
      </c>
      <c r="U49" s="115" t="e">
        <f t="shared" si="29"/>
        <v>#VALUE!</v>
      </c>
      <c r="V49" s="115" t="e">
        <f t="shared" si="29"/>
        <v>#VALUE!</v>
      </c>
      <c r="W49" s="115" t="e">
        <f t="shared" si="29"/>
        <v>#VALUE!</v>
      </c>
    </row>
    <row r="50" spans="1:23" x14ac:dyDescent="0.3">
      <c r="A50" s="19" t="s">
        <v>142</v>
      </c>
      <c r="B50" s="120" t="str">
        <f>+'Tarifs 2025'!$T$26</f>
        <v>V</v>
      </c>
      <c r="C50" s="127"/>
      <c r="D50" s="127"/>
      <c r="E50" s="127"/>
      <c r="F50" s="127"/>
      <c r="G50" s="127"/>
      <c r="H50" s="127"/>
      <c r="I50" s="115" t="e">
        <f>$B50*I$8</f>
        <v>#VALUE!</v>
      </c>
      <c r="J50" s="115" t="e">
        <f t="shared" ref="J50:W50" si="30">$B50*J$8</f>
        <v>#VALUE!</v>
      </c>
      <c r="K50" s="115" t="e">
        <f t="shared" si="30"/>
        <v>#VALUE!</v>
      </c>
      <c r="L50" s="115" t="e">
        <f t="shared" si="30"/>
        <v>#VALUE!</v>
      </c>
      <c r="M50" s="115" t="e">
        <f t="shared" si="30"/>
        <v>#VALUE!</v>
      </c>
      <c r="N50" s="115" t="e">
        <f t="shared" si="30"/>
        <v>#VALUE!</v>
      </c>
      <c r="O50" s="115" t="e">
        <f t="shared" si="30"/>
        <v>#VALUE!</v>
      </c>
      <c r="P50" s="115" t="e">
        <f t="shared" si="30"/>
        <v>#VALUE!</v>
      </c>
      <c r="Q50" s="115" t="e">
        <f t="shared" si="30"/>
        <v>#VALUE!</v>
      </c>
      <c r="R50" s="115" t="e">
        <f t="shared" si="30"/>
        <v>#VALUE!</v>
      </c>
      <c r="S50" s="115" t="e">
        <f t="shared" si="30"/>
        <v>#VALUE!</v>
      </c>
      <c r="T50" s="115" t="e">
        <f t="shared" si="30"/>
        <v>#VALUE!</v>
      </c>
      <c r="U50" s="115" t="e">
        <f t="shared" si="30"/>
        <v>#VALUE!</v>
      </c>
      <c r="V50" s="115" t="e">
        <f t="shared" si="30"/>
        <v>#VALUE!</v>
      </c>
      <c r="W50" s="115" t="e">
        <f t="shared" si="30"/>
        <v>#VALUE!</v>
      </c>
    </row>
    <row r="51" spans="1:23" x14ac:dyDescent="0.3">
      <c r="A51" s="19" t="s">
        <v>143</v>
      </c>
      <c r="B51" s="120" t="str">
        <f>+'Tarifs 2025'!$T$27</f>
        <v>V</v>
      </c>
      <c r="C51" s="127"/>
      <c r="D51" s="127"/>
      <c r="E51" s="127"/>
      <c r="F51" s="127"/>
      <c r="G51" s="127"/>
      <c r="H51" s="127"/>
      <c r="I51" s="115" t="e">
        <f>$B51*I$9</f>
        <v>#VALUE!</v>
      </c>
      <c r="J51" s="115" t="e">
        <f t="shared" ref="J51:W51" si="31">$B51*J$9</f>
        <v>#VALUE!</v>
      </c>
      <c r="K51" s="115" t="e">
        <f t="shared" si="31"/>
        <v>#VALUE!</v>
      </c>
      <c r="L51" s="115" t="e">
        <f t="shared" si="31"/>
        <v>#VALUE!</v>
      </c>
      <c r="M51" s="115" t="e">
        <f t="shared" si="31"/>
        <v>#VALUE!</v>
      </c>
      <c r="N51" s="115" t="e">
        <f t="shared" si="31"/>
        <v>#VALUE!</v>
      </c>
      <c r="O51" s="115" t="e">
        <f t="shared" si="31"/>
        <v>#VALUE!</v>
      </c>
      <c r="P51" s="115" t="e">
        <f t="shared" si="31"/>
        <v>#VALUE!</v>
      </c>
      <c r="Q51" s="115" t="e">
        <f t="shared" si="31"/>
        <v>#VALUE!</v>
      </c>
      <c r="R51" s="115" t="e">
        <f t="shared" si="31"/>
        <v>#VALUE!</v>
      </c>
      <c r="S51" s="115" t="e">
        <f t="shared" si="31"/>
        <v>#VALUE!</v>
      </c>
      <c r="T51" s="115" t="e">
        <f t="shared" si="31"/>
        <v>#VALUE!</v>
      </c>
      <c r="U51" s="115" t="e">
        <f t="shared" si="31"/>
        <v>#VALUE!</v>
      </c>
      <c r="V51" s="115" t="e">
        <f t="shared" si="31"/>
        <v>#VALUE!</v>
      </c>
      <c r="W51" s="115" t="e">
        <f t="shared" si="31"/>
        <v>#VALUE!</v>
      </c>
    </row>
    <row r="52" spans="1:23" x14ac:dyDescent="0.3">
      <c r="A52" s="19" t="s">
        <v>20</v>
      </c>
      <c r="B52" s="120" t="str">
        <f>+'Tarifs 2025'!$T$32</f>
        <v>V</v>
      </c>
      <c r="C52" s="115" t="e">
        <f>$B52*C$10</f>
        <v>#VALUE!</v>
      </c>
      <c r="D52" s="115" t="e">
        <f t="shared" ref="D52:W52" si="32">$B52*D$10</f>
        <v>#VALUE!</v>
      </c>
      <c r="E52" s="115" t="e">
        <f t="shared" si="32"/>
        <v>#VALUE!</v>
      </c>
      <c r="F52" s="115" t="e">
        <f t="shared" si="32"/>
        <v>#VALUE!</v>
      </c>
      <c r="G52" s="115" t="e">
        <f t="shared" si="32"/>
        <v>#VALUE!</v>
      </c>
      <c r="H52" s="115" t="e">
        <f t="shared" si="32"/>
        <v>#VALUE!</v>
      </c>
      <c r="I52" s="115" t="e">
        <f t="shared" si="32"/>
        <v>#VALUE!</v>
      </c>
      <c r="J52" s="115" t="e">
        <f t="shared" si="32"/>
        <v>#VALUE!</v>
      </c>
      <c r="K52" s="115" t="e">
        <f t="shared" si="32"/>
        <v>#VALUE!</v>
      </c>
      <c r="L52" s="115" t="e">
        <f t="shared" si="32"/>
        <v>#VALUE!</v>
      </c>
      <c r="M52" s="115" t="e">
        <f t="shared" si="32"/>
        <v>#VALUE!</v>
      </c>
      <c r="N52" s="115" t="e">
        <f t="shared" si="32"/>
        <v>#VALUE!</v>
      </c>
      <c r="O52" s="115" t="e">
        <f t="shared" si="32"/>
        <v>#VALUE!</v>
      </c>
      <c r="P52" s="115" t="e">
        <f t="shared" si="32"/>
        <v>#VALUE!</v>
      </c>
      <c r="Q52" s="115" t="e">
        <f t="shared" si="32"/>
        <v>#VALUE!</v>
      </c>
      <c r="R52" s="115" t="e">
        <f t="shared" si="32"/>
        <v>#VALUE!</v>
      </c>
      <c r="S52" s="115" t="e">
        <f t="shared" si="32"/>
        <v>#VALUE!</v>
      </c>
      <c r="T52" s="115" t="e">
        <f t="shared" si="32"/>
        <v>#VALUE!</v>
      </c>
      <c r="U52" s="115" t="e">
        <f t="shared" si="32"/>
        <v>#VALUE!</v>
      </c>
      <c r="V52" s="115" t="e">
        <f t="shared" si="32"/>
        <v>#VALUE!</v>
      </c>
      <c r="W52" s="115" t="e">
        <f t="shared" si="32"/>
        <v>#VALUE!</v>
      </c>
    </row>
    <row r="53" spans="1:23" x14ac:dyDescent="0.3">
      <c r="A53" s="19" t="s">
        <v>22</v>
      </c>
      <c r="B53" s="120" t="str">
        <f>+'Tarifs 2025'!$T$29</f>
        <v>V</v>
      </c>
      <c r="C53" s="115" t="e">
        <f>$B53*C$11</f>
        <v>#VALUE!</v>
      </c>
      <c r="D53" s="115" t="e">
        <f t="shared" ref="D53:W53" si="33">$B53*D$11</f>
        <v>#VALUE!</v>
      </c>
      <c r="E53" s="115" t="e">
        <f t="shared" si="33"/>
        <v>#VALUE!</v>
      </c>
      <c r="F53" s="115" t="e">
        <f t="shared" si="33"/>
        <v>#VALUE!</v>
      </c>
      <c r="G53" s="115" t="e">
        <f t="shared" si="33"/>
        <v>#VALUE!</v>
      </c>
      <c r="H53" s="115" t="e">
        <f t="shared" si="33"/>
        <v>#VALUE!</v>
      </c>
      <c r="I53" s="115" t="e">
        <f t="shared" si="33"/>
        <v>#VALUE!</v>
      </c>
      <c r="J53" s="115" t="e">
        <f t="shared" si="33"/>
        <v>#VALUE!</v>
      </c>
      <c r="K53" s="115" t="e">
        <f t="shared" si="33"/>
        <v>#VALUE!</v>
      </c>
      <c r="L53" s="115" t="e">
        <f t="shared" si="33"/>
        <v>#VALUE!</v>
      </c>
      <c r="M53" s="115" t="e">
        <f t="shared" si="33"/>
        <v>#VALUE!</v>
      </c>
      <c r="N53" s="115" t="e">
        <f t="shared" si="33"/>
        <v>#VALUE!</v>
      </c>
      <c r="O53" s="115" t="e">
        <f t="shared" si="33"/>
        <v>#VALUE!</v>
      </c>
      <c r="P53" s="115" t="e">
        <f t="shared" si="33"/>
        <v>#VALUE!</v>
      </c>
      <c r="Q53" s="115" t="e">
        <f t="shared" si="33"/>
        <v>#VALUE!</v>
      </c>
      <c r="R53" s="115" t="e">
        <f t="shared" si="33"/>
        <v>#VALUE!</v>
      </c>
      <c r="S53" s="115" t="e">
        <f t="shared" si="33"/>
        <v>#VALUE!</v>
      </c>
      <c r="T53" s="115" t="e">
        <f t="shared" si="33"/>
        <v>#VALUE!</v>
      </c>
      <c r="U53" s="115" t="e">
        <f t="shared" si="33"/>
        <v>#VALUE!</v>
      </c>
      <c r="V53" s="115" t="e">
        <f t="shared" si="33"/>
        <v>#VALUE!</v>
      </c>
      <c r="W53" s="115" t="e">
        <f t="shared" si="33"/>
        <v>#VALUE!</v>
      </c>
    </row>
    <row r="54" spans="1:23" x14ac:dyDescent="0.3">
      <c r="A54" s="19" t="s">
        <v>23</v>
      </c>
      <c r="B54" s="120" t="str">
        <f>+'Tarifs 2025'!$T$30</f>
        <v>V</v>
      </c>
      <c r="C54" s="115" t="e">
        <f>$B54*C$12</f>
        <v>#VALUE!</v>
      </c>
      <c r="D54" s="115" t="e">
        <f t="shared" ref="D54:W54" si="34">$B54*D$12</f>
        <v>#VALUE!</v>
      </c>
      <c r="E54" s="115" t="e">
        <f t="shared" si="34"/>
        <v>#VALUE!</v>
      </c>
      <c r="F54" s="115" t="e">
        <f t="shared" si="34"/>
        <v>#VALUE!</v>
      </c>
      <c r="G54" s="115" t="e">
        <f t="shared" si="34"/>
        <v>#VALUE!</v>
      </c>
      <c r="H54" s="115" t="e">
        <f t="shared" si="34"/>
        <v>#VALUE!</v>
      </c>
      <c r="I54" s="115" t="e">
        <f t="shared" si="34"/>
        <v>#VALUE!</v>
      </c>
      <c r="J54" s="115" t="e">
        <f t="shared" si="34"/>
        <v>#VALUE!</v>
      </c>
      <c r="K54" s="115" t="e">
        <f t="shared" si="34"/>
        <v>#VALUE!</v>
      </c>
      <c r="L54" s="115" t="e">
        <f t="shared" si="34"/>
        <v>#VALUE!</v>
      </c>
      <c r="M54" s="115" t="e">
        <f t="shared" si="34"/>
        <v>#VALUE!</v>
      </c>
      <c r="N54" s="115" t="e">
        <f t="shared" si="34"/>
        <v>#VALUE!</v>
      </c>
      <c r="O54" s="115" t="e">
        <f t="shared" si="34"/>
        <v>#VALUE!</v>
      </c>
      <c r="P54" s="115" t="e">
        <f t="shared" si="34"/>
        <v>#VALUE!</v>
      </c>
      <c r="Q54" s="115" t="e">
        <f t="shared" si="34"/>
        <v>#VALUE!</v>
      </c>
      <c r="R54" s="115" t="e">
        <f t="shared" si="34"/>
        <v>#VALUE!</v>
      </c>
      <c r="S54" s="115" t="e">
        <f t="shared" si="34"/>
        <v>#VALUE!</v>
      </c>
      <c r="T54" s="115" t="e">
        <f t="shared" si="34"/>
        <v>#VALUE!</v>
      </c>
      <c r="U54" s="115" t="e">
        <f t="shared" si="34"/>
        <v>#VALUE!</v>
      </c>
      <c r="V54" s="115" t="e">
        <f t="shared" si="34"/>
        <v>#VALUE!</v>
      </c>
      <c r="W54" s="115" t="e">
        <f t="shared" si="34"/>
        <v>#VALUE!</v>
      </c>
    </row>
    <row r="55" spans="1:23" x14ac:dyDescent="0.3">
      <c r="A55" s="19" t="s">
        <v>24</v>
      </c>
      <c r="B55" s="120" t="str">
        <f>+'Tarifs 2025'!$R$34</f>
        <v>V</v>
      </c>
      <c r="C55" s="115" t="e">
        <f>$B55*C$13</f>
        <v>#VALUE!</v>
      </c>
      <c r="D55" s="115" t="e">
        <f t="shared" ref="D55:W55" si="35">$B55*D$13</f>
        <v>#VALUE!</v>
      </c>
      <c r="E55" s="115" t="e">
        <f t="shared" si="35"/>
        <v>#VALUE!</v>
      </c>
      <c r="F55" s="115" t="e">
        <f t="shared" si="35"/>
        <v>#VALUE!</v>
      </c>
      <c r="G55" s="115" t="e">
        <f t="shared" si="35"/>
        <v>#VALUE!</v>
      </c>
      <c r="H55" s="115" t="e">
        <f t="shared" si="35"/>
        <v>#VALUE!</v>
      </c>
      <c r="I55" s="115" t="e">
        <f t="shared" si="35"/>
        <v>#VALUE!</v>
      </c>
      <c r="J55" s="115" t="e">
        <f t="shared" si="35"/>
        <v>#VALUE!</v>
      </c>
      <c r="K55" s="115" t="e">
        <f t="shared" si="35"/>
        <v>#VALUE!</v>
      </c>
      <c r="L55" s="115" t="e">
        <f t="shared" si="35"/>
        <v>#VALUE!</v>
      </c>
      <c r="M55" s="115" t="e">
        <f t="shared" si="35"/>
        <v>#VALUE!</v>
      </c>
      <c r="N55" s="115" t="e">
        <f t="shared" si="35"/>
        <v>#VALUE!</v>
      </c>
      <c r="O55" s="115" t="e">
        <f t="shared" si="35"/>
        <v>#VALUE!</v>
      </c>
      <c r="P55" s="115" t="e">
        <f t="shared" si="35"/>
        <v>#VALUE!</v>
      </c>
      <c r="Q55" s="115" t="e">
        <f t="shared" si="35"/>
        <v>#VALUE!</v>
      </c>
      <c r="R55" s="115" t="e">
        <f t="shared" si="35"/>
        <v>#VALUE!</v>
      </c>
      <c r="S55" s="115" t="e">
        <f t="shared" si="35"/>
        <v>#VALUE!</v>
      </c>
      <c r="T55" s="115" t="e">
        <f t="shared" si="35"/>
        <v>#VALUE!</v>
      </c>
      <c r="U55" s="115" t="e">
        <f t="shared" si="35"/>
        <v>#VALUE!</v>
      </c>
      <c r="V55" s="115" t="e">
        <f t="shared" si="35"/>
        <v>#VALUE!</v>
      </c>
      <c r="W55" s="115" t="e">
        <f t="shared" si="35"/>
        <v>#VALUE!</v>
      </c>
    </row>
    <row r="56" spans="1:23" x14ac:dyDescent="0.3">
      <c r="A56" s="139" t="s">
        <v>42</v>
      </c>
      <c r="B56" s="120" t="str">
        <f>+'Tarifs 2025'!$R$36</f>
        <v>V</v>
      </c>
      <c r="C56" s="115" t="e">
        <f>$B56*C$14</f>
        <v>#VALUE!</v>
      </c>
      <c r="D56" s="115" t="e">
        <f t="shared" ref="D56:W56" si="36">$B56*D$14</f>
        <v>#VALUE!</v>
      </c>
      <c r="E56" s="115" t="e">
        <f t="shared" si="36"/>
        <v>#VALUE!</v>
      </c>
      <c r="F56" s="115" t="e">
        <f t="shared" si="36"/>
        <v>#VALUE!</v>
      </c>
      <c r="G56" s="115" t="e">
        <f t="shared" si="36"/>
        <v>#VALUE!</v>
      </c>
      <c r="H56" s="115" t="e">
        <f t="shared" si="36"/>
        <v>#VALUE!</v>
      </c>
      <c r="I56" s="115" t="e">
        <f t="shared" si="36"/>
        <v>#VALUE!</v>
      </c>
      <c r="J56" s="115" t="e">
        <f t="shared" si="36"/>
        <v>#VALUE!</v>
      </c>
      <c r="K56" s="115" t="e">
        <f t="shared" si="36"/>
        <v>#VALUE!</v>
      </c>
      <c r="L56" s="115" t="e">
        <f t="shared" si="36"/>
        <v>#VALUE!</v>
      </c>
      <c r="M56" s="115" t="e">
        <f t="shared" si="36"/>
        <v>#VALUE!</v>
      </c>
      <c r="N56" s="115" t="e">
        <f t="shared" si="36"/>
        <v>#VALUE!</v>
      </c>
      <c r="O56" s="115" t="e">
        <f t="shared" si="36"/>
        <v>#VALUE!</v>
      </c>
      <c r="P56" s="115" t="e">
        <f t="shared" si="36"/>
        <v>#VALUE!</v>
      </c>
      <c r="Q56" s="115" t="e">
        <f t="shared" si="36"/>
        <v>#VALUE!</v>
      </c>
      <c r="R56" s="115" t="e">
        <f t="shared" si="36"/>
        <v>#VALUE!</v>
      </c>
      <c r="S56" s="115" t="e">
        <f t="shared" si="36"/>
        <v>#VALUE!</v>
      </c>
      <c r="T56" s="115" t="e">
        <f t="shared" si="36"/>
        <v>#VALUE!</v>
      </c>
      <c r="U56" s="115" t="e">
        <f t="shared" si="36"/>
        <v>#VALUE!</v>
      </c>
      <c r="V56" s="115" t="e">
        <f t="shared" si="36"/>
        <v>#VALUE!</v>
      </c>
      <c r="W56" s="115" t="e">
        <f t="shared" si="36"/>
        <v>#VALUE!</v>
      </c>
    </row>
    <row r="57" spans="1:23" x14ac:dyDescent="0.3">
      <c r="A57" s="139" t="s">
        <v>59</v>
      </c>
      <c r="B57" s="120"/>
      <c r="C57" s="115" t="e">
        <f>SUM(C58:C60)</f>
        <v>#VALUE!</v>
      </c>
      <c r="D57" s="115" t="e">
        <f t="shared" ref="D57:W57" si="37">SUM(D58:D60)</f>
        <v>#VALUE!</v>
      </c>
      <c r="E57" s="115" t="e">
        <f t="shared" si="37"/>
        <v>#VALUE!</v>
      </c>
      <c r="F57" s="115" t="e">
        <f t="shared" si="37"/>
        <v>#VALUE!</v>
      </c>
      <c r="G57" s="115" t="e">
        <f t="shared" si="37"/>
        <v>#VALUE!</v>
      </c>
      <c r="H57" s="115" t="e">
        <f t="shared" si="37"/>
        <v>#VALUE!</v>
      </c>
      <c r="I57" s="115" t="e">
        <f t="shared" si="37"/>
        <v>#VALUE!</v>
      </c>
      <c r="J57" s="115" t="e">
        <f t="shared" si="37"/>
        <v>#VALUE!</v>
      </c>
      <c r="K57" s="115" t="e">
        <f t="shared" si="37"/>
        <v>#VALUE!</v>
      </c>
      <c r="L57" s="115" t="e">
        <f t="shared" si="37"/>
        <v>#VALUE!</v>
      </c>
      <c r="M57" s="115" t="e">
        <f t="shared" si="37"/>
        <v>#VALUE!</v>
      </c>
      <c r="N57" s="115" t="e">
        <f t="shared" si="37"/>
        <v>#VALUE!</v>
      </c>
      <c r="O57" s="115" t="e">
        <f t="shared" si="37"/>
        <v>#VALUE!</v>
      </c>
      <c r="P57" s="115" t="e">
        <f t="shared" si="37"/>
        <v>#VALUE!</v>
      </c>
      <c r="Q57" s="115" t="e">
        <f t="shared" si="37"/>
        <v>#VALUE!</v>
      </c>
      <c r="R57" s="115" t="e">
        <f t="shared" si="37"/>
        <v>#VALUE!</v>
      </c>
      <c r="S57" s="115" t="e">
        <f t="shared" si="37"/>
        <v>#VALUE!</v>
      </c>
      <c r="T57" s="115" t="e">
        <f t="shared" si="37"/>
        <v>#VALUE!</v>
      </c>
      <c r="U57" s="115" t="e">
        <f t="shared" si="37"/>
        <v>#VALUE!</v>
      </c>
      <c r="V57" s="115" t="e">
        <f t="shared" si="37"/>
        <v>#VALUE!</v>
      </c>
      <c r="W57" s="115" t="e">
        <f t="shared" si="37"/>
        <v>#VALUE!</v>
      </c>
    </row>
    <row r="58" spans="1:23" x14ac:dyDescent="0.3">
      <c r="A58" s="18" t="s">
        <v>28</v>
      </c>
      <c r="B58" s="120" t="str">
        <f>+'Tarifs 2025'!$R$39</f>
        <v>V</v>
      </c>
      <c r="C58" s="115" t="e">
        <f>$B58*C$14</f>
        <v>#VALUE!</v>
      </c>
      <c r="D58" s="115" t="e">
        <f t="shared" ref="D58:S61" si="38">$B58*D$14</f>
        <v>#VALUE!</v>
      </c>
      <c r="E58" s="115" t="e">
        <f t="shared" si="38"/>
        <v>#VALUE!</v>
      </c>
      <c r="F58" s="115" t="e">
        <f t="shared" si="38"/>
        <v>#VALUE!</v>
      </c>
      <c r="G58" s="115" t="e">
        <f t="shared" si="38"/>
        <v>#VALUE!</v>
      </c>
      <c r="H58" s="115" t="e">
        <f t="shared" si="38"/>
        <v>#VALUE!</v>
      </c>
      <c r="I58" s="115" t="e">
        <f t="shared" si="38"/>
        <v>#VALUE!</v>
      </c>
      <c r="J58" s="115" t="e">
        <f t="shared" si="38"/>
        <v>#VALUE!</v>
      </c>
      <c r="K58" s="115" t="e">
        <f t="shared" si="38"/>
        <v>#VALUE!</v>
      </c>
      <c r="L58" s="115" t="e">
        <f t="shared" si="38"/>
        <v>#VALUE!</v>
      </c>
      <c r="M58" s="115" t="e">
        <f t="shared" si="38"/>
        <v>#VALUE!</v>
      </c>
      <c r="N58" s="115" t="e">
        <f t="shared" si="38"/>
        <v>#VALUE!</v>
      </c>
      <c r="O58" s="115" t="e">
        <f t="shared" si="38"/>
        <v>#VALUE!</v>
      </c>
      <c r="P58" s="115" t="e">
        <f t="shared" si="38"/>
        <v>#VALUE!</v>
      </c>
      <c r="Q58" s="115" t="e">
        <f t="shared" si="38"/>
        <v>#VALUE!</v>
      </c>
      <c r="R58" s="115" t="e">
        <f t="shared" si="38"/>
        <v>#VALUE!</v>
      </c>
      <c r="S58" s="115" t="e">
        <f t="shared" si="38"/>
        <v>#VALUE!</v>
      </c>
      <c r="T58" s="115" t="e">
        <f t="shared" ref="T58:W61" si="39">$B58*T$14</f>
        <v>#VALUE!</v>
      </c>
      <c r="U58" s="115" t="e">
        <f t="shared" si="39"/>
        <v>#VALUE!</v>
      </c>
      <c r="V58" s="115" t="e">
        <f t="shared" si="39"/>
        <v>#VALUE!</v>
      </c>
      <c r="W58" s="115" t="e">
        <f t="shared" si="39"/>
        <v>#VALUE!</v>
      </c>
    </row>
    <row r="59" spans="1:23" x14ac:dyDescent="0.3">
      <c r="A59" s="18" t="s">
        <v>30</v>
      </c>
      <c r="B59" s="120" t="str">
        <f>+'Tarifs 2025'!$R$40</f>
        <v>V</v>
      </c>
      <c r="C59" s="115" t="e">
        <f>$B59*C$14</f>
        <v>#VALUE!</v>
      </c>
      <c r="D59" s="115" t="e">
        <f t="shared" si="38"/>
        <v>#VALUE!</v>
      </c>
      <c r="E59" s="115" t="e">
        <f t="shared" si="38"/>
        <v>#VALUE!</v>
      </c>
      <c r="F59" s="115" t="e">
        <f t="shared" si="38"/>
        <v>#VALUE!</v>
      </c>
      <c r="G59" s="115" t="e">
        <f t="shared" si="38"/>
        <v>#VALUE!</v>
      </c>
      <c r="H59" s="115" t="e">
        <f t="shared" si="38"/>
        <v>#VALUE!</v>
      </c>
      <c r="I59" s="115" t="e">
        <f t="shared" si="38"/>
        <v>#VALUE!</v>
      </c>
      <c r="J59" s="115" t="e">
        <f t="shared" si="38"/>
        <v>#VALUE!</v>
      </c>
      <c r="K59" s="115" t="e">
        <f t="shared" si="38"/>
        <v>#VALUE!</v>
      </c>
      <c r="L59" s="115" t="e">
        <f t="shared" si="38"/>
        <v>#VALUE!</v>
      </c>
      <c r="M59" s="115" t="e">
        <f t="shared" si="38"/>
        <v>#VALUE!</v>
      </c>
      <c r="N59" s="115" t="e">
        <f t="shared" si="38"/>
        <v>#VALUE!</v>
      </c>
      <c r="O59" s="115" t="e">
        <f t="shared" si="38"/>
        <v>#VALUE!</v>
      </c>
      <c r="P59" s="115" t="e">
        <f t="shared" si="38"/>
        <v>#VALUE!</v>
      </c>
      <c r="Q59" s="115" t="e">
        <f t="shared" si="38"/>
        <v>#VALUE!</v>
      </c>
      <c r="R59" s="115" t="e">
        <f t="shared" si="38"/>
        <v>#VALUE!</v>
      </c>
      <c r="S59" s="115" t="e">
        <f t="shared" si="38"/>
        <v>#VALUE!</v>
      </c>
      <c r="T59" s="115" t="e">
        <f t="shared" si="39"/>
        <v>#VALUE!</v>
      </c>
      <c r="U59" s="115" t="e">
        <f t="shared" si="39"/>
        <v>#VALUE!</v>
      </c>
      <c r="V59" s="115" t="e">
        <f t="shared" si="39"/>
        <v>#VALUE!</v>
      </c>
      <c r="W59" s="115" t="e">
        <f t="shared" si="39"/>
        <v>#VALUE!</v>
      </c>
    </row>
    <row r="60" spans="1:23" x14ac:dyDescent="0.3">
      <c r="A60" s="18" t="s">
        <v>32</v>
      </c>
      <c r="B60" s="120" t="str">
        <f>+'Tarifs 2025'!$R$41</f>
        <v>V</v>
      </c>
      <c r="C60" s="115" t="e">
        <f>$B60*C$14</f>
        <v>#VALUE!</v>
      </c>
      <c r="D60" s="115" t="e">
        <f t="shared" si="38"/>
        <v>#VALUE!</v>
      </c>
      <c r="E60" s="115" t="e">
        <f t="shared" si="38"/>
        <v>#VALUE!</v>
      </c>
      <c r="F60" s="115" t="e">
        <f t="shared" si="38"/>
        <v>#VALUE!</v>
      </c>
      <c r="G60" s="115" t="e">
        <f t="shared" si="38"/>
        <v>#VALUE!</v>
      </c>
      <c r="H60" s="115" t="e">
        <f t="shared" si="38"/>
        <v>#VALUE!</v>
      </c>
      <c r="I60" s="115" t="e">
        <f t="shared" si="38"/>
        <v>#VALUE!</v>
      </c>
      <c r="J60" s="115" t="e">
        <f t="shared" si="38"/>
        <v>#VALUE!</v>
      </c>
      <c r="K60" s="115" t="e">
        <f t="shared" si="38"/>
        <v>#VALUE!</v>
      </c>
      <c r="L60" s="115" t="e">
        <f t="shared" si="38"/>
        <v>#VALUE!</v>
      </c>
      <c r="M60" s="115" t="e">
        <f t="shared" si="38"/>
        <v>#VALUE!</v>
      </c>
      <c r="N60" s="115" t="e">
        <f t="shared" si="38"/>
        <v>#VALUE!</v>
      </c>
      <c r="O60" s="115" t="e">
        <f t="shared" si="38"/>
        <v>#VALUE!</v>
      </c>
      <c r="P60" s="115" t="e">
        <f t="shared" si="38"/>
        <v>#VALUE!</v>
      </c>
      <c r="Q60" s="115" t="e">
        <f t="shared" si="38"/>
        <v>#VALUE!</v>
      </c>
      <c r="R60" s="115" t="e">
        <f t="shared" si="38"/>
        <v>#VALUE!</v>
      </c>
      <c r="S60" s="115" t="e">
        <f t="shared" si="38"/>
        <v>#VALUE!</v>
      </c>
      <c r="T60" s="115" t="e">
        <f t="shared" si="39"/>
        <v>#VALUE!</v>
      </c>
      <c r="U60" s="115" t="e">
        <f t="shared" si="39"/>
        <v>#VALUE!</v>
      </c>
      <c r="V60" s="115" t="e">
        <f t="shared" si="39"/>
        <v>#VALUE!</v>
      </c>
      <c r="W60" s="115" t="e">
        <f t="shared" si="39"/>
        <v>#VALUE!</v>
      </c>
    </row>
    <row r="61" spans="1:23" x14ac:dyDescent="0.3">
      <c r="A61" s="139" t="s">
        <v>34</v>
      </c>
      <c r="B61" s="120" t="str">
        <f>+'Tarifs 2025'!$T$43</f>
        <v>V</v>
      </c>
      <c r="C61" s="115" t="e">
        <f>$B61*C$14</f>
        <v>#VALUE!</v>
      </c>
      <c r="D61" s="115" t="e">
        <f t="shared" si="38"/>
        <v>#VALUE!</v>
      </c>
      <c r="E61" s="115" t="e">
        <f t="shared" si="38"/>
        <v>#VALUE!</v>
      </c>
      <c r="F61" s="115" t="e">
        <f t="shared" si="38"/>
        <v>#VALUE!</v>
      </c>
      <c r="G61" s="115" t="e">
        <f t="shared" si="38"/>
        <v>#VALUE!</v>
      </c>
      <c r="H61" s="115" t="e">
        <f t="shared" si="38"/>
        <v>#VALUE!</v>
      </c>
      <c r="I61" s="115" t="e">
        <f t="shared" si="38"/>
        <v>#VALUE!</v>
      </c>
      <c r="J61" s="115" t="e">
        <f t="shared" si="38"/>
        <v>#VALUE!</v>
      </c>
      <c r="K61" s="115" t="e">
        <f t="shared" si="38"/>
        <v>#VALUE!</v>
      </c>
      <c r="L61" s="115" t="e">
        <f t="shared" si="38"/>
        <v>#VALUE!</v>
      </c>
      <c r="M61" s="115" t="e">
        <f t="shared" si="38"/>
        <v>#VALUE!</v>
      </c>
      <c r="N61" s="115" t="e">
        <f t="shared" si="38"/>
        <v>#VALUE!</v>
      </c>
      <c r="O61" s="115" t="e">
        <f t="shared" si="38"/>
        <v>#VALUE!</v>
      </c>
      <c r="P61" s="115" t="e">
        <f t="shared" si="38"/>
        <v>#VALUE!</v>
      </c>
      <c r="Q61" s="115" t="e">
        <f t="shared" si="38"/>
        <v>#VALUE!</v>
      </c>
      <c r="R61" s="115" t="e">
        <f t="shared" si="38"/>
        <v>#VALUE!</v>
      </c>
      <c r="S61" s="115" t="e">
        <f t="shared" si="38"/>
        <v>#VALUE!</v>
      </c>
      <c r="T61" s="115" t="e">
        <f t="shared" si="39"/>
        <v>#VALUE!</v>
      </c>
      <c r="U61" s="115" t="e">
        <f t="shared" si="39"/>
        <v>#VALUE!</v>
      </c>
      <c r="V61" s="115" t="e">
        <f t="shared" si="39"/>
        <v>#VALUE!</v>
      </c>
      <c r="W61" s="115" t="e">
        <f t="shared" si="39"/>
        <v>#VALUE!</v>
      </c>
    </row>
    <row r="62" spans="1:23" s="6" customFormat="1" x14ac:dyDescent="0.3">
      <c r="A62" s="133" t="s">
        <v>62</v>
      </c>
      <c r="B62" s="134"/>
      <c r="C62" s="135" t="e">
        <f>SUM(C44,C56:C57,C61)</f>
        <v>#VALUE!</v>
      </c>
      <c r="D62" s="135" t="e">
        <f t="shared" ref="D62:W62" si="40">SUM(D44,D56:D57,D61)</f>
        <v>#VALUE!</v>
      </c>
      <c r="E62" s="135" t="e">
        <f t="shared" si="40"/>
        <v>#VALUE!</v>
      </c>
      <c r="F62" s="135" t="e">
        <f t="shared" si="40"/>
        <v>#VALUE!</v>
      </c>
      <c r="G62" s="135" t="e">
        <f t="shared" si="40"/>
        <v>#VALUE!</v>
      </c>
      <c r="H62" s="135" t="e">
        <f t="shared" si="40"/>
        <v>#VALUE!</v>
      </c>
      <c r="I62" s="135" t="e">
        <f t="shared" si="40"/>
        <v>#VALUE!</v>
      </c>
      <c r="J62" s="135" t="e">
        <f t="shared" si="40"/>
        <v>#VALUE!</v>
      </c>
      <c r="K62" s="135" t="e">
        <f t="shared" si="40"/>
        <v>#VALUE!</v>
      </c>
      <c r="L62" s="135" t="e">
        <f t="shared" si="40"/>
        <v>#VALUE!</v>
      </c>
      <c r="M62" s="135" t="e">
        <f t="shared" si="40"/>
        <v>#VALUE!</v>
      </c>
      <c r="N62" s="135" t="e">
        <f t="shared" si="40"/>
        <v>#VALUE!</v>
      </c>
      <c r="O62" s="135" t="e">
        <f t="shared" si="40"/>
        <v>#VALUE!</v>
      </c>
      <c r="P62" s="135" t="e">
        <f t="shared" si="40"/>
        <v>#VALUE!</v>
      </c>
      <c r="Q62" s="135" t="e">
        <f t="shared" si="40"/>
        <v>#VALUE!</v>
      </c>
      <c r="R62" s="135" t="e">
        <f t="shared" si="40"/>
        <v>#VALUE!</v>
      </c>
      <c r="S62" s="135" t="e">
        <f t="shared" si="40"/>
        <v>#VALUE!</v>
      </c>
      <c r="T62" s="135" t="e">
        <f t="shared" si="40"/>
        <v>#VALUE!</v>
      </c>
      <c r="U62" s="135" t="e">
        <f t="shared" si="40"/>
        <v>#VALUE!</v>
      </c>
      <c r="V62" s="135" t="e">
        <f t="shared" si="40"/>
        <v>#VALUE!</v>
      </c>
      <c r="W62" s="135" t="e">
        <f t="shared" si="40"/>
        <v>#VALUE!</v>
      </c>
    </row>
    <row r="63" spans="1:23" s="1" customFormat="1" ht="13.5" x14ac:dyDescent="0.3">
      <c r="A63" s="22" t="s">
        <v>148</v>
      </c>
      <c r="C63" s="121" t="e">
        <f>C38</f>
        <v>#VALUE!</v>
      </c>
      <c r="D63" s="121" t="e">
        <f t="shared" ref="D63:W63" si="41">D38</f>
        <v>#VALUE!</v>
      </c>
      <c r="E63" s="121" t="e">
        <f t="shared" si="41"/>
        <v>#VALUE!</v>
      </c>
      <c r="F63" s="121" t="e">
        <f t="shared" si="41"/>
        <v>#VALUE!</v>
      </c>
      <c r="G63" s="121" t="e">
        <f t="shared" si="41"/>
        <v>#VALUE!</v>
      </c>
      <c r="H63" s="121" t="e">
        <f t="shared" si="41"/>
        <v>#VALUE!</v>
      </c>
      <c r="I63" s="121" t="e">
        <f t="shared" si="41"/>
        <v>#VALUE!</v>
      </c>
      <c r="J63" s="121" t="e">
        <f t="shared" si="41"/>
        <v>#VALUE!</v>
      </c>
      <c r="K63" s="121" t="e">
        <f t="shared" si="41"/>
        <v>#VALUE!</v>
      </c>
      <c r="L63" s="121" t="e">
        <f t="shared" si="41"/>
        <v>#VALUE!</v>
      </c>
      <c r="M63" s="121" t="e">
        <f t="shared" si="41"/>
        <v>#VALUE!</v>
      </c>
      <c r="N63" s="121" t="e">
        <f t="shared" si="41"/>
        <v>#VALUE!</v>
      </c>
      <c r="O63" s="121" t="e">
        <f t="shared" si="41"/>
        <v>#VALUE!</v>
      </c>
      <c r="P63" s="121" t="e">
        <f t="shared" si="41"/>
        <v>#VALUE!</v>
      </c>
      <c r="Q63" s="121" t="e">
        <f t="shared" si="41"/>
        <v>#VALUE!</v>
      </c>
      <c r="R63" s="121" t="e">
        <f t="shared" si="41"/>
        <v>#VALUE!</v>
      </c>
      <c r="S63" s="121" t="e">
        <f t="shared" si="41"/>
        <v>#VALUE!</v>
      </c>
      <c r="T63" s="121" t="e">
        <f t="shared" si="41"/>
        <v>#VALUE!</v>
      </c>
      <c r="U63" s="121" t="e">
        <f t="shared" si="41"/>
        <v>#VALUE!</v>
      </c>
      <c r="V63" s="121" t="e">
        <f t="shared" si="41"/>
        <v>#VALUE!</v>
      </c>
      <c r="W63" s="121" t="e">
        <f t="shared" si="41"/>
        <v>#VALUE!</v>
      </c>
    </row>
    <row r="64" spans="1:23" s="6" customFormat="1" ht="13.5" x14ac:dyDescent="0.3">
      <c r="A64" s="23" t="s">
        <v>149</v>
      </c>
      <c r="B64" s="123"/>
      <c r="C64" s="24" t="e">
        <f>C62-C63</f>
        <v>#VALUE!</v>
      </c>
      <c r="D64" s="24" t="e">
        <f t="shared" ref="D64:W64" si="42">D62-D63</f>
        <v>#VALUE!</v>
      </c>
      <c r="E64" s="24" t="e">
        <f t="shared" si="42"/>
        <v>#VALUE!</v>
      </c>
      <c r="F64" s="24" t="e">
        <f t="shared" si="42"/>
        <v>#VALUE!</v>
      </c>
      <c r="G64" s="24" t="e">
        <f t="shared" si="42"/>
        <v>#VALUE!</v>
      </c>
      <c r="H64" s="24" t="e">
        <f t="shared" si="42"/>
        <v>#VALUE!</v>
      </c>
      <c r="I64" s="24" t="e">
        <f t="shared" si="42"/>
        <v>#VALUE!</v>
      </c>
      <c r="J64" s="24" t="e">
        <f t="shared" si="42"/>
        <v>#VALUE!</v>
      </c>
      <c r="K64" s="24" t="e">
        <f t="shared" si="42"/>
        <v>#VALUE!</v>
      </c>
      <c r="L64" s="24" t="e">
        <f t="shared" si="42"/>
        <v>#VALUE!</v>
      </c>
      <c r="M64" s="24" t="e">
        <f t="shared" si="42"/>
        <v>#VALUE!</v>
      </c>
      <c r="N64" s="24" t="e">
        <f t="shared" si="42"/>
        <v>#VALUE!</v>
      </c>
      <c r="O64" s="24" t="e">
        <f t="shared" si="42"/>
        <v>#VALUE!</v>
      </c>
      <c r="P64" s="24" t="e">
        <f t="shared" si="42"/>
        <v>#VALUE!</v>
      </c>
      <c r="Q64" s="24" t="e">
        <f t="shared" si="42"/>
        <v>#VALUE!</v>
      </c>
      <c r="R64" s="24" t="e">
        <f t="shared" si="42"/>
        <v>#VALUE!</v>
      </c>
      <c r="S64" s="24" t="e">
        <f t="shared" si="42"/>
        <v>#VALUE!</v>
      </c>
      <c r="T64" s="24" t="e">
        <f t="shared" si="42"/>
        <v>#VALUE!</v>
      </c>
      <c r="U64" s="24" t="e">
        <f t="shared" si="42"/>
        <v>#VALUE!</v>
      </c>
      <c r="V64" s="24" t="e">
        <f t="shared" si="42"/>
        <v>#VALUE!</v>
      </c>
      <c r="W64" s="24" t="e">
        <f t="shared" si="42"/>
        <v>#VALUE!</v>
      </c>
    </row>
    <row r="65" spans="1:23" s="6" customFormat="1" ht="14.25" thickBot="1" x14ac:dyDescent="0.35">
      <c r="A65" s="25" t="s">
        <v>150</v>
      </c>
      <c r="B65" s="125"/>
      <c r="C65" s="126" t="str">
        <f>IFERROR((C64/C63)," ")</f>
        <v xml:space="preserve"> </v>
      </c>
      <c r="D65" s="126" t="str">
        <f t="shared" ref="D65:H65" si="43">IFERROR((D64/D63)," ")</f>
        <v xml:space="preserve"> </v>
      </c>
      <c r="E65" s="126" t="str">
        <f t="shared" si="43"/>
        <v xml:space="preserve"> </v>
      </c>
      <c r="F65" s="126" t="str">
        <f t="shared" si="43"/>
        <v xml:space="preserve"> </v>
      </c>
      <c r="G65" s="126" t="str">
        <f t="shared" si="43"/>
        <v xml:space="preserve"> </v>
      </c>
      <c r="H65" s="126" t="str">
        <f t="shared" si="43"/>
        <v xml:space="preserve"> </v>
      </c>
    </row>
    <row r="66" spans="1:23" s="1" customFormat="1" ht="18.75" thickTop="1" x14ac:dyDescent="0.35">
      <c r="A66" s="301" t="s">
        <v>151</v>
      </c>
      <c r="B66" s="302"/>
      <c r="C66" s="302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</row>
    <row r="67" spans="1:23" s="16" customFormat="1" ht="41.25" customHeight="1" x14ac:dyDescent="0.3">
      <c r="B67" s="132" t="s">
        <v>57</v>
      </c>
      <c r="C67" s="132" t="str">
        <f>"Coût annuel estimé      "&amp;C$5</f>
        <v>Coût annuel estimé      Da</v>
      </c>
      <c r="D67" s="132" t="str">
        <f>"Coût annuel estimé      "&amp;D$5</f>
        <v>Coût annuel estimé      Db</v>
      </c>
      <c r="E67" s="132" t="str">
        <f>"Coût annuel estimé      "&amp;E$5</f>
        <v>Coût annuel estimé      Dc</v>
      </c>
      <c r="F67" s="132" t="str">
        <f>"Coût annuel estimé      "&amp;F$5</f>
        <v>Coût annuel estimé      Dc1</v>
      </c>
      <c r="G67" s="132" t="str">
        <f t="shared" ref="G67:W67" si="44">"Coût annuel estimé      "&amp;G$5</f>
        <v>Coût annuel estimé      Dd</v>
      </c>
      <c r="H67" s="132" t="str">
        <f t="shared" si="44"/>
        <v>Coût annuel estimé      De</v>
      </c>
      <c r="I67" s="158" t="str">
        <f t="shared" si="44"/>
        <v>Coût annuel estimé      3500 kWh - 4 plages</v>
      </c>
      <c r="J67" s="158" t="str">
        <f t="shared" si="44"/>
        <v>Coût annuel estimé      5000 kWh - 4 plages</v>
      </c>
      <c r="K67" s="158" t="str">
        <f t="shared" si="44"/>
        <v>Coût annuel estimé      5000 kWh - 2 plages</v>
      </c>
      <c r="L67" s="158" t="str">
        <f t="shared" si="44"/>
        <v>Coût annuel estimé      5000 kWh - 1 plage</v>
      </c>
      <c r="M67" s="158" t="str">
        <f t="shared" si="44"/>
        <v>Coût annuel estimé      PAC air-rad - 4 plages</v>
      </c>
      <c r="N67" s="158" t="str">
        <f t="shared" si="44"/>
        <v>Coût annuel estimé      PAC air-rad - 2 plages</v>
      </c>
      <c r="O67" s="158" t="str">
        <f t="shared" si="44"/>
        <v>Coût annuel estimé      PAC air-rad - 1 plage</v>
      </c>
      <c r="P67" s="158" t="str">
        <f t="shared" si="44"/>
        <v>Coût annuel estimé      VE2 - 4 plages</v>
      </c>
      <c r="Q67" s="158" t="str">
        <f t="shared" si="44"/>
        <v>Coût annuel estimé      VE2 - 2 plages</v>
      </c>
      <c r="R67" s="158" t="str">
        <f t="shared" si="44"/>
        <v>Coût annuel estimé      VE3 - 4 plages</v>
      </c>
      <c r="S67" s="158" t="str">
        <f t="shared" si="44"/>
        <v>Coût annuel estimé      VE3 - 2 plages</v>
      </c>
      <c r="T67" s="158" t="str">
        <f t="shared" si="44"/>
        <v>Coût annuel estimé      PAC air-rad-ECS + VE2 - 4 plages</v>
      </c>
      <c r="U67" s="158" t="str">
        <f t="shared" si="44"/>
        <v>Coût annuel estimé      PAC air-rad-ECS + VE2 - 2 plages</v>
      </c>
      <c r="V67" s="158" t="str">
        <f t="shared" si="44"/>
        <v>Coût annuel estimé      PAC air-rad-ECS + VE3 - 4 plages</v>
      </c>
      <c r="W67" s="158" t="str">
        <f t="shared" si="44"/>
        <v>Coût annuel estimé      PAC air-rad-ECS + VE3 - 2 plages</v>
      </c>
    </row>
    <row r="68" spans="1:23" x14ac:dyDescent="0.3">
      <c r="A68" s="139" t="s">
        <v>7</v>
      </c>
      <c r="B68" s="120"/>
      <c r="C68" s="115" t="e">
        <f t="shared" ref="C68:H68" si="45">SUM(C69:C71)</f>
        <v>#VALUE!</v>
      </c>
      <c r="D68" s="115" t="e">
        <f t="shared" si="45"/>
        <v>#VALUE!</v>
      </c>
      <c r="E68" s="115" t="e">
        <f t="shared" si="45"/>
        <v>#VALUE!</v>
      </c>
      <c r="F68" s="115" t="e">
        <f t="shared" si="45"/>
        <v>#VALUE!</v>
      </c>
      <c r="G68" s="115" t="e">
        <f t="shared" si="45"/>
        <v>#VALUE!</v>
      </c>
      <c r="H68" s="115" t="e">
        <f t="shared" si="45"/>
        <v>#VALUE!</v>
      </c>
      <c r="I68" s="115" t="e">
        <f t="shared" ref="I68:W68" si="46">SUM(I69:I71)</f>
        <v>#VALUE!</v>
      </c>
      <c r="J68" s="115" t="e">
        <f t="shared" si="46"/>
        <v>#VALUE!</v>
      </c>
      <c r="K68" s="115" t="e">
        <f t="shared" si="46"/>
        <v>#VALUE!</v>
      </c>
      <c r="L68" s="115" t="e">
        <f t="shared" si="46"/>
        <v>#VALUE!</v>
      </c>
      <c r="M68" s="115" t="e">
        <f t="shared" si="46"/>
        <v>#VALUE!</v>
      </c>
      <c r="N68" s="115" t="e">
        <f t="shared" si="46"/>
        <v>#VALUE!</v>
      </c>
      <c r="O68" s="115" t="e">
        <f t="shared" si="46"/>
        <v>#VALUE!</v>
      </c>
      <c r="P68" s="115" t="e">
        <f t="shared" si="46"/>
        <v>#VALUE!</v>
      </c>
      <c r="Q68" s="115" t="e">
        <f t="shared" si="46"/>
        <v>#VALUE!</v>
      </c>
      <c r="R68" s="115" t="e">
        <f t="shared" si="46"/>
        <v>#VALUE!</v>
      </c>
      <c r="S68" s="115" t="e">
        <f t="shared" si="46"/>
        <v>#VALUE!</v>
      </c>
      <c r="T68" s="115" t="e">
        <f t="shared" si="46"/>
        <v>#VALUE!</v>
      </c>
      <c r="U68" s="115" t="e">
        <f t="shared" si="46"/>
        <v>#VALUE!</v>
      </c>
      <c r="V68" s="115" t="e">
        <f t="shared" si="46"/>
        <v>#VALUE!</v>
      </c>
      <c r="W68" s="115" t="e">
        <f t="shared" si="46"/>
        <v>#VALUE!</v>
      </c>
    </row>
    <row r="69" spans="1:23" x14ac:dyDescent="0.3">
      <c r="A69" s="18" t="s">
        <v>8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</row>
    <row r="70" spans="1:23" x14ac:dyDescent="0.3">
      <c r="A70" s="18" t="s">
        <v>17</v>
      </c>
      <c r="B70" s="121" t="str">
        <f>+'Tarifs 2026'!$R$21</f>
        <v>V</v>
      </c>
      <c r="C70" s="115" t="e">
        <f>$B70*1</f>
        <v>#VALUE!</v>
      </c>
      <c r="D70" s="115" t="e">
        <f t="shared" ref="D70:W70" si="47">$B70*1</f>
        <v>#VALUE!</v>
      </c>
      <c r="E70" s="115" t="e">
        <f t="shared" si="47"/>
        <v>#VALUE!</v>
      </c>
      <c r="F70" s="115" t="e">
        <f t="shared" si="47"/>
        <v>#VALUE!</v>
      </c>
      <c r="G70" s="115" t="e">
        <f t="shared" si="47"/>
        <v>#VALUE!</v>
      </c>
      <c r="H70" s="115" t="e">
        <f t="shared" si="47"/>
        <v>#VALUE!</v>
      </c>
      <c r="I70" s="115" t="e">
        <f t="shared" si="47"/>
        <v>#VALUE!</v>
      </c>
      <c r="J70" s="115" t="e">
        <f t="shared" si="47"/>
        <v>#VALUE!</v>
      </c>
      <c r="K70" s="115" t="e">
        <f t="shared" si="47"/>
        <v>#VALUE!</v>
      </c>
      <c r="L70" s="115" t="e">
        <f t="shared" si="47"/>
        <v>#VALUE!</v>
      </c>
      <c r="M70" s="115" t="e">
        <f t="shared" si="47"/>
        <v>#VALUE!</v>
      </c>
      <c r="N70" s="115" t="e">
        <f t="shared" si="47"/>
        <v>#VALUE!</v>
      </c>
      <c r="O70" s="115" t="e">
        <f t="shared" si="47"/>
        <v>#VALUE!</v>
      </c>
      <c r="P70" s="115" t="e">
        <f t="shared" si="47"/>
        <v>#VALUE!</v>
      </c>
      <c r="Q70" s="115" t="e">
        <f t="shared" si="47"/>
        <v>#VALUE!</v>
      </c>
      <c r="R70" s="115" t="e">
        <f t="shared" si="47"/>
        <v>#VALUE!</v>
      </c>
      <c r="S70" s="115" t="e">
        <f t="shared" si="47"/>
        <v>#VALUE!</v>
      </c>
      <c r="T70" s="115" t="e">
        <f t="shared" si="47"/>
        <v>#VALUE!</v>
      </c>
      <c r="U70" s="115" t="e">
        <f t="shared" si="47"/>
        <v>#VALUE!</v>
      </c>
      <c r="V70" s="115" t="e">
        <f t="shared" si="47"/>
        <v>#VALUE!</v>
      </c>
      <c r="W70" s="115" t="e">
        <f t="shared" si="47"/>
        <v>#VALUE!</v>
      </c>
    </row>
    <row r="71" spans="1:23" x14ac:dyDescent="0.3">
      <c r="A71" s="18" t="s">
        <v>58</v>
      </c>
      <c r="B71" s="120"/>
      <c r="C71" s="115" t="e">
        <f t="shared" ref="C71:H71" si="48">SUM(C76:C79)</f>
        <v>#VALUE!</v>
      </c>
      <c r="D71" s="115" t="e">
        <f t="shared" si="48"/>
        <v>#VALUE!</v>
      </c>
      <c r="E71" s="115" t="e">
        <f t="shared" si="48"/>
        <v>#VALUE!</v>
      </c>
      <c r="F71" s="115" t="e">
        <f t="shared" si="48"/>
        <v>#VALUE!</v>
      </c>
      <c r="G71" s="115" t="e">
        <f t="shared" si="48"/>
        <v>#VALUE!</v>
      </c>
      <c r="H71" s="115" t="e">
        <f t="shared" si="48"/>
        <v>#VALUE!</v>
      </c>
      <c r="I71" s="115" t="e">
        <f>SUM(I72:I79)</f>
        <v>#VALUE!</v>
      </c>
      <c r="J71" s="115" t="e">
        <f t="shared" ref="J71:W71" si="49">SUM(J72:J79)</f>
        <v>#VALUE!</v>
      </c>
      <c r="K71" s="115" t="e">
        <f t="shared" si="49"/>
        <v>#VALUE!</v>
      </c>
      <c r="L71" s="115" t="e">
        <f t="shared" si="49"/>
        <v>#VALUE!</v>
      </c>
      <c r="M71" s="115" t="e">
        <f t="shared" si="49"/>
        <v>#VALUE!</v>
      </c>
      <c r="N71" s="115" t="e">
        <f t="shared" si="49"/>
        <v>#VALUE!</v>
      </c>
      <c r="O71" s="115" t="e">
        <f t="shared" si="49"/>
        <v>#VALUE!</v>
      </c>
      <c r="P71" s="115" t="e">
        <f t="shared" si="49"/>
        <v>#VALUE!</v>
      </c>
      <c r="Q71" s="115" t="e">
        <f t="shared" si="49"/>
        <v>#VALUE!</v>
      </c>
      <c r="R71" s="115" t="e">
        <f t="shared" si="49"/>
        <v>#VALUE!</v>
      </c>
      <c r="S71" s="115" t="e">
        <f t="shared" si="49"/>
        <v>#VALUE!</v>
      </c>
      <c r="T71" s="115" t="e">
        <f t="shared" si="49"/>
        <v>#VALUE!</v>
      </c>
      <c r="U71" s="115" t="e">
        <f t="shared" si="49"/>
        <v>#VALUE!</v>
      </c>
      <c r="V71" s="115" t="e">
        <f t="shared" si="49"/>
        <v>#VALUE!</v>
      </c>
      <c r="W71" s="115" t="e">
        <f t="shared" si="49"/>
        <v>#VALUE!</v>
      </c>
    </row>
    <row r="72" spans="1:23" x14ac:dyDescent="0.3">
      <c r="A72" s="19" t="s">
        <v>140</v>
      </c>
      <c r="B72" s="120" t="str">
        <f>+'Tarifs 2026'!$T$24</f>
        <v>V</v>
      </c>
      <c r="C72" s="127"/>
      <c r="D72" s="127"/>
      <c r="E72" s="127"/>
      <c r="F72" s="127"/>
      <c r="G72" s="127"/>
      <c r="H72" s="127"/>
      <c r="I72" s="115" t="e">
        <f>$B72*I$6</f>
        <v>#VALUE!</v>
      </c>
      <c r="J72" s="115" t="e">
        <f t="shared" ref="J72:W72" si="50">$B72*J$6</f>
        <v>#VALUE!</v>
      </c>
      <c r="K72" s="115" t="e">
        <f t="shared" si="50"/>
        <v>#VALUE!</v>
      </c>
      <c r="L72" s="115" t="e">
        <f t="shared" si="50"/>
        <v>#VALUE!</v>
      </c>
      <c r="M72" s="115" t="e">
        <f t="shared" si="50"/>
        <v>#VALUE!</v>
      </c>
      <c r="N72" s="115" t="e">
        <f t="shared" si="50"/>
        <v>#VALUE!</v>
      </c>
      <c r="O72" s="115" t="e">
        <f t="shared" si="50"/>
        <v>#VALUE!</v>
      </c>
      <c r="P72" s="115" t="e">
        <f t="shared" si="50"/>
        <v>#VALUE!</v>
      </c>
      <c r="Q72" s="115" t="e">
        <f t="shared" si="50"/>
        <v>#VALUE!</v>
      </c>
      <c r="R72" s="115" t="e">
        <f t="shared" si="50"/>
        <v>#VALUE!</v>
      </c>
      <c r="S72" s="115" t="e">
        <f t="shared" si="50"/>
        <v>#VALUE!</v>
      </c>
      <c r="T72" s="115" t="e">
        <f t="shared" si="50"/>
        <v>#VALUE!</v>
      </c>
      <c r="U72" s="115" t="e">
        <f t="shared" si="50"/>
        <v>#VALUE!</v>
      </c>
      <c r="V72" s="115" t="e">
        <f t="shared" si="50"/>
        <v>#VALUE!</v>
      </c>
      <c r="W72" s="115" t="e">
        <f t="shared" si="50"/>
        <v>#VALUE!</v>
      </c>
    </row>
    <row r="73" spans="1:23" x14ac:dyDescent="0.3">
      <c r="A73" s="19" t="s">
        <v>141</v>
      </c>
      <c r="B73" s="120" t="str">
        <f>+'Tarifs 2026'!$T$25</f>
        <v>V</v>
      </c>
      <c r="C73" s="127"/>
      <c r="D73" s="127"/>
      <c r="E73" s="127"/>
      <c r="F73" s="127"/>
      <c r="G73" s="127"/>
      <c r="H73" s="127"/>
      <c r="I73" s="115" t="e">
        <f>$B73*I$7</f>
        <v>#VALUE!</v>
      </c>
      <c r="J73" s="115" t="e">
        <f t="shared" ref="J73:W73" si="51">$B73*J$7</f>
        <v>#VALUE!</v>
      </c>
      <c r="K73" s="115" t="e">
        <f t="shared" si="51"/>
        <v>#VALUE!</v>
      </c>
      <c r="L73" s="115" t="e">
        <f t="shared" si="51"/>
        <v>#VALUE!</v>
      </c>
      <c r="M73" s="115" t="e">
        <f t="shared" si="51"/>
        <v>#VALUE!</v>
      </c>
      <c r="N73" s="115" t="e">
        <f t="shared" si="51"/>
        <v>#VALUE!</v>
      </c>
      <c r="O73" s="115" t="e">
        <f t="shared" si="51"/>
        <v>#VALUE!</v>
      </c>
      <c r="P73" s="115" t="e">
        <f t="shared" si="51"/>
        <v>#VALUE!</v>
      </c>
      <c r="Q73" s="115" t="e">
        <f t="shared" si="51"/>
        <v>#VALUE!</v>
      </c>
      <c r="R73" s="115" t="e">
        <f t="shared" si="51"/>
        <v>#VALUE!</v>
      </c>
      <c r="S73" s="115" t="e">
        <f t="shared" si="51"/>
        <v>#VALUE!</v>
      </c>
      <c r="T73" s="115" t="e">
        <f t="shared" si="51"/>
        <v>#VALUE!</v>
      </c>
      <c r="U73" s="115" t="e">
        <f t="shared" si="51"/>
        <v>#VALUE!</v>
      </c>
      <c r="V73" s="115" t="e">
        <f t="shared" si="51"/>
        <v>#VALUE!</v>
      </c>
      <c r="W73" s="115" t="e">
        <f t="shared" si="51"/>
        <v>#VALUE!</v>
      </c>
    </row>
    <row r="74" spans="1:23" x14ac:dyDescent="0.3">
      <c r="A74" s="19" t="s">
        <v>142</v>
      </c>
      <c r="B74" s="120" t="str">
        <f>+'Tarifs 2026'!$T$26</f>
        <v>V</v>
      </c>
      <c r="C74" s="127"/>
      <c r="D74" s="127"/>
      <c r="E74" s="127"/>
      <c r="F74" s="127"/>
      <c r="G74" s="127"/>
      <c r="H74" s="127"/>
      <c r="I74" s="115" t="e">
        <f>$B74*I$8</f>
        <v>#VALUE!</v>
      </c>
      <c r="J74" s="115" t="e">
        <f t="shared" ref="J74:W74" si="52">$B74*J$8</f>
        <v>#VALUE!</v>
      </c>
      <c r="K74" s="115" t="e">
        <f t="shared" si="52"/>
        <v>#VALUE!</v>
      </c>
      <c r="L74" s="115" t="e">
        <f t="shared" si="52"/>
        <v>#VALUE!</v>
      </c>
      <c r="M74" s="115" t="e">
        <f t="shared" si="52"/>
        <v>#VALUE!</v>
      </c>
      <c r="N74" s="115" t="e">
        <f t="shared" si="52"/>
        <v>#VALUE!</v>
      </c>
      <c r="O74" s="115" t="e">
        <f t="shared" si="52"/>
        <v>#VALUE!</v>
      </c>
      <c r="P74" s="115" t="e">
        <f t="shared" si="52"/>
        <v>#VALUE!</v>
      </c>
      <c r="Q74" s="115" t="e">
        <f t="shared" si="52"/>
        <v>#VALUE!</v>
      </c>
      <c r="R74" s="115" t="e">
        <f t="shared" si="52"/>
        <v>#VALUE!</v>
      </c>
      <c r="S74" s="115" t="e">
        <f t="shared" si="52"/>
        <v>#VALUE!</v>
      </c>
      <c r="T74" s="115" t="e">
        <f t="shared" si="52"/>
        <v>#VALUE!</v>
      </c>
      <c r="U74" s="115" t="e">
        <f t="shared" si="52"/>
        <v>#VALUE!</v>
      </c>
      <c r="V74" s="115" t="e">
        <f t="shared" si="52"/>
        <v>#VALUE!</v>
      </c>
      <c r="W74" s="115" t="e">
        <f t="shared" si="52"/>
        <v>#VALUE!</v>
      </c>
    </row>
    <row r="75" spans="1:23" x14ac:dyDescent="0.3">
      <c r="A75" s="19" t="s">
        <v>143</v>
      </c>
      <c r="B75" s="120" t="str">
        <f>+'Tarifs 2026'!$T$27</f>
        <v>V</v>
      </c>
      <c r="C75" s="127"/>
      <c r="D75" s="127"/>
      <c r="E75" s="127"/>
      <c r="F75" s="127"/>
      <c r="G75" s="127"/>
      <c r="H75" s="127"/>
      <c r="I75" s="115" t="e">
        <f>$B75*I$9</f>
        <v>#VALUE!</v>
      </c>
      <c r="J75" s="115" t="e">
        <f t="shared" ref="J75:W75" si="53">$B75*J$9</f>
        <v>#VALUE!</v>
      </c>
      <c r="K75" s="115" t="e">
        <f t="shared" si="53"/>
        <v>#VALUE!</v>
      </c>
      <c r="L75" s="115" t="e">
        <f t="shared" si="53"/>
        <v>#VALUE!</v>
      </c>
      <c r="M75" s="115" t="e">
        <f t="shared" si="53"/>
        <v>#VALUE!</v>
      </c>
      <c r="N75" s="115" t="e">
        <f t="shared" si="53"/>
        <v>#VALUE!</v>
      </c>
      <c r="O75" s="115" t="e">
        <f t="shared" si="53"/>
        <v>#VALUE!</v>
      </c>
      <c r="P75" s="115" t="e">
        <f t="shared" si="53"/>
        <v>#VALUE!</v>
      </c>
      <c r="Q75" s="115" t="e">
        <f t="shared" si="53"/>
        <v>#VALUE!</v>
      </c>
      <c r="R75" s="115" t="e">
        <f t="shared" si="53"/>
        <v>#VALUE!</v>
      </c>
      <c r="S75" s="115" t="e">
        <f t="shared" si="53"/>
        <v>#VALUE!</v>
      </c>
      <c r="T75" s="115" t="e">
        <f t="shared" si="53"/>
        <v>#VALUE!</v>
      </c>
      <c r="U75" s="115" t="e">
        <f t="shared" si="53"/>
        <v>#VALUE!</v>
      </c>
      <c r="V75" s="115" t="e">
        <f t="shared" si="53"/>
        <v>#VALUE!</v>
      </c>
      <c r="W75" s="115" t="e">
        <f t="shared" si="53"/>
        <v>#VALUE!</v>
      </c>
    </row>
    <row r="76" spans="1:23" x14ac:dyDescent="0.3">
      <c r="A76" s="19" t="s">
        <v>20</v>
      </c>
      <c r="B76" s="120" t="str">
        <f>+'Tarifs 2026'!$T$32</f>
        <v>V</v>
      </c>
      <c r="C76" s="115" t="e">
        <f>$B76*C$10</f>
        <v>#VALUE!</v>
      </c>
      <c r="D76" s="115" t="e">
        <f t="shared" ref="D76:W76" si="54">$B76*D$10</f>
        <v>#VALUE!</v>
      </c>
      <c r="E76" s="115" t="e">
        <f t="shared" si="54"/>
        <v>#VALUE!</v>
      </c>
      <c r="F76" s="115" t="e">
        <f t="shared" si="54"/>
        <v>#VALUE!</v>
      </c>
      <c r="G76" s="115" t="e">
        <f t="shared" si="54"/>
        <v>#VALUE!</v>
      </c>
      <c r="H76" s="115" t="e">
        <f t="shared" si="54"/>
        <v>#VALUE!</v>
      </c>
      <c r="I76" s="115" t="e">
        <f t="shared" si="54"/>
        <v>#VALUE!</v>
      </c>
      <c r="J76" s="115" t="e">
        <f t="shared" si="54"/>
        <v>#VALUE!</v>
      </c>
      <c r="K76" s="115" t="e">
        <f t="shared" si="54"/>
        <v>#VALUE!</v>
      </c>
      <c r="L76" s="115" t="e">
        <f t="shared" si="54"/>
        <v>#VALUE!</v>
      </c>
      <c r="M76" s="115" t="e">
        <f t="shared" si="54"/>
        <v>#VALUE!</v>
      </c>
      <c r="N76" s="115" t="e">
        <f t="shared" si="54"/>
        <v>#VALUE!</v>
      </c>
      <c r="O76" s="115" t="e">
        <f t="shared" si="54"/>
        <v>#VALUE!</v>
      </c>
      <c r="P76" s="115" t="e">
        <f t="shared" si="54"/>
        <v>#VALUE!</v>
      </c>
      <c r="Q76" s="115" t="e">
        <f t="shared" si="54"/>
        <v>#VALUE!</v>
      </c>
      <c r="R76" s="115" t="e">
        <f t="shared" si="54"/>
        <v>#VALUE!</v>
      </c>
      <c r="S76" s="115" t="e">
        <f t="shared" si="54"/>
        <v>#VALUE!</v>
      </c>
      <c r="T76" s="115" t="e">
        <f t="shared" si="54"/>
        <v>#VALUE!</v>
      </c>
      <c r="U76" s="115" t="e">
        <f t="shared" si="54"/>
        <v>#VALUE!</v>
      </c>
      <c r="V76" s="115" t="e">
        <f t="shared" si="54"/>
        <v>#VALUE!</v>
      </c>
      <c r="W76" s="115" t="e">
        <f t="shared" si="54"/>
        <v>#VALUE!</v>
      </c>
    </row>
    <row r="77" spans="1:23" x14ac:dyDescent="0.3">
      <c r="A77" s="19" t="s">
        <v>22</v>
      </c>
      <c r="B77" s="120" t="str">
        <f>+'Tarifs 2026'!$T$29</f>
        <v>V</v>
      </c>
      <c r="C77" s="115" t="e">
        <f>$B77*C$11</f>
        <v>#VALUE!</v>
      </c>
      <c r="D77" s="115" t="e">
        <f t="shared" ref="D77:W77" si="55">$B77*D$11</f>
        <v>#VALUE!</v>
      </c>
      <c r="E77" s="115" t="e">
        <f t="shared" si="55"/>
        <v>#VALUE!</v>
      </c>
      <c r="F77" s="115" t="e">
        <f t="shared" si="55"/>
        <v>#VALUE!</v>
      </c>
      <c r="G77" s="115" t="e">
        <f t="shared" si="55"/>
        <v>#VALUE!</v>
      </c>
      <c r="H77" s="115" t="e">
        <f t="shared" si="55"/>
        <v>#VALUE!</v>
      </c>
      <c r="I77" s="115" t="e">
        <f t="shared" si="55"/>
        <v>#VALUE!</v>
      </c>
      <c r="J77" s="115" t="e">
        <f t="shared" si="55"/>
        <v>#VALUE!</v>
      </c>
      <c r="K77" s="115" t="e">
        <f t="shared" si="55"/>
        <v>#VALUE!</v>
      </c>
      <c r="L77" s="115" t="e">
        <f t="shared" si="55"/>
        <v>#VALUE!</v>
      </c>
      <c r="M77" s="115" t="e">
        <f t="shared" si="55"/>
        <v>#VALUE!</v>
      </c>
      <c r="N77" s="115" t="e">
        <f t="shared" si="55"/>
        <v>#VALUE!</v>
      </c>
      <c r="O77" s="115" t="e">
        <f t="shared" si="55"/>
        <v>#VALUE!</v>
      </c>
      <c r="P77" s="115" t="e">
        <f t="shared" si="55"/>
        <v>#VALUE!</v>
      </c>
      <c r="Q77" s="115" t="e">
        <f t="shared" si="55"/>
        <v>#VALUE!</v>
      </c>
      <c r="R77" s="115" t="e">
        <f t="shared" si="55"/>
        <v>#VALUE!</v>
      </c>
      <c r="S77" s="115" t="e">
        <f t="shared" si="55"/>
        <v>#VALUE!</v>
      </c>
      <c r="T77" s="115" t="e">
        <f t="shared" si="55"/>
        <v>#VALUE!</v>
      </c>
      <c r="U77" s="115" t="e">
        <f t="shared" si="55"/>
        <v>#VALUE!</v>
      </c>
      <c r="V77" s="115" t="e">
        <f t="shared" si="55"/>
        <v>#VALUE!</v>
      </c>
      <c r="W77" s="115" t="e">
        <f t="shared" si="55"/>
        <v>#VALUE!</v>
      </c>
    </row>
    <row r="78" spans="1:23" x14ac:dyDescent="0.3">
      <c r="A78" s="19" t="s">
        <v>23</v>
      </c>
      <c r="B78" s="120" t="str">
        <f>+'Tarifs 2026'!$T$30</f>
        <v>V</v>
      </c>
      <c r="C78" s="115" t="e">
        <f>$B78*C$12</f>
        <v>#VALUE!</v>
      </c>
      <c r="D78" s="115" t="e">
        <f t="shared" ref="D78:W78" si="56">$B78*D$12</f>
        <v>#VALUE!</v>
      </c>
      <c r="E78" s="115" t="e">
        <f t="shared" si="56"/>
        <v>#VALUE!</v>
      </c>
      <c r="F78" s="115" t="e">
        <f t="shared" si="56"/>
        <v>#VALUE!</v>
      </c>
      <c r="G78" s="115" t="e">
        <f t="shared" si="56"/>
        <v>#VALUE!</v>
      </c>
      <c r="H78" s="115" t="e">
        <f t="shared" si="56"/>
        <v>#VALUE!</v>
      </c>
      <c r="I78" s="115" t="e">
        <f t="shared" si="56"/>
        <v>#VALUE!</v>
      </c>
      <c r="J78" s="115" t="e">
        <f t="shared" si="56"/>
        <v>#VALUE!</v>
      </c>
      <c r="K78" s="115" t="e">
        <f t="shared" si="56"/>
        <v>#VALUE!</v>
      </c>
      <c r="L78" s="115" t="e">
        <f t="shared" si="56"/>
        <v>#VALUE!</v>
      </c>
      <c r="M78" s="115" t="e">
        <f t="shared" si="56"/>
        <v>#VALUE!</v>
      </c>
      <c r="N78" s="115" t="e">
        <f t="shared" si="56"/>
        <v>#VALUE!</v>
      </c>
      <c r="O78" s="115" t="e">
        <f t="shared" si="56"/>
        <v>#VALUE!</v>
      </c>
      <c r="P78" s="115" t="e">
        <f t="shared" si="56"/>
        <v>#VALUE!</v>
      </c>
      <c r="Q78" s="115" t="e">
        <f t="shared" si="56"/>
        <v>#VALUE!</v>
      </c>
      <c r="R78" s="115" t="e">
        <f t="shared" si="56"/>
        <v>#VALUE!</v>
      </c>
      <c r="S78" s="115" t="e">
        <f t="shared" si="56"/>
        <v>#VALUE!</v>
      </c>
      <c r="T78" s="115" t="e">
        <f t="shared" si="56"/>
        <v>#VALUE!</v>
      </c>
      <c r="U78" s="115" t="e">
        <f t="shared" si="56"/>
        <v>#VALUE!</v>
      </c>
      <c r="V78" s="115" t="e">
        <f t="shared" si="56"/>
        <v>#VALUE!</v>
      </c>
      <c r="W78" s="115" t="e">
        <f t="shared" si="56"/>
        <v>#VALUE!</v>
      </c>
    </row>
    <row r="79" spans="1:23" x14ac:dyDescent="0.3">
      <c r="A79" s="19" t="s">
        <v>24</v>
      </c>
      <c r="B79" s="120" t="str">
        <f>+'Tarifs 2026'!$R$34</f>
        <v>V</v>
      </c>
      <c r="C79" s="115" t="e">
        <f>$B79*C$13</f>
        <v>#VALUE!</v>
      </c>
      <c r="D79" s="115" t="e">
        <f t="shared" ref="D79:W79" si="57">$B79*D$13</f>
        <v>#VALUE!</v>
      </c>
      <c r="E79" s="115" t="e">
        <f t="shared" si="57"/>
        <v>#VALUE!</v>
      </c>
      <c r="F79" s="115" t="e">
        <f t="shared" si="57"/>
        <v>#VALUE!</v>
      </c>
      <c r="G79" s="115" t="e">
        <f t="shared" si="57"/>
        <v>#VALUE!</v>
      </c>
      <c r="H79" s="115" t="e">
        <f t="shared" si="57"/>
        <v>#VALUE!</v>
      </c>
      <c r="I79" s="115" t="e">
        <f t="shared" si="57"/>
        <v>#VALUE!</v>
      </c>
      <c r="J79" s="115" t="e">
        <f t="shared" si="57"/>
        <v>#VALUE!</v>
      </c>
      <c r="K79" s="115" t="e">
        <f t="shared" si="57"/>
        <v>#VALUE!</v>
      </c>
      <c r="L79" s="115" t="e">
        <f t="shared" si="57"/>
        <v>#VALUE!</v>
      </c>
      <c r="M79" s="115" t="e">
        <f t="shared" si="57"/>
        <v>#VALUE!</v>
      </c>
      <c r="N79" s="115" t="e">
        <f t="shared" si="57"/>
        <v>#VALUE!</v>
      </c>
      <c r="O79" s="115" t="e">
        <f t="shared" si="57"/>
        <v>#VALUE!</v>
      </c>
      <c r="P79" s="115" t="e">
        <f t="shared" si="57"/>
        <v>#VALUE!</v>
      </c>
      <c r="Q79" s="115" t="e">
        <f t="shared" si="57"/>
        <v>#VALUE!</v>
      </c>
      <c r="R79" s="115" t="e">
        <f t="shared" si="57"/>
        <v>#VALUE!</v>
      </c>
      <c r="S79" s="115" t="e">
        <f t="shared" si="57"/>
        <v>#VALUE!</v>
      </c>
      <c r="T79" s="115" t="e">
        <f t="shared" si="57"/>
        <v>#VALUE!</v>
      </c>
      <c r="U79" s="115" t="e">
        <f t="shared" si="57"/>
        <v>#VALUE!</v>
      </c>
      <c r="V79" s="115" t="e">
        <f t="shared" si="57"/>
        <v>#VALUE!</v>
      </c>
      <c r="W79" s="115" t="e">
        <f t="shared" si="57"/>
        <v>#VALUE!</v>
      </c>
    </row>
    <row r="80" spans="1:23" x14ac:dyDescent="0.3">
      <c r="A80" s="139" t="s">
        <v>42</v>
      </c>
      <c r="B80" s="120" t="str">
        <f>+'Tarifs 2026'!$R$36</f>
        <v>V</v>
      </c>
      <c r="C80" s="115" t="e">
        <f>$B80*C$14</f>
        <v>#VALUE!</v>
      </c>
      <c r="D80" s="115" t="e">
        <f t="shared" ref="D80:W80" si="58">$B80*D$14</f>
        <v>#VALUE!</v>
      </c>
      <c r="E80" s="115" t="e">
        <f t="shared" si="58"/>
        <v>#VALUE!</v>
      </c>
      <c r="F80" s="115" t="e">
        <f t="shared" si="58"/>
        <v>#VALUE!</v>
      </c>
      <c r="G80" s="115" t="e">
        <f t="shared" si="58"/>
        <v>#VALUE!</v>
      </c>
      <c r="H80" s="115" t="e">
        <f t="shared" si="58"/>
        <v>#VALUE!</v>
      </c>
      <c r="I80" s="115" t="e">
        <f t="shared" si="58"/>
        <v>#VALUE!</v>
      </c>
      <c r="J80" s="115" t="e">
        <f t="shared" si="58"/>
        <v>#VALUE!</v>
      </c>
      <c r="K80" s="115" t="e">
        <f t="shared" si="58"/>
        <v>#VALUE!</v>
      </c>
      <c r="L80" s="115" t="e">
        <f t="shared" si="58"/>
        <v>#VALUE!</v>
      </c>
      <c r="M80" s="115" t="e">
        <f t="shared" si="58"/>
        <v>#VALUE!</v>
      </c>
      <c r="N80" s="115" t="e">
        <f t="shared" si="58"/>
        <v>#VALUE!</v>
      </c>
      <c r="O80" s="115" t="e">
        <f t="shared" si="58"/>
        <v>#VALUE!</v>
      </c>
      <c r="P80" s="115" t="e">
        <f t="shared" si="58"/>
        <v>#VALUE!</v>
      </c>
      <c r="Q80" s="115" t="e">
        <f t="shared" si="58"/>
        <v>#VALUE!</v>
      </c>
      <c r="R80" s="115" t="e">
        <f t="shared" si="58"/>
        <v>#VALUE!</v>
      </c>
      <c r="S80" s="115" t="e">
        <f t="shared" si="58"/>
        <v>#VALUE!</v>
      </c>
      <c r="T80" s="115" t="e">
        <f t="shared" si="58"/>
        <v>#VALUE!</v>
      </c>
      <c r="U80" s="115" t="e">
        <f t="shared" si="58"/>
        <v>#VALUE!</v>
      </c>
      <c r="V80" s="115" t="e">
        <f t="shared" si="58"/>
        <v>#VALUE!</v>
      </c>
      <c r="W80" s="115" t="e">
        <f t="shared" si="58"/>
        <v>#VALUE!</v>
      </c>
    </row>
    <row r="81" spans="1:23" x14ac:dyDescent="0.3">
      <c r="A81" s="139" t="s">
        <v>59</v>
      </c>
      <c r="B81" s="120"/>
      <c r="C81" s="115" t="e">
        <f>SUM(C82:C84)</f>
        <v>#VALUE!</v>
      </c>
      <c r="D81" s="115" t="e">
        <f t="shared" ref="D81:W81" si="59">SUM(D82:D84)</f>
        <v>#VALUE!</v>
      </c>
      <c r="E81" s="115" t="e">
        <f t="shared" si="59"/>
        <v>#VALUE!</v>
      </c>
      <c r="F81" s="115" t="e">
        <f t="shared" si="59"/>
        <v>#VALUE!</v>
      </c>
      <c r="G81" s="115" t="e">
        <f t="shared" si="59"/>
        <v>#VALUE!</v>
      </c>
      <c r="H81" s="115" t="e">
        <f t="shared" si="59"/>
        <v>#VALUE!</v>
      </c>
      <c r="I81" s="115" t="e">
        <f t="shared" si="59"/>
        <v>#VALUE!</v>
      </c>
      <c r="J81" s="115" t="e">
        <f t="shared" si="59"/>
        <v>#VALUE!</v>
      </c>
      <c r="K81" s="115" t="e">
        <f t="shared" si="59"/>
        <v>#VALUE!</v>
      </c>
      <c r="L81" s="115" t="e">
        <f t="shared" si="59"/>
        <v>#VALUE!</v>
      </c>
      <c r="M81" s="115" t="e">
        <f t="shared" si="59"/>
        <v>#VALUE!</v>
      </c>
      <c r="N81" s="115" t="e">
        <f t="shared" si="59"/>
        <v>#VALUE!</v>
      </c>
      <c r="O81" s="115" t="e">
        <f t="shared" si="59"/>
        <v>#VALUE!</v>
      </c>
      <c r="P81" s="115" t="e">
        <f t="shared" si="59"/>
        <v>#VALUE!</v>
      </c>
      <c r="Q81" s="115" t="e">
        <f t="shared" si="59"/>
        <v>#VALUE!</v>
      </c>
      <c r="R81" s="115" t="e">
        <f t="shared" si="59"/>
        <v>#VALUE!</v>
      </c>
      <c r="S81" s="115" t="e">
        <f t="shared" si="59"/>
        <v>#VALUE!</v>
      </c>
      <c r="T81" s="115" t="e">
        <f t="shared" si="59"/>
        <v>#VALUE!</v>
      </c>
      <c r="U81" s="115" t="e">
        <f t="shared" si="59"/>
        <v>#VALUE!</v>
      </c>
      <c r="V81" s="115" t="e">
        <f t="shared" si="59"/>
        <v>#VALUE!</v>
      </c>
      <c r="W81" s="115" t="e">
        <f t="shared" si="59"/>
        <v>#VALUE!</v>
      </c>
    </row>
    <row r="82" spans="1:23" x14ac:dyDescent="0.3">
      <c r="A82" s="18" t="s">
        <v>28</v>
      </c>
      <c r="B82" s="120" t="str">
        <f>+'Tarifs 2026'!$R$39</f>
        <v>V</v>
      </c>
      <c r="C82" s="115" t="e">
        <f>$B82*C$14</f>
        <v>#VALUE!</v>
      </c>
      <c r="D82" s="115" t="e">
        <f t="shared" ref="D82:S85" si="60">$B82*D$14</f>
        <v>#VALUE!</v>
      </c>
      <c r="E82" s="115" t="e">
        <f t="shared" si="60"/>
        <v>#VALUE!</v>
      </c>
      <c r="F82" s="115" t="e">
        <f t="shared" si="60"/>
        <v>#VALUE!</v>
      </c>
      <c r="G82" s="115" t="e">
        <f t="shared" si="60"/>
        <v>#VALUE!</v>
      </c>
      <c r="H82" s="115" t="e">
        <f t="shared" si="60"/>
        <v>#VALUE!</v>
      </c>
      <c r="I82" s="115" t="e">
        <f t="shared" si="60"/>
        <v>#VALUE!</v>
      </c>
      <c r="J82" s="115" t="e">
        <f t="shared" si="60"/>
        <v>#VALUE!</v>
      </c>
      <c r="K82" s="115" t="e">
        <f t="shared" si="60"/>
        <v>#VALUE!</v>
      </c>
      <c r="L82" s="115" t="e">
        <f t="shared" si="60"/>
        <v>#VALUE!</v>
      </c>
      <c r="M82" s="115" t="e">
        <f t="shared" si="60"/>
        <v>#VALUE!</v>
      </c>
      <c r="N82" s="115" t="e">
        <f t="shared" si="60"/>
        <v>#VALUE!</v>
      </c>
      <c r="O82" s="115" t="e">
        <f t="shared" si="60"/>
        <v>#VALUE!</v>
      </c>
      <c r="P82" s="115" t="e">
        <f t="shared" si="60"/>
        <v>#VALUE!</v>
      </c>
      <c r="Q82" s="115" t="e">
        <f t="shared" si="60"/>
        <v>#VALUE!</v>
      </c>
      <c r="R82" s="115" t="e">
        <f t="shared" si="60"/>
        <v>#VALUE!</v>
      </c>
      <c r="S82" s="115" t="e">
        <f t="shared" si="60"/>
        <v>#VALUE!</v>
      </c>
      <c r="T82" s="115" t="e">
        <f t="shared" ref="T82:W85" si="61">$B82*T$14</f>
        <v>#VALUE!</v>
      </c>
      <c r="U82" s="115" t="e">
        <f t="shared" si="61"/>
        <v>#VALUE!</v>
      </c>
      <c r="V82" s="115" t="e">
        <f t="shared" si="61"/>
        <v>#VALUE!</v>
      </c>
      <c r="W82" s="115" t="e">
        <f t="shared" si="61"/>
        <v>#VALUE!</v>
      </c>
    </row>
    <row r="83" spans="1:23" x14ac:dyDescent="0.3">
      <c r="A83" s="18" t="s">
        <v>30</v>
      </c>
      <c r="B83" s="120" t="str">
        <f>+'Tarifs 2026'!$R$40</f>
        <v>V</v>
      </c>
      <c r="C83" s="115" t="e">
        <f>$B83*C$14</f>
        <v>#VALUE!</v>
      </c>
      <c r="D83" s="115" t="e">
        <f t="shared" si="60"/>
        <v>#VALUE!</v>
      </c>
      <c r="E83" s="115" t="e">
        <f t="shared" si="60"/>
        <v>#VALUE!</v>
      </c>
      <c r="F83" s="115" t="e">
        <f t="shared" si="60"/>
        <v>#VALUE!</v>
      </c>
      <c r="G83" s="115" t="e">
        <f t="shared" si="60"/>
        <v>#VALUE!</v>
      </c>
      <c r="H83" s="115" t="e">
        <f t="shared" si="60"/>
        <v>#VALUE!</v>
      </c>
      <c r="I83" s="115" t="e">
        <f t="shared" si="60"/>
        <v>#VALUE!</v>
      </c>
      <c r="J83" s="115" t="e">
        <f t="shared" si="60"/>
        <v>#VALUE!</v>
      </c>
      <c r="K83" s="115" t="e">
        <f t="shared" si="60"/>
        <v>#VALUE!</v>
      </c>
      <c r="L83" s="115" t="e">
        <f t="shared" si="60"/>
        <v>#VALUE!</v>
      </c>
      <c r="M83" s="115" t="e">
        <f t="shared" si="60"/>
        <v>#VALUE!</v>
      </c>
      <c r="N83" s="115" t="e">
        <f t="shared" si="60"/>
        <v>#VALUE!</v>
      </c>
      <c r="O83" s="115" t="e">
        <f t="shared" si="60"/>
        <v>#VALUE!</v>
      </c>
      <c r="P83" s="115" t="e">
        <f t="shared" si="60"/>
        <v>#VALUE!</v>
      </c>
      <c r="Q83" s="115" t="e">
        <f t="shared" si="60"/>
        <v>#VALUE!</v>
      </c>
      <c r="R83" s="115" t="e">
        <f t="shared" si="60"/>
        <v>#VALUE!</v>
      </c>
      <c r="S83" s="115" t="e">
        <f t="shared" si="60"/>
        <v>#VALUE!</v>
      </c>
      <c r="T83" s="115" t="e">
        <f t="shared" si="61"/>
        <v>#VALUE!</v>
      </c>
      <c r="U83" s="115" t="e">
        <f t="shared" si="61"/>
        <v>#VALUE!</v>
      </c>
      <c r="V83" s="115" t="e">
        <f t="shared" si="61"/>
        <v>#VALUE!</v>
      </c>
      <c r="W83" s="115" t="e">
        <f t="shared" si="61"/>
        <v>#VALUE!</v>
      </c>
    </row>
    <row r="84" spans="1:23" x14ac:dyDescent="0.3">
      <c r="A84" s="18" t="s">
        <v>32</v>
      </c>
      <c r="B84" s="120" t="str">
        <f>+'Tarifs 2026'!$R$41</f>
        <v>V</v>
      </c>
      <c r="C84" s="115" t="e">
        <f>$B84*C$14</f>
        <v>#VALUE!</v>
      </c>
      <c r="D84" s="115" t="e">
        <f t="shared" si="60"/>
        <v>#VALUE!</v>
      </c>
      <c r="E84" s="115" t="e">
        <f t="shared" si="60"/>
        <v>#VALUE!</v>
      </c>
      <c r="F84" s="115" t="e">
        <f t="shared" si="60"/>
        <v>#VALUE!</v>
      </c>
      <c r="G84" s="115" t="e">
        <f t="shared" si="60"/>
        <v>#VALUE!</v>
      </c>
      <c r="H84" s="115" t="e">
        <f t="shared" si="60"/>
        <v>#VALUE!</v>
      </c>
      <c r="I84" s="115" t="e">
        <f t="shared" si="60"/>
        <v>#VALUE!</v>
      </c>
      <c r="J84" s="115" t="e">
        <f t="shared" si="60"/>
        <v>#VALUE!</v>
      </c>
      <c r="K84" s="115" t="e">
        <f t="shared" si="60"/>
        <v>#VALUE!</v>
      </c>
      <c r="L84" s="115" t="e">
        <f t="shared" si="60"/>
        <v>#VALUE!</v>
      </c>
      <c r="M84" s="115" t="e">
        <f t="shared" si="60"/>
        <v>#VALUE!</v>
      </c>
      <c r="N84" s="115" t="e">
        <f t="shared" si="60"/>
        <v>#VALUE!</v>
      </c>
      <c r="O84" s="115" t="e">
        <f t="shared" si="60"/>
        <v>#VALUE!</v>
      </c>
      <c r="P84" s="115" t="e">
        <f t="shared" si="60"/>
        <v>#VALUE!</v>
      </c>
      <c r="Q84" s="115" t="e">
        <f t="shared" si="60"/>
        <v>#VALUE!</v>
      </c>
      <c r="R84" s="115" t="e">
        <f t="shared" si="60"/>
        <v>#VALUE!</v>
      </c>
      <c r="S84" s="115" t="e">
        <f t="shared" si="60"/>
        <v>#VALUE!</v>
      </c>
      <c r="T84" s="115" t="e">
        <f t="shared" si="61"/>
        <v>#VALUE!</v>
      </c>
      <c r="U84" s="115" t="e">
        <f t="shared" si="61"/>
        <v>#VALUE!</v>
      </c>
      <c r="V84" s="115" t="e">
        <f t="shared" si="61"/>
        <v>#VALUE!</v>
      </c>
      <c r="W84" s="115" t="e">
        <f t="shared" si="61"/>
        <v>#VALUE!</v>
      </c>
    </row>
    <row r="85" spans="1:23" x14ac:dyDescent="0.3">
      <c r="A85" s="139" t="s">
        <v>34</v>
      </c>
      <c r="B85" s="120" t="str">
        <f>+'Tarifs 2026'!$T$43</f>
        <v>V</v>
      </c>
      <c r="C85" s="115" t="e">
        <f>$B85*C$14</f>
        <v>#VALUE!</v>
      </c>
      <c r="D85" s="115" t="e">
        <f t="shared" si="60"/>
        <v>#VALUE!</v>
      </c>
      <c r="E85" s="115" t="e">
        <f t="shared" si="60"/>
        <v>#VALUE!</v>
      </c>
      <c r="F85" s="115" t="e">
        <f t="shared" si="60"/>
        <v>#VALUE!</v>
      </c>
      <c r="G85" s="115" t="e">
        <f t="shared" si="60"/>
        <v>#VALUE!</v>
      </c>
      <c r="H85" s="115" t="e">
        <f t="shared" si="60"/>
        <v>#VALUE!</v>
      </c>
      <c r="I85" s="115" t="e">
        <f t="shared" si="60"/>
        <v>#VALUE!</v>
      </c>
      <c r="J85" s="115" t="e">
        <f t="shared" si="60"/>
        <v>#VALUE!</v>
      </c>
      <c r="K85" s="115" t="e">
        <f t="shared" si="60"/>
        <v>#VALUE!</v>
      </c>
      <c r="L85" s="115" t="e">
        <f t="shared" si="60"/>
        <v>#VALUE!</v>
      </c>
      <c r="M85" s="115" t="e">
        <f t="shared" si="60"/>
        <v>#VALUE!</v>
      </c>
      <c r="N85" s="115" t="e">
        <f t="shared" si="60"/>
        <v>#VALUE!</v>
      </c>
      <c r="O85" s="115" t="e">
        <f t="shared" si="60"/>
        <v>#VALUE!</v>
      </c>
      <c r="P85" s="115" t="e">
        <f t="shared" si="60"/>
        <v>#VALUE!</v>
      </c>
      <c r="Q85" s="115" t="e">
        <f t="shared" si="60"/>
        <v>#VALUE!</v>
      </c>
      <c r="R85" s="115" t="e">
        <f t="shared" si="60"/>
        <v>#VALUE!</v>
      </c>
      <c r="S85" s="115" t="e">
        <f t="shared" si="60"/>
        <v>#VALUE!</v>
      </c>
      <c r="T85" s="115" t="e">
        <f t="shared" si="61"/>
        <v>#VALUE!</v>
      </c>
      <c r="U85" s="115" t="e">
        <f t="shared" si="61"/>
        <v>#VALUE!</v>
      </c>
      <c r="V85" s="115" t="e">
        <f t="shared" si="61"/>
        <v>#VALUE!</v>
      </c>
      <c r="W85" s="115" t="e">
        <f t="shared" si="61"/>
        <v>#VALUE!</v>
      </c>
    </row>
    <row r="86" spans="1:23" s="6" customFormat="1" x14ac:dyDescent="0.3">
      <c r="A86" s="133" t="s">
        <v>62</v>
      </c>
      <c r="B86" s="134"/>
      <c r="C86" s="135" t="e">
        <f>SUM(C68,C80:C81,C85)</f>
        <v>#VALUE!</v>
      </c>
      <c r="D86" s="135" t="e">
        <f t="shared" ref="D86:W86" si="62">SUM(D68,D80:D81,D85)</f>
        <v>#VALUE!</v>
      </c>
      <c r="E86" s="135" t="e">
        <f t="shared" si="62"/>
        <v>#VALUE!</v>
      </c>
      <c r="F86" s="135" t="e">
        <f t="shared" si="62"/>
        <v>#VALUE!</v>
      </c>
      <c r="G86" s="135" t="e">
        <f t="shared" si="62"/>
        <v>#VALUE!</v>
      </c>
      <c r="H86" s="135" t="e">
        <f t="shared" si="62"/>
        <v>#VALUE!</v>
      </c>
      <c r="I86" s="135" t="e">
        <f t="shared" si="62"/>
        <v>#VALUE!</v>
      </c>
      <c r="J86" s="135" t="e">
        <f t="shared" si="62"/>
        <v>#VALUE!</v>
      </c>
      <c r="K86" s="135" t="e">
        <f t="shared" si="62"/>
        <v>#VALUE!</v>
      </c>
      <c r="L86" s="135" t="e">
        <f t="shared" si="62"/>
        <v>#VALUE!</v>
      </c>
      <c r="M86" s="135" t="e">
        <f t="shared" si="62"/>
        <v>#VALUE!</v>
      </c>
      <c r="N86" s="135" t="e">
        <f t="shared" si="62"/>
        <v>#VALUE!</v>
      </c>
      <c r="O86" s="135" t="e">
        <f t="shared" si="62"/>
        <v>#VALUE!</v>
      </c>
      <c r="P86" s="135" t="e">
        <f t="shared" si="62"/>
        <v>#VALUE!</v>
      </c>
      <c r="Q86" s="135" t="e">
        <f t="shared" si="62"/>
        <v>#VALUE!</v>
      </c>
      <c r="R86" s="135" t="e">
        <f t="shared" si="62"/>
        <v>#VALUE!</v>
      </c>
      <c r="S86" s="135" t="e">
        <f t="shared" si="62"/>
        <v>#VALUE!</v>
      </c>
      <c r="T86" s="135" t="e">
        <f t="shared" si="62"/>
        <v>#VALUE!</v>
      </c>
      <c r="U86" s="135" t="e">
        <f t="shared" si="62"/>
        <v>#VALUE!</v>
      </c>
      <c r="V86" s="135" t="e">
        <f t="shared" si="62"/>
        <v>#VALUE!</v>
      </c>
      <c r="W86" s="135" t="e">
        <f t="shared" si="62"/>
        <v>#VALUE!</v>
      </c>
    </row>
    <row r="87" spans="1:23" x14ac:dyDescent="0.3">
      <c r="A87" s="22" t="s">
        <v>152</v>
      </c>
      <c r="B87" s="1"/>
      <c r="C87" s="121" t="e">
        <f>C62</f>
        <v>#VALUE!</v>
      </c>
      <c r="D87" s="121" t="e">
        <f t="shared" ref="D87:W87" si="63">D62</f>
        <v>#VALUE!</v>
      </c>
      <c r="E87" s="121" t="e">
        <f t="shared" si="63"/>
        <v>#VALUE!</v>
      </c>
      <c r="F87" s="121" t="e">
        <f t="shared" si="63"/>
        <v>#VALUE!</v>
      </c>
      <c r="G87" s="121" t="e">
        <f t="shared" si="63"/>
        <v>#VALUE!</v>
      </c>
      <c r="H87" s="121" t="e">
        <f t="shared" si="63"/>
        <v>#VALUE!</v>
      </c>
      <c r="I87" s="121" t="e">
        <f t="shared" si="63"/>
        <v>#VALUE!</v>
      </c>
      <c r="J87" s="121" t="e">
        <f t="shared" si="63"/>
        <v>#VALUE!</v>
      </c>
      <c r="K87" s="121" t="e">
        <f t="shared" si="63"/>
        <v>#VALUE!</v>
      </c>
      <c r="L87" s="121" t="e">
        <f t="shared" si="63"/>
        <v>#VALUE!</v>
      </c>
      <c r="M87" s="121" t="e">
        <f t="shared" si="63"/>
        <v>#VALUE!</v>
      </c>
      <c r="N87" s="121" t="e">
        <f t="shared" si="63"/>
        <v>#VALUE!</v>
      </c>
      <c r="O87" s="121" t="e">
        <f t="shared" si="63"/>
        <v>#VALUE!</v>
      </c>
      <c r="P87" s="121" t="e">
        <f t="shared" si="63"/>
        <v>#VALUE!</v>
      </c>
      <c r="Q87" s="121" t="e">
        <f t="shared" si="63"/>
        <v>#VALUE!</v>
      </c>
      <c r="R87" s="121" t="e">
        <f t="shared" si="63"/>
        <v>#VALUE!</v>
      </c>
      <c r="S87" s="121" t="e">
        <f t="shared" si="63"/>
        <v>#VALUE!</v>
      </c>
      <c r="T87" s="121" t="e">
        <f t="shared" si="63"/>
        <v>#VALUE!</v>
      </c>
      <c r="U87" s="121" t="e">
        <f t="shared" si="63"/>
        <v>#VALUE!</v>
      </c>
      <c r="V87" s="121" t="e">
        <f t="shared" si="63"/>
        <v>#VALUE!</v>
      </c>
      <c r="W87" s="121" t="e">
        <f t="shared" si="63"/>
        <v>#VALUE!</v>
      </c>
    </row>
    <row r="88" spans="1:23" x14ac:dyDescent="0.3">
      <c r="A88" s="23" t="s">
        <v>153</v>
      </c>
      <c r="B88" s="123"/>
      <c r="C88" s="24" t="e">
        <f>C86-C87</f>
        <v>#VALUE!</v>
      </c>
      <c r="D88" s="24" t="e">
        <f t="shared" ref="D88:W88" si="64">D86-D87</f>
        <v>#VALUE!</v>
      </c>
      <c r="E88" s="24" t="e">
        <f t="shared" si="64"/>
        <v>#VALUE!</v>
      </c>
      <c r="F88" s="24" t="e">
        <f t="shared" si="64"/>
        <v>#VALUE!</v>
      </c>
      <c r="G88" s="24" t="e">
        <f t="shared" si="64"/>
        <v>#VALUE!</v>
      </c>
      <c r="H88" s="24" t="e">
        <f t="shared" si="64"/>
        <v>#VALUE!</v>
      </c>
      <c r="I88" s="24" t="e">
        <f t="shared" si="64"/>
        <v>#VALUE!</v>
      </c>
      <c r="J88" s="24" t="e">
        <f t="shared" si="64"/>
        <v>#VALUE!</v>
      </c>
      <c r="K88" s="24" t="e">
        <f t="shared" si="64"/>
        <v>#VALUE!</v>
      </c>
      <c r="L88" s="24" t="e">
        <f t="shared" si="64"/>
        <v>#VALUE!</v>
      </c>
      <c r="M88" s="24" t="e">
        <f t="shared" si="64"/>
        <v>#VALUE!</v>
      </c>
      <c r="N88" s="24" t="e">
        <f t="shared" si="64"/>
        <v>#VALUE!</v>
      </c>
      <c r="O88" s="24" t="e">
        <f t="shared" si="64"/>
        <v>#VALUE!</v>
      </c>
      <c r="P88" s="24" t="e">
        <f t="shared" si="64"/>
        <v>#VALUE!</v>
      </c>
      <c r="Q88" s="24" t="e">
        <f t="shared" si="64"/>
        <v>#VALUE!</v>
      </c>
      <c r="R88" s="24" t="e">
        <f t="shared" si="64"/>
        <v>#VALUE!</v>
      </c>
      <c r="S88" s="24" t="e">
        <f t="shared" si="64"/>
        <v>#VALUE!</v>
      </c>
      <c r="T88" s="24" t="e">
        <f t="shared" si="64"/>
        <v>#VALUE!</v>
      </c>
      <c r="U88" s="24" t="e">
        <f t="shared" si="64"/>
        <v>#VALUE!</v>
      </c>
      <c r="V88" s="24" t="e">
        <f t="shared" si="64"/>
        <v>#VALUE!</v>
      </c>
      <c r="W88" s="24" t="e">
        <f t="shared" si="64"/>
        <v>#VALUE!</v>
      </c>
    </row>
    <row r="89" spans="1:23" ht="15.75" thickBot="1" x14ac:dyDescent="0.35">
      <c r="A89" s="25" t="s">
        <v>154</v>
      </c>
      <c r="B89" s="125"/>
      <c r="C89" s="126" t="str">
        <f>IFERROR((C88/C87)," ")</f>
        <v xml:space="preserve"> </v>
      </c>
      <c r="D89" s="126" t="str">
        <f t="shared" ref="D89:H89" si="65">IFERROR((D88/D87)," ")</f>
        <v xml:space="preserve"> </v>
      </c>
      <c r="E89" s="126" t="str">
        <f t="shared" si="65"/>
        <v xml:space="preserve"> </v>
      </c>
      <c r="F89" s="126" t="str">
        <f t="shared" si="65"/>
        <v xml:space="preserve"> </v>
      </c>
      <c r="G89" s="126" t="str">
        <f t="shared" si="65"/>
        <v xml:space="preserve"> </v>
      </c>
      <c r="H89" s="126" t="str">
        <f t="shared" si="65"/>
        <v xml:space="preserve"> </v>
      </c>
    </row>
    <row r="90" spans="1:23" ht="15.75" thickTop="1" x14ac:dyDescent="0.3"/>
    <row r="91" spans="1:23" s="1" customFormat="1" ht="18" x14ac:dyDescent="0.35">
      <c r="A91" s="301" t="s">
        <v>155</v>
      </c>
      <c r="B91" s="302"/>
      <c r="C91" s="302"/>
      <c r="D91" s="302"/>
      <c r="E91" s="302"/>
      <c r="F91" s="302"/>
      <c r="G91" s="302"/>
      <c r="H91" s="302"/>
      <c r="I91" s="302"/>
      <c r="J91" s="302"/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</row>
    <row r="92" spans="1:23" s="16" customFormat="1" ht="41.25" customHeight="1" x14ac:dyDescent="0.3">
      <c r="B92" s="132" t="s">
        <v>57</v>
      </c>
      <c r="C92" s="132" t="str">
        <f>"Coût annuel estimé      "&amp;C$5</f>
        <v>Coût annuel estimé      Da</v>
      </c>
      <c r="D92" s="132" t="str">
        <f>"Coût annuel estimé      "&amp;D$5</f>
        <v>Coût annuel estimé      Db</v>
      </c>
      <c r="E92" s="132" t="str">
        <f>"Coût annuel estimé      "&amp;E$5</f>
        <v>Coût annuel estimé      Dc</v>
      </c>
      <c r="F92" s="132" t="str">
        <f>"Coût annuel estimé      "&amp;F$5</f>
        <v>Coût annuel estimé      Dc1</v>
      </c>
      <c r="G92" s="132" t="str">
        <f t="shared" ref="G92:W92" si="66">"Coût annuel estimé      "&amp;G$5</f>
        <v>Coût annuel estimé      Dd</v>
      </c>
      <c r="H92" s="132" t="str">
        <f t="shared" si="66"/>
        <v>Coût annuel estimé      De</v>
      </c>
      <c r="I92" s="158" t="str">
        <f t="shared" si="66"/>
        <v>Coût annuel estimé      3500 kWh - 4 plages</v>
      </c>
      <c r="J92" s="158" t="str">
        <f t="shared" si="66"/>
        <v>Coût annuel estimé      5000 kWh - 4 plages</v>
      </c>
      <c r="K92" s="158" t="str">
        <f t="shared" si="66"/>
        <v>Coût annuel estimé      5000 kWh - 2 plages</v>
      </c>
      <c r="L92" s="158" t="str">
        <f t="shared" si="66"/>
        <v>Coût annuel estimé      5000 kWh - 1 plage</v>
      </c>
      <c r="M92" s="158" t="str">
        <f t="shared" si="66"/>
        <v>Coût annuel estimé      PAC air-rad - 4 plages</v>
      </c>
      <c r="N92" s="158" t="str">
        <f t="shared" si="66"/>
        <v>Coût annuel estimé      PAC air-rad - 2 plages</v>
      </c>
      <c r="O92" s="158" t="str">
        <f t="shared" si="66"/>
        <v>Coût annuel estimé      PAC air-rad - 1 plage</v>
      </c>
      <c r="P92" s="158" t="str">
        <f t="shared" si="66"/>
        <v>Coût annuel estimé      VE2 - 4 plages</v>
      </c>
      <c r="Q92" s="158" t="str">
        <f t="shared" si="66"/>
        <v>Coût annuel estimé      VE2 - 2 plages</v>
      </c>
      <c r="R92" s="158" t="str">
        <f t="shared" si="66"/>
        <v>Coût annuel estimé      VE3 - 4 plages</v>
      </c>
      <c r="S92" s="158" t="str">
        <f t="shared" si="66"/>
        <v>Coût annuel estimé      VE3 - 2 plages</v>
      </c>
      <c r="T92" s="158" t="str">
        <f t="shared" si="66"/>
        <v>Coût annuel estimé      PAC air-rad-ECS + VE2 - 4 plages</v>
      </c>
      <c r="U92" s="158" t="str">
        <f t="shared" si="66"/>
        <v>Coût annuel estimé      PAC air-rad-ECS + VE2 - 2 plages</v>
      </c>
      <c r="V92" s="158" t="str">
        <f t="shared" si="66"/>
        <v>Coût annuel estimé      PAC air-rad-ECS + VE3 - 4 plages</v>
      </c>
      <c r="W92" s="158" t="str">
        <f t="shared" si="66"/>
        <v>Coût annuel estimé      PAC air-rad-ECS + VE3 - 2 plages</v>
      </c>
    </row>
    <row r="93" spans="1:23" x14ac:dyDescent="0.3">
      <c r="A93" s="139" t="s">
        <v>7</v>
      </c>
      <c r="B93" s="120"/>
      <c r="C93" s="115" t="e">
        <f t="shared" ref="C93:H93" si="67">SUM(C94:C96)</f>
        <v>#VALUE!</v>
      </c>
      <c r="D93" s="115" t="e">
        <f t="shared" si="67"/>
        <v>#VALUE!</v>
      </c>
      <c r="E93" s="115" t="e">
        <f t="shared" si="67"/>
        <v>#VALUE!</v>
      </c>
      <c r="F93" s="115" t="e">
        <f t="shared" si="67"/>
        <v>#VALUE!</v>
      </c>
      <c r="G93" s="115" t="e">
        <f t="shared" si="67"/>
        <v>#VALUE!</v>
      </c>
      <c r="H93" s="115" t="e">
        <f t="shared" si="67"/>
        <v>#VALUE!</v>
      </c>
      <c r="I93" s="115" t="e">
        <f t="shared" ref="I93:W93" si="68">SUM(I94:I96)</f>
        <v>#VALUE!</v>
      </c>
      <c r="J93" s="115" t="e">
        <f t="shared" si="68"/>
        <v>#VALUE!</v>
      </c>
      <c r="K93" s="115" t="e">
        <f t="shared" si="68"/>
        <v>#VALUE!</v>
      </c>
      <c r="L93" s="115" t="e">
        <f t="shared" si="68"/>
        <v>#VALUE!</v>
      </c>
      <c r="M93" s="115" t="e">
        <f t="shared" si="68"/>
        <v>#VALUE!</v>
      </c>
      <c r="N93" s="115" t="e">
        <f t="shared" si="68"/>
        <v>#VALUE!</v>
      </c>
      <c r="O93" s="115" t="e">
        <f t="shared" si="68"/>
        <v>#VALUE!</v>
      </c>
      <c r="P93" s="115" t="e">
        <f t="shared" si="68"/>
        <v>#VALUE!</v>
      </c>
      <c r="Q93" s="115" t="e">
        <f t="shared" si="68"/>
        <v>#VALUE!</v>
      </c>
      <c r="R93" s="115" t="e">
        <f t="shared" si="68"/>
        <v>#VALUE!</v>
      </c>
      <c r="S93" s="115" t="e">
        <f t="shared" si="68"/>
        <v>#VALUE!</v>
      </c>
      <c r="T93" s="115" t="e">
        <f t="shared" si="68"/>
        <v>#VALUE!</v>
      </c>
      <c r="U93" s="115" t="e">
        <f t="shared" si="68"/>
        <v>#VALUE!</v>
      </c>
      <c r="V93" s="115" t="e">
        <f t="shared" si="68"/>
        <v>#VALUE!</v>
      </c>
      <c r="W93" s="115" t="e">
        <f t="shared" si="68"/>
        <v>#VALUE!</v>
      </c>
    </row>
    <row r="94" spans="1:23" x14ac:dyDescent="0.3">
      <c r="A94" s="18" t="s">
        <v>8</v>
      </c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</row>
    <row r="95" spans="1:23" x14ac:dyDescent="0.3">
      <c r="A95" s="18" t="s">
        <v>17</v>
      </c>
      <c r="B95" s="121" t="str">
        <f>+'Tarifs 2027'!$R$21</f>
        <v>V</v>
      </c>
      <c r="C95" s="115" t="e">
        <f>$B95*1</f>
        <v>#VALUE!</v>
      </c>
      <c r="D95" s="115" t="e">
        <f t="shared" ref="D95:W95" si="69">$B95*1</f>
        <v>#VALUE!</v>
      </c>
      <c r="E95" s="115" t="e">
        <f t="shared" si="69"/>
        <v>#VALUE!</v>
      </c>
      <c r="F95" s="115" t="e">
        <f t="shared" si="69"/>
        <v>#VALUE!</v>
      </c>
      <c r="G95" s="115" t="e">
        <f t="shared" si="69"/>
        <v>#VALUE!</v>
      </c>
      <c r="H95" s="115" t="e">
        <f t="shared" si="69"/>
        <v>#VALUE!</v>
      </c>
      <c r="I95" s="115" t="e">
        <f t="shared" si="69"/>
        <v>#VALUE!</v>
      </c>
      <c r="J95" s="115" t="e">
        <f t="shared" si="69"/>
        <v>#VALUE!</v>
      </c>
      <c r="K95" s="115" t="e">
        <f t="shared" si="69"/>
        <v>#VALUE!</v>
      </c>
      <c r="L95" s="115" t="e">
        <f t="shared" si="69"/>
        <v>#VALUE!</v>
      </c>
      <c r="M95" s="115" t="e">
        <f t="shared" si="69"/>
        <v>#VALUE!</v>
      </c>
      <c r="N95" s="115" t="e">
        <f t="shared" si="69"/>
        <v>#VALUE!</v>
      </c>
      <c r="O95" s="115" t="e">
        <f t="shared" si="69"/>
        <v>#VALUE!</v>
      </c>
      <c r="P95" s="115" t="e">
        <f t="shared" si="69"/>
        <v>#VALUE!</v>
      </c>
      <c r="Q95" s="115" t="e">
        <f t="shared" si="69"/>
        <v>#VALUE!</v>
      </c>
      <c r="R95" s="115" t="e">
        <f t="shared" si="69"/>
        <v>#VALUE!</v>
      </c>
      <c r="S95" s="115" t="e">
        <f t="shared" si="69"/>
        <v>#VALUE!</v>
      </c>
      <c r="T95" s="115" t="e">
        <f t="shared" si="69"/>
        <v>#VALUE!</v>
      </c>
      <c r="U95" s="115" t="e">
        <f t="shared" si="69"/>
        <v>#VALUE!</v>
      </c>
      <c r="V95" s="115" t="e">
        <f t="shared" si="69"/>
        <v>#VALUE!</v>
      </c>
      <c r="W95" s="115" t="e">
        <f t="shared" si="69"/>
        <v>#VALUE!</v>
      </c>
    </row>
    <row r="96" spans="1:23" x14ac:dyDescent="0.3">
      <c r="A96" s="18" t="s">
        <v>58</v>
      </c>
      <c r="B96" s="120"/>
      <c r="C96" s="115" t="e">
        <f t="shared" ref="C96:H96" si="70">SUM(C101:C104)</f>
        <v>#VALUE!</v>
      </c>
      <c r="D96" s="115" t="e">
        <f t="shared" si="70"/>
        <v>#VALUE!</v>
      </c>
      <c r="E96" s="115" t="e">
        <f t="shared" si="70"/>
        <v>#VALUE!</v>
      </c>
      <c r="F96" s="115" t="e">
        <f t="shared" si="70"/>
        <v>#VALUE!</v>
      </c>
      <c r="G96" s="115" t="e">
        <f t="shared" si="70"/>
        <v>#VALUE!</v>
      </c>
      <c r="H96" s="115" t="e">
        <f t="shared" si="70"/>
        <v>#VALUE!</v>
      </c>
      <c r="I96" s="115" t="e">
        <f>SUM(I97:I104)</f>
        <v>#VALUE!</v>
      </c>
      <c r="J96" s="115" t="e">
        <f t="shared" ref="J96:W96" si="71">SUM(J97:J104)</f>
        <v>#VALUE!</v>
      </c>
      <c r="K96" s="115" t="e">
        <f t="shared" si="71"/>
        <v>#VALUE!</v>
      </c>
      <c r="L96" s="115" t="e">
        <f t="shared" si="71"/>
        <v>#VALUE!</v>
      </c>
      <c r="M96" s="115" t="e">
        <f t="shared" si="71"/>
        <v>#VALUE!</v>
      </c>
      <c r="N96" s="115" t="e">
        <f t="shared" si="71"/>
        <v>#VALUE!</v>
      </c>
      <c r="O96" s="115" t="e">
        <f t="shared" si="71"/>
        <v>#VALUE!</v>
      </c>
      <c r="P96" s="115" t="e">
        <f t="shared" si="71"/>
        <v>#VALUE!</v>
      </c>
      <c r="Q96" s="115" t="e">
        <f t="shared" si="71"/>
        <v>#VALUE!</v>
      </c>
      <c r="R96" s="115" t="e">
        <f t="shared" si="71"/>
        <v>#VALUE!</v>
      </c>
      <c r="S96" s="115" t="e">
        <f t="shared" si="71"/>
        <v>#VALUE!</v>
      </c>
      <c r="T96" s="115" t="e">
        <f t="shared" si="71"/>
        <v>#VALUE!</v>
      </c>
      <c r="U96" s="115" t="e">
        <f t="shared" si="71"/>
        <v>#VALUE!</v>
      </c>
      <c r="V96" s="115" t="e">
        <f t="shared" si="71"/>
        <v>#VALUE!</v>
      </c>
      <c r="W96" s="115" t="e">
        <f t="shared" si="71"/>
        <v>#VALUE!</v>
      </c>
    </row>
    <row r="97" spans="1:23" x14ac:dyDescent="0.3">
      <c r="A97" s="19" t="s">
        <v>140</v>
      </c>
      <c r="B97" s="120" t="str">
        <f>+'Tarifs 2027'!$T$24</f>
        <v>V</v>
      </c>
      <c r="C97" s="127"/>
      <c r="D97" s="127"/>
      <c r="E97" s="127"/>
      <c r="F97" s="127"/>
      <c r="G97" s="127"/>
      <c r="H97" s="127"/>
      <c r="I97" s="115" t="e">
        <f>$B97*I$6</f>
        <v>#VALUE!</v>
      </c>
      <c r="J97" s="115" t="e">
        <f t="shared" ref="J97:W97" si="72">$B97*J$6</f>
        <v>#VALUE!</v>
      </c>
      <c r="K97" s="115" t="e">
        <f t="shared" si="72"/>
        <v>#VALUE!</v>
      </c>
      <c r="L97" s="115" t="e">
        <f t="shared" si="72"/>
        <v>#VALUE!</v>
      </c>
      <c r="M97" s="115" t="e">
        <f t="shared" si="72"/>
        <v>#VALUE!</v>
      </c>
      <c r="N97" s="115" t="e">
        <f t="shared" si="72"/>
        <v>#VALUE!</v>
      </c>
      <c r="O97" s="115" t="e">
        <f t="shared" si="72"/>
        <v>#VALUE!</v>
      </c>
      <c r="P97" s="115" t="e">
        <f t="shared" si="72"/>
        <v>#VALUE!</v>
      </c>
      <c r="Q97" s="115" t="e">
        <f t="shared" si="72"/>
        <v>#VALUE!</v>
      </c>
      <c r="R97" s="115" t="e">
        <f t="shared" si="72"/>
        <v>#VALUE!</v>
      </c>
      <c r="S97" s="115" t="e">
        <f t="shared" si="72"/>
        <v>#VALUE!</v>
      </c>
      <c r="T97" s="115" t="e">
        <f t="shared" si="72"/>
        <v>#VALUE!</v>
      </c>
      <c r="U97" s="115" t="e">
        <f t="shared" si="72"/>
        <v>#VALUE!</v>
      </c>
      <c r="V97" s="115" t="e">
        <f t="shared" si="72"/>
        <v>#VALUE!</v>
      </c>
      <c r="W97" s="115" t="e">
        <f t="shared" si="72"/>
        <v>#VALUE!</v>
      </c>
    </row>
    <row r="98" spans="1:23" x14ac:dyDescent="0.3">
      <c r="A98" s="19" t="s">
        <v>141</v>
      </c>
      <c r="B98" s="120" t="str">
        <f>+'Tarifs 2027'!$T$25</f>
        <v>V</v>
      </c>
      <c r="C98" s="127"/>
      <c r="D98" s="127"/>
      <c r="E98" s="127"/>
      <c r="F98" s="127"/>
      <c r="G98" s="127"/>
      <c r="H98" s="127"/>
      <c r="I98" s="115" t="e">
        <f>$B98*I$7</f>
        <v>#VALUE!</v>
      </c>
      <c r="J98" s="115" t="e">
        <f t="shared" ref="J98:W98" si="73">$B98*J$7</f>
        <v>#VALUE!</v>
      </c>
      <c r="K98" s="115" t="e">
        <f t="shared" si="73"/>
        <v>#VALUE!</v>
      </c>
      <c r="L98" s="115" t="e">
        <f t="shared" si="73"/>
        <v>#VALUE!</v>
      </c>
      <c r="M98" s="115" t="e">
        <f t="shared" si="73"/>
        <v>#VALUE!</v>
      </c>
      <c r="N98" s="115" t="e">
        <f t="shared" si="73"/>
        <v>#VALUE!</v>
      </c>
      <c r="O98" s="115" t="e">
        <f t="shared" si="73"/>
        <v>#VALUE!</v>
      </c>
      <c r="P98" s="115" t="e">
        <f t="shared" si="73"/>
        <v>#VALUE!</v>
      </c>
      <c r="Q98" s="115" t="e">
        <f t="shared" si="73"/>
        <v>#VALUE!</v>
      </c>
      <c r="R98" s="115" t="e">
        <f t="shared" si="73"/>
        <v>#VALUE!</v>
      </c>
      <c r="S98" s="115" t="e">
        <f t="shared" si="73"/>
        <v>#VALUE!</v>
      </c>
      <c r="T98" s="115" t="e">
        <f t="shared" si="73"/>
        <v>#VALUE!</v>
      </c>
      <c r="U98" s="115" t="e">
        <f t="shared" si="73"/>
        <v>#VALUE!</v>
      </c>
      <c r="V98" s="115" t="e">
        <f t="shared" si="73"/>
        <v>#VALUE!</v>
      </c>
      <c r="W98" s="115" t="e">
        <f t="shared" si="73"/>
        <v>#VALUE!</v>
      </c>
    </row>
    <row r="99" spans="1:23" x14ac:dyDescent="0.3">
      <c r="A99" s="19" t="s">
        <v>142</v>
      </c>
      <c r="B99" s="120" t="str">
        <f>+'Tarifs 2027'!$T$26</f>
        <v>V</v>
      </c>
      <c r="C99" s="127"/>
      <c r="D99" s="127"/>
      <c r="E99" s="127"/>
      <c r="F99" s="127"/>
      <c r="G99" s="127"/>
      <c r="H99" s="127"/>
      <c r="I99" s="115" t="e">
        <f>$B99*I$8</f>
        <v>#VALUE!</v>
      </c>
      <c r="J99" s="115" t="e">
        <f t="shared" ref="J99:W99" si="74">$B99*J$8</f>
        <v>#VALUE!</v>
      </c>
      <c r="K99" s="115" t="e">
        <f t="shared" si="74"/>
        <v>#VALUE!</v>
      </c>
      <c r="L99" s="115" t="e">
        <f t="shared" si="74"/>
        <v>#VALUE!</v>
      </c>
      <c r="M99" s="115" t="e">
        <f t="shared" si="74"/>
        <v>#VALUE!</v>
      </c>
      <c r="N99" s="115" t="e">
        <f t="shared" si="74"/>
        <v>#VALUE!</v>
      </c>
      <c r="O99" s="115" t="e">
        <f t="shared" si="74"/>
        <v>#VALUE!</v>
      </c>
      <c r="P99" s="115" t="e">
        <f t="shared" si="74"/>
        <v>#VALUE!</v>
      </c>
      <c r="Q99" s="115" t="e">
        <f t="shared" si="74"/>
        <v>#VALUE!</v>
      </c>
      <c r="R99" s="115" t="e">
        <f t="shared" si="74"/>
        <v>#VALUE!</v>
      </c>
      <c r="S99" s="115" t="e">
        <f t="shared" si="74"/>
        <v>#VALUE!</v>
      </c>
      <c r="T99" s="115" t="e">
        <f t="shared" si="74"/>
        <v>#VALUE!</v>
      </c>
      <c r="U99" s="115" t="e">
        <f t="shared" si="74"/>
        <v>#VALUE!</v>
      </c>
      <c r="V99" s="115" t="e">
        <f t="shared" si="74"/>
        <v>#VALUE!</v>
      </c>
      <c r="W99" s="115" t="e">
        <f t="shared" si="74"/>
        <v>#VALUE!</v>
      </c>
    </row>
    <row r="100" spans="1:23" x14ac:dyDescent="0.3">
      <c r="A100" s="19" t="s">
        <v>143</v>
      </c>
      <c r="B100" s="120" t="str">
        <f>+'Tarifs 2027'!$T$27</f>
        <v>V</v>
      </c>
      <c r="C100" s="127"/>
      <c r="D100" s="127"/>
      <c r="E100" s="127"/>
      <c r="F100" s="127"/>
      <c r="G100" s="127"/>
      <c r="H100" s="127"/>
      <c r="I100" s="115" t="e">
        <f>$B100*I$9</f>
        <v>#VALUE!</v>
      </c>
      <c r="J100" s="115" t="e">
        <f t="shared" ref="J100:W100" si="75">$B100*J$9</f>
        <v>#VALUE!</v>
      </c>
      <c r="K100" s="115" t="e">
        <f t="shared" si="75"/>
        <v>#VALUE!</v>
      </c>
      <c r="L100" s="115" t="e">
        <f t="shared" si="75"/>
        <v>#VALUE!</v>
      </c>
      <c r="M100" s="115" t="e">
        <f t="shared" si="75"/>
        <v>#VALUE!</v>
      </c>
      <c r="N100" s="115" t="e">
        <f t="shared" si="75"/>
        <v>#VALUE!</v>
      </c>
      <c r="O100" s="115" t="e">
        <f t="shared" si="75"/>
        <v>#VALUE!</v>
      </c>
      <c r="P100" s="115" t="e">
        <f t="shared" si="75"/>
        <v>#VALUE!</v>
      </c>
      <c r="Q100" s="115" t="e">
        <f t="shared" si="75"/>
        <v>#VALUE!</v>
      </c>
      <c r="R100" s="115" t="e">
        <f t="shared" si="75"/>
        <v>#VALUE!</v>
      </c>
      <c r="S100" s="115" t="e">
        <f t="shared" si="75"/>
        <v>#VALUE!</v>
      </c>
      <c r="T100" s="115" t="e">
        <f t="shared" si="75"/>
        <v>#VALUE!</v>
      </c>
      <c r="U100" s="115" t="e">
        <f t="shared" si="75"/>
        <v>#VALUE!</v>
      </c>
      <c r="V100" s="115" t="e">
        <f t="shared" si="75"/>
        <v>#VALUE!</v>
      </c>
      <c r="W100" s="115" t="e">
        <f t="shared" si="75"/>
        <v>#VALUE!</v>
      </c>
    </row>
    <row r="101" spans="1:23" x14ac:dyDescent="0.3">
      <c r="A101" s="19" t="s">
        <v>20</v>
      </c>
      <c r="B101" s="120" t="str">
        <f>+'Tarifs 2027'!$T$32</f>
        <v>V</v>
      </c>
      <c r="C101" s="115" t="e">
        <f>$B101*C$10</f>
        <v>#VALUE!</v>
      </c>
      <c r="D101" s="115" t="e">
        <f t="shared" ref="D101:W101" si="76">$B101*D$10</f>
        <v>#VALUE!</v>
      </c>
      <c r="E101" s="115" t="e">
        <f t="shared" si="76"/>
        <v>#VALUE!</v>
      </c>
      <c r="F101" s="115" t="e">
        <f t="shared" si="76"/>
        <v>#VALUE!</v>
      </c>
      <c r="G101" s="115" t="e">
        <f t="shared" si="76"/>
        <v>#VALUE!</v>
      </c>
      <c r="H101" s="115" t="e">
        <f t="shared" si="76"/>
        <v>#VALUE!</v>
      </c>
      <c r="I101" s="115" t="e">
        <f t="shared" si="76"/>
        <v>#VALUE!</v>
      </c>
      <c r="J101" s="115" t="e">
        <f t="shared" si="76"/>
        <v>#VALUE!</v>
      </c>
      <c r="K101" s="115" t="e">
        <f t="shared" si="76"/>
        <v>#VALUE!</v>
      </c>
      <c r="L101" s="115" t="e">
        <f t="shared" si="76"/>
        <v>#VALUE!</v>
      </c>
      <c r="M101" s="115" t="e">
        <f t="shared" si="76"/>
        <v>#VALUE!</v>
      </c>
      <c r="N101" s="115" t="e">
        <f t="shared" si="76"/>
        <v>#VALUE!</v>
      </c>
      <c r="O101" s="115" t="e">
        <f t="shared" si="76"/>
        <v>#VALUE!</v>
      </c>
      <c r="P101" s="115" t="e">
        <f t="shared" si="76"/>
        <v>#VALUE!</v>
      </c>
      <c r="Q101" s="115" t="e">
        <f t="shared" si="76"/>
        <v>#VALUE!</v>
      </c>
      <c r="R101" s="115" t="e">
        <f t="shared" si="76"/>
        <v>#VALUE!</v>
      </c>
      <c r="S101" s="115" t="e">
        <f t="shared" si="76"/>
        <v>#VALUE!</v>
      </c>
      <c r="T101" s="115" t="e">
        <f t="shared" si="76"/>
        <v>#VALUE!</v>
      </c>
      <c r="U101" s="115" t="e">
        <f t="shared" si="76"/>
        <v>#VALUE!</v>
      </c>
      <c r="V101" s="115" t="e">
        <f t="shared" si="76"/>
        <v>#VALUE!</v>
      </c>
      <c r="W101" s="115" t="e">
        <f t="shared" si="76"/>
        <v>#VALUE!</v>
      </c>
    </row>
    <row r="102" spans="1:23" x14ac:dyDescent="0.3">
      <c r="A102" s="19" t="s">
        <v>22</v>
      </c>
      <c r="B102" s="120" t="str">
        <f>+'Tarifs 2027'!$T$29</f>
        <v>V</v>
      </c>
      <c r="C102" s="115" t="e">
        <f>$B102*C$11</f>
        <v>#VALUE!</v>
      </c>
      <c r="D102" s="115" t="e">
        <f>$B102*D$11</f>
        <v>#VALUE!</v>
      </c>
      <c r="E102" s="115" t="e">
        <f t="shared" ref="E102:W102" si="77">$B102*E$11</f>
        <v>#VALUE!</v>
      </c>
      <c r="F102" s="115" t="e">
        <f t="shared" si="77"/>
        <v>#VALUE!</v>
      </c>
      <c r="G102" s="115" t="e">
        <f t="shared" si="77"/>
        <v>#VALUE!</v>
      </c>
      <c r="H102" s="115" t="e">
        <f t="shared" si="77"/>
        <v>#VALUE!</v>
      </c>
      <c r="I102" s="115" t="e">
        <f t="shared" si="77"/>
        <v>#VALUE!</v>
      </c>
      <c r="J102" s="115" t="e">
        <f t="shared" si="77"/>
        <v>#VALUE!</v>
      </c>
      <c r="K102" s="115" t="e">
        <f t="shared" si="77"/>
        <v>#VALUE!</v>
      </c>
      <c r="L102" s="115" t="e">
        <f t="shared" si="77"/>
        <v>#VALUE!</v>
      </c>
      <c r="M102" s="115" t="e">
        <f t="shared" si="77"/>
        <v>#VALUE!</v>
      </c>
      <c r="N102" s="115" t="e">
        <f t="shared" si="77"/>
        <v>#VALUE!</v>
      </c>
      <c r="O102" s="115" t="e">
        <f t="shared" si="77"/>
        <v>#VALUE!</v>
      </c>
      <c r="P102" s="115" t="e">
        <f t="shared" si="77"/>
        <v>#VALUE!</v>
      </c>
      <c r="Q102" s="115" t="e">
        <f t="shared" si="77"/>
        <v>#VALUE!</v>
      </c>
      <c r="R102" s="115" t="e">
        <f t="shared" si="77"/>
        <v>#VALUE!</v>
      </c>
      <c r="S102" s="115" t="e">
        <f t="shared" si="77"/>
        <v>#VALUE!</v>
      </c>
      <c r="T102" s="115" t="e">
        <f t="shared" si="77"/>
        <v>#VALUE!</v>
      </c>
      <c r="U102" s="115" t="e">
        <f t="shared" si="77"/>
        <v>#VALUE!</v>
      </c>
      <c r="V102" s="115" t="e">
        <f t="shared" si="77"/>
        <v>#VALUE!</v>
      </c>
      <c r="W102" s="115" t="e">
        <f t="shared" si="77"/>
        <v>#VALUE!</v>
      </c>
    </row>
    <row r="103" spans="1:23" x14ac:dyDescent="0.3">
      <c r="A103" s="19" t="s">
        <v>23</v>
      </c>
      <c r="B103" s="120" t="str">
        <f>+'Tarifs 2027'!$T$30</f>
        <v>V</v>
      </c>
      <c r="C103" s="115" t="e">
        <f>$B103*C$12</f>
        <v>#VALUE!</v>
      </c>
      <c r="D103" s="115" t="e">
        <f t="shared" ref="D103:W103" si="78">$B103*D$12</f>
        <v>#VALUE!</v>
      </c>
      <c r="E103" s="115" t="e">
        <f t="shared" si="78"/>
        <v>#VALUE!</v>
      </c>
      <c r="F103" s="115" t="e">
        <f t="shared" si="78"/>
        <v>#VALUE!</v>
      </c>
      <c r="G103" s="115" t="e">
        <f t="shared" si="78"/>
        <v>#VALUE!</v>
      </c>
      <c r="H103" s="115" t="e">
        <f t="shared" si="78"/>
        <v>#VALUE!</v>
      </c>
      <c r="I103" s="115" t="e">
        <f t="shared" si="78"/>
        <v>#VALUE!</v>
      </c>
      <c r="J103" s="115" t="e">
        <f t="shared" si="78"/>
        <v>#VALUE!</v>
      </c>
      <c r="K103" s="115" t="e">
        <f t="shared" si="78"/>
        <v>#VALUE!</v>
      </c>
      <c r="L103" s="115" t="e">
        <f t="shared" si="78"/>
        <v>#VALUE!</v>
      </c>
      <c r="M103" s="115" t="e">
        <f t="shared" si="78"/>
        <v>#VALUE!</v>
      </c>
      <c r="N103" s="115" t="e">
        <f t="shared" si="78"/>
        <v>#VALUE!</v>
      </c>
      <c r="O103" s="115" t="e">
        <f t="shared" si="78"/>
        <v>#VALUE!</v>
      </c>
      <c r="P103" s="115" t="e">
        <f t="shared" si="78"/>
        <v>#VALUE!</v>
      </c>
      <c r="Q103" s="115" t="e">
        <f t="shared" si="78"/>
        <v>#VALUE!</v>
      </c>
      <c r="R103" s="115" t="e">
        <f t="shared" si="78"/>
        <v>#VALUE!</v>
      </c>
      <c r="S103" s="115" t="e">
        <f t="shared" si="78"/>
        <v>#VALUE!</v>
      </c>
      <c r="T103" s="115" t="e">
        <f t="shared" si="78"/>
        <v>#VALUE!</v>
      </c>
      <c r="U103" s="115" t="e">
        <f t="shared" si="78"/>
        <v>#VALUE!</v>
      </c>
      <c r="V103" s="115" t="e">
        <f t="shared" si="78"/>
        <v>#VALUE!</v>
      </c>
      <c r="W103" s="115" t="e">
        <f t="shared" si="78"/>
        <v>#VALUE!</v>
      </c>
    </row>
    <row r="104" spans="1:23" x14ac:dyDescent="0.3">
      <c r="A104" s="19" t="s">
        <v>24</v>
      </c>
      <c r="B104" s="120" t="str">
        <f>+'Tarifs 2027'!$R$34</f>
        <v>V</v>
      </c>
      <c r="C104" s="115" t="e">
        <f>$B104*C$13</f>
        <v>#VALUE!</v>
      </c>
      <c r="D104" s="115" t="e">
        <f t="shared" ref="D104:W104" si="79">$B104*D$13</f>
        <v>#VALUE!</v>
      </c>
      <c r="E104" s="115" t="e">
        <f t="shared" si="79"/>
        <v>#VALUE!</v>
      </c>
      <c r="F104" s="115" t="e">
        <f t="shared" si="79"/>
        <v>#VALUE!</v>
      </c>
      <c r="G104" s="115" t="e">
        <f t="shared" si="79"/>
        <v>#VALUE!</v>
      </c>
      <c r="H104" s="115" t="e">
        <f t="shared" si="79"/>
        <v>#VALUE!</v>
      </c>
      <c r="I104" s="115" t="e">
        <f t="shared" si="79"/>
        <v>#VALUE!</v>
      </c>
      <c r="J104" s="115" t="e">
        <f t="shared" si="79"/>
        <v>#VALUE!</v>
      </c>
      <c r="K104" s="115" t="e">
        <f t="shared" si="79"/>
        <v>#VALUE!</v>
      </c>
      <c r="L104" s="115" t="e">
        <f t="shared" si="79"/>
        <v>#VALUE!</v>
      </c>
      <c r="M104" s="115" t="e">
        <f t="shared" si="79"/>
        <v>#VALUE!</v>
      </c>
      <c r="N104" s="115" t="e">
        <f t="shared" si="79"/>
        <v>#VALUE!</v>
      </c>
      <c r="O104" s="115" t="e">
        <f t="shared" si="79"/>
        <v>#VALUE!</v>
      </c>
      <c r="P104" s="115" t="e">
        <f t="shared" si="79"/>
        <v>#VALUE!</v>
      </c>
      <c r="Q104" s="115" t="e">
        <f t="shared" si="79"/>
        <v>#VALUE!</v>
      </c>
      <c r="R104" s="115" t="e">
        <f t="shared" si="79"/>
        <v>#VALUE!</v>
      </c>
      <c r="S104" s="115" t="e">
        <f t="shared" si="79"/>
        <v>#VALUE!</v>
      </c>
      <c r="T104" s="115" t="e">
        <f t="shared" si="79"/>
        <v>#VALUE!</v>
      </c>
      <c r="U104" s="115" t="e">
        <f t="shared" si="79"/>
        <v>#VALUE!</v>
      </c>
      <c r="V104" s="115" t="e">
        <f t="shared" si="79"/>
        <v>#VALUE!</v>
      </c>
      <c r="W104" s="115" t="e">
        <f t="shared" si="79"/>
        <v>#VALUE!</v>
      </c>
    </row>
    <row r="105" spans="1:23" x14ac:dyDescent="0.3">
      <c r="A105" s="139" t="s">
        <v>42</v>
      </c>
      <c r="B105" s="120" t="str">
        <f>+'Tarifs 2027'!$R$36</f>
        <v>V</v>
      </c>
      <c r="C105" s="115" t="e">
        <f>$B105*C$14</f>
        <v>#VALUE!</v>
      </c>
      <c r="D105" s="115" t="e">
        <f t="shared" ref="D105:W105" si="80">$B105*D$14</f>
        <v>#VALUE!</v>
      </c>
      <c r="E105" s="115" t="e">
        <f t="shared" si="80"/>
        <v>#VALUE!</v>
      </c>
      <c r="F105" s="115" t="e">
        <f t="shared" si="80"/>
        <v>#VALUE!</v>
      </c>
      <c r="G105" s="115" t="e">
        <f t="shared" si="80"/>
        <v>#VALUE!</v>
      </c>
      <c r="H105" s="115" t="e">
        <f t="shared" si="80"/>
        <v>#VALUE!</v>
      </c>
      <c r="I105" s="115" t="e">
        <f t="shared" si="80"/>
        <v>#VALUE!</v>
      </c>
      <c r="J105" s="115" t="e">
        <f t="shared" si="80"/>
        <v>#VALUE!</v>
      </c>
      <c r="K105" s="115" t="e">
        <f t="shared" si="80"/>
        <v>#VALUE!</v>
      </c>
      <c r="L105" s="115" t="e">
        <f t="shared" si="80"/>
        <v>#VALUE!</v>
      </c>
      <c r="M105" s="115" t="e">
        <f t="shared" si="80"/>
        <v>#VALUE!</v>
      </c>
      <c r="N105" s="115" t="e">
        <f t="shared" si="80"/>
        <v>#VALUE!</v>
      </c>
      <c r="O105" s="115" t="e">
        <f t="shared" si="80"/>
        <v>#VALUE!</v>
      </c>
      <c r="P105" s="115" t="e">
        <f t="shared" si="80"/>
        <v>#VALUE!</v>
      </c>
      <c r="Q105" s="115" t="e">
        <f t="shared" si="80"/>
        <v>#VALUE!</v>
      </c>
      <c r="R105" s="115" t="e">
        <f t="shared" si="80"/>
        <v>#VALUE!</v>
      </c>
      <c r="S105" s="115" t="e">
        <f t="shared" si="80"/>
        <v>#VALUE!</v>
      </c>
      <c r="T105" s="115" t="e">
        <f t="shared" si="80"/>
        <v>#VALUE!</v>
      </c>
      <c r="U105" s="115" t="e">
        <f t="shared" si="80"/>
        <v>#VALUE!</v>
      </c>
      <c r="V105" s="115" t="e">
        <f t="shared" si="80"/>
        <v>#VALUE!</v>
      </c>
      <c r="W105" s="115" t="e">
        <f t="shared" si="80"/>
        <v>#VALUE!</v>
      </c>
    </row>
    <row r="106" spans="1:23" x14ac:dyDescent="0.3">
      <c r="A106" s="139" t="s">
        <v>59</v>
      </c>
      <c r="B106" s="120"/>
      <c r="C106" s="115" t="e">
        <f>SUM(C107:C109)</f>
        <v>#VALUE!</v>
      </c>
      <c r="D106" s="115" t="e">
        <f t="shared" ref="D106:W106" si="81">SUM(D107:D109)</f>
        <v>#VALUE!</v>
      </c>
      <c r="E106" s="115" t="e">
        <f t="shared" si="81"/>
        <v>#VALUE!</v>
      </c>
      <c r="F106" s="115" t="e">
        <f t="shared" si="81"/>
        <v>#VALUE!</v>
      </c>
      <c r="G106" s="115" t="e">
        <f t="shared" si="81"/>
        <v>#VALUE!</v>
      </c>
      <c r="H106" s="115" t="e">
        <f t="shared" si="81"/>
        <v>#VALUE!</v>
      </c>
      <c r="I106" s="115" t="e">
        <f t="shared" si="81"/>
        <v>#VALUE!</v>
      </c>
      <c r="J106" s="115" t="e">
        <f t="shared" si="81"/>
        <v>#VALUE!</v>
      </c>
      <c r="K106" s="115" t="e">
        <f t="shared" si="81"/>
        <v>#VALUE!</v>
      </c>
      <c r="L106" s="115" t="e">
        <f t="shared" si="81"/>
        <v>#VALUE!</v>
      </c>
      <c r="M106" s="115" t="e">
        <f t="shared" si="81"/>
        <v>#VALUE!</v>
      </c>
      <c r="N106" s="115" t="e">
        <f t="shared" si="81"/>
        <v>#VALUE!</v>
      </c>
      <c r="O106" s="115" t="e">
        <f t="shared" si="81"/>
        <v>#VALUE!</v>
      </c>
      <c r="P106" s="115" t="e">
        <f t="shared" si="81"/>
        <v>#VALUE!</v>
      </c>
      <c r="Q106" s="115" t="e">
        <f t="shared" si="81"/>
        <v>#VALUE!</v>
      </c>
      <c r="R106" s="115" t="e">
        <f t="shared" si="81"/>
        <v>#VALUE!</v>
      </c>
      <c r="S106" s="115" t="e">
        <f t="shared" si="81"/>
        <v>#VALUE!</v>
      </c>
      <c r="T106" s="115" t="e">
        <f t="shared" si="81"/>
        <v>#VALUE!</v>
      </c>
      <c r="U106" s="115" t="e">
        <f t="shared" si="81"/>
        <v>#VALUE!</v>
      </c>
      <c r="V106" s="115" t="e">
        <f t="shared" si="81"/>
        <v>#VALUE!</v>
      </c>
      <c r="W106" s="115" t="e">
        <f t="shared" si="81"/>
        <v>#VALUE!</v>
      </c>
    </row>
    <row r="107" spans="1:23" x14ac:dyDescent="0.3">
      <c r="A107" s="18" t="s">
        <v>28</v>
      </c>
      <c r="B107" s="120" t="str">
        <f>+'Tarifs 2027'!$R$39</f>
        <v>V</v>
      </c>
      <c r="C107" s="115" t="e">
        <f>$B107*C$14</f>
        <v>#VALUE!</v>
      </c>
      <c r="D107" s="115" t="e">
        <f t="shared" ref="D107:S110" si="82">$B107*D$14</f>
        <v>#VALUE!</v>
      </c>
      <c r="E107" s="115" t="e">
        <f t="shared" si="82"/>
        <v>#VALUE!</v>
      </c>
      <c r="F107" s="115" t="e">
        <f t="shared" si="82"/>
        <v>#VALUE!</v>
      </c>
      <c r="G107" s="115" t="e">
        <f t="shared" si="82"/>
        <v>#VALUE!</v>
      </c>
      <c r="H107" s="115" t="e">
        <f t="shared" si="82"/>
        <v>#VALUE!</v>
      </c>
      <c r="I107" s="115" t="e">
        <f t="shared" si="82"/>
        <v>#VALUE!</v>
      </c>
      <c r="J107" s="115" t="e">
        <f t="shared" si="82"/>
        <v>#VALUE!</v>
      </c>
      <c r="K107" s="115" t="e">
        <f t="shared" si="82"/>
        <v>#VALUE!</v>
      </c>
      <c r="L107" s="115" t="e">
        <f t="shared" si="82"/>
        <v>#VALUE!</v>
      </c>
      <c r="M107" s="115" t="e">
        <f t="shared" si="82"/>
        <v>#VALUE!</v>
      </c>
      <c r="N107" s="115" t="e">
        <f t="shared" si="82"/>
        <v>#VALUE!</v>
      </c>
      <c r="O107" s="115" t="e">
        <f t="shared" si="82"/>
        <v>#VALUE!</v>
      </c>
      <c r="P107" s="115" t="e">
        <f t="shared" si="82"/>
        <v>#VALUE!</v>
      </c>
      <c r="Q107" s="115" t="e">
        <f t="shared" si="82"/>
        <v>#VALUE!</v>
      </c>
      <c r="R107" s="115" t="e">
        <f t="shared" si="82"/>
        <v>#VALUE!</v>
      </c>
      <c r="S107" s="115" t="e">
        <f t="shared" si="82"/>
        <v>#VALUE!</v>
      </c>
      <c r="T107" s="115" t="e">
        <f t="shared" ref="T107:W110" si="83">$B107*T$14</f>
        <v>#VALUE!</v>
      </c>
      <c r="U107" s="115" t="e">
        <f t="shared" si="83"/>
        <v>#VALUE!</v>
      </c>
      <c r="V107" s="115" t="e">
        <f t="shared" si="83"/>
        <v>#VALUE!</v>
      </c>
      <c r="W107" s="115" t="e">
        <f t="shared" si="83"/>
        <v>#VALUE!</v>
      </c>
    </row>
    <row r="108" spans="1:23" x14ac:dyDescent="0.3">
      <c r="A108" s="18" t="s">
        <v>30</v>
      </c>
      <c r="B108" s="120" t="str">
        <f>+'Tarifs 2027'!$R$40</f>
        <v>V</v>
      </c>
      <c r="C108" s="115" t="e">
        <f>$B108*C$14</f>
        <v>#VALUE!</v>
      </c>
      <c r="D108" s="115" t="e">
        <f t="shared" si="82"/>
        <v>#VALUE!</v>
      </c>
      <c r="E108" s="115" t="e">
        <f t="shared" si="82"/>
        <v>#VALUE!</v>
      </c>
      <c r="F108" s="115" t="e">
        <f t="shared" si="82"/>
        <v>#VALUE!</v>
      </c>
      <c r="G108" s="115" t="e">
        <f t="shared" si="82"/>
        <v>#VALUE!</v>
      </c>
      <c r="H108" s="115" t="e">
        <f t="shared" si="82"/>
        <v>#VALUE!</v>
      </c>
      <c r="I108" s="115" t="e">
        <f t="shared" si="82"/>
        <v>#VALUE!</v>
      </c>
      <c r="J108" s="115" t="e">
        <f t="shared" si="82"/>
        <v>#VALUE!</v>
      </c>
      <c r="K108" s="115" t="e">
        <f t="shared" si="82"/>
        <v>#VALUE!</v>
      </c>
      <c r="L108" s="115" t="e">
        <f t="shared" si="82"/>
        <v>#VALUE!</v>
      </c>
      <c r="M108" s="115" t="e">
        <f t="shared" si="82"/>
        <v>#VALUE!</v>
      </c>
      <c r="N108" s="115" t="e">
        <f t="shared" si="82"/>
        <v>#VALUE!</v>
      </c>
      <c r="O108" s="115" t="e">
        <f t="shared" si="82"/>
        <v>#VALUE!</v>
      </c>
      <c r="P108" s="115" t="e">
        <f t="shared" si="82"/>
        <v>#VALUE!</v>
      </c>
      <c r="Q108" s="115" t="e">
        <f t="shared" si="82"/>
        <v>#VALUE!</v>
      </c>
      <c r="R108" s="115" t="e">
        <f t="shared" si="82"/>
        <v>#VALUE!</v>
      </c>
      <c r="S108" s="115" t="e">
        <f t="shared" si="82"/>
        <v>#VALUE!</v>
      </c>
      <c r="T108" s="115" t="e">
        <f t="shared" si="83"/>
        <v>#VALUE!</v>
      </c>
      <c r="U108" s="115" t="e">
        <f t="shared" si="83"/>
        <v>#VALUE!</v>
      </c>
      <c r="V108" s="115" t="e">
        <f t="shared" si="83"/>
        <v>#VALUE!</v>
      </c>
      <c r="W108" s="115" t="e">
        <f t="shared" si="83"/>
        <v>#VALUE!</v>
      </c>
    </row>
    <row r="109" spans="1:23" x14ac:dyDescent="0.3">
      <c r="A109" s="18" t="s">
        <v>32</v>
      </c>
      <c r="B109" s="120" t="str">
        <f>+'Tarifs 2027'!$R$41</f>
        <v>V</v>
      </c>
      <c r="C109" s="115" t="e">
        <f>$B109*C$14</f>
        <v>#VALUE!</v>
      </c>
      <c r="D109" s="115" t="e">
        <f t="shared" si="82"/>
        <v>#VALUE!</v>
      </c>
      <c r="E109" s="115" t="e">
        <f t="shared" si="82"/>
        <v>#VALUE!</v>
      </c>
      <c r="F109" s="115" t="e">
        <f t="shared" si="82"/>
        <v>#VALUE!</v>
      </c>
      <c r="G109" s="115" t="e">
        <f t="shared" si="82"/>
        <v>#VALUE!</v>
      </c>
      <c r="H109" s="115" t="e">
        <f t="shared" si="82"/>
        <v>#VALUE!</v>
      </c>
      <c r="I109" s="115" t="e">
        <f t="shared" si="82"/>
        <v>#VALUE!</v>
      </c>
      <c r="J109" s="115" t="e">
        <f t="shared" si="82"/>
        <v>#VALUE!</v>
      </c>
      <c r="K109" s="115" t="e">
        <f t="shared" si="82"/>
        <v>#VALUE!</v>
      </c>
      <c r="L109" s="115" t="e">
        <f t="shared" si="82"/>
        <v>#VALUE!</v>
      </c>
      <c r="M109" s="115" t="e">
        <f t="shared" si="82"/>
        <v>#VALUE!</v>
      </c>
      <c r="N109" s="115" t="e">
        <f t="shared" si="82"/>
        <v>#VALUE!</v>
      </c>
      <c r="O109" s="115" t="e">
        <f t="shared" si="82"/>
        <v>#VALUE!</v>
      </c>
      <c r="P109" s="115" t="e">
        <f t="shared" si="82"/>
        <v>#VALUE!</v>
      </c>
      <c r="Q109" s="115" t="e">
        <f t="shared" si="82"/>
        <v>#VALUE!</v>
      </c>
      <c r="R109" s="115" t="e">
        <f t="shared" si="82"/>
        <v>#VALUE!</v>
      </c>
      <c r="S109" s="115" t="e">
        <f t="shared" si="82"/>
        <v>#VALUE!</v>
      </c>
      <c r="T109" s="115" t="e">
        <f t="shared" si="83"/>
        <v>#VALUE!</v>
      </c>
      <c r="U109" s="115" t="e">
        <f t="shared" si="83"/>
        <v>#VALUE!</v>
      </c>
      <c r="V109" s="115" t="e">
        <f t="shared" si="83"/>
        <v>#VALUE!</v>
      </c>
      <c r="W109" s="115" t="e">
        <f t="shared" si="83"/>
        <v>#VALUE!</v>
      </c>
    </row>
    <row r="110" spans="1:23" x14ac:dyDescent="0.3">
      <c r="A110" s="139" t="s">
        <v>34</v>
      </c>
      <c r="B110" s="120" t="str">
        <f>+'Tarifs 2027'!$T$43</f>
        <v>V</v>
      </c>
      <c r="C110" s="115" t="e">
        <f>$B110*C$14</f>
        <v>#VALUE!</v>
      </c>
      <c r="D110" s="115" t="e">
        <f t="shared" si="82"/>
        <v>#VALUE!</v>
      </c>
      <c r="E110" s="115" t="e">
        <f t="shared" si="82"/>
        <v>#VALUE!</v>
      </c>
      <c r="F110" s="115" t="e">
        <f t="shared" si="82"/>
        <v>#VALUE!</v>
      </c>
      <c r="G110" s="115" t="e">
        <f t="shared" si="82"/>
        <v>#VALUE!</v>
      </c>
      <c r="H110" s="115" t="e">
        <f t="shared" si="82"/>
        <v>#VALUE!</v>
      </c>
      <c r="I110" s="115" t="e">
        <f t="shared" si="82"/>
        <v>#VALUE!</v>
      </c>
      <c r="J110" s="115" t="e">
        <f t="shared" si="82"/>
        <v>#VALUE!</v>
      </c>
      <c r="K110" s="115" t="e">
        <f t="shared" si="82"/>
        <v>#VALUE!</v>
      </c>
      <c r="L110" s="115" t="e">
        <f t="shared" si="82"/>
        <v>#VALUE!</v>
      </c>
      <c r="M110" s="115" t="e">
        <f t="shared" si="82"/>
        <v>#VALUE!</v>
      </c>
      <c r="N110" s="115" t="e">
        <f t="shared" si="82"/>
        <v>#VALUE!</v>
      </c>
      <c r="O110" s="115" t="e">
        <f t="shared" si="82"/>
        <v>#VALUE!</v>
      </c>
      <c r="P110" s="115" t="e">
        <f t="shared" si="82"/>
        <v>#VALUE!</v>
      </c>
      <c r="Q110" s="115" t="e">
        <f t="shared" si="82"/>
        <v>#VALUE!</v>
      </c>
      <c r="R110" s="115" t="e">
        <f t="shared" si="82"/>
        <v>#VALUE!</v>
      </c>
      <c r="S110" s="115" t="e">
        <f t="shared" si="82"/>
        <v>#VALUE!</v>
      </c>
      <c r="T110" s="115" t="e">
        <f t="shared" si="83"/>
        <v>#VALUE!</v>
      </c>
      <c r="U110" s="115" t="e">
        <f t="shared" si="83"/>
        <v>#VALUE!</v>
      </c>
      <c r="V110" s="115" t="e">
        <f t="shared" si="83"/>
        <v>#VALUE!</v>
      </c>
      <c r="W110" s="115" t="e">
        <f t="shared" si="83"/>
        <v>#VALUE!</v>
      </c>
    </row>
    <row r="111" spans="1:23" s="6" customFormat="1" x14ac:dyDescent="0.3">
      <c r="A111" s="133" t="s">
        <v>62</v>
      </c>
      <c r="B111" s="134"/>
      <c r="C111" s="135" t="e">
        <f>SUM(C93,C105:C106,C110)</f>
        <v>#VALUE!</v>
      </c>
      <c r="D111" s="135" t="e">
        <f t="shared" ref="D111:W111" si="84">SUM(D93,D105:D106,D110)</f>
        <v>#VALUE!</v>
      </c>
      <c r="E111" s="135" t="e">
        <f t="shared" si="84"/>
        <v>#VALUE!</v>
      </c>
      <c r="F111" s="135" t="e">
        <f t="shared" si="84"/>
        <v>#VALUE!</v>
      </c>
      <c r="G111" s="135" t="e">
        <f t="shared" si="84"/>
        <v>#VALUE!</v>
      </c>
      <c r="H111" s="135" t="e">
        <f t="shared" si="84"/>
        <v>#VALUE!</v>
      </c>
      <c r="I111" s="135" t="e">
        <f t="shared" si="84"/>
        <v>#VALUE!</v>
      </c>
      <c r="J111" s="135" t="e">
        <f t="shared" si="84"/>
        <v>#VALUE!</v>
      </c>
      <c r="K111" s="135" t="e">
        <f t="shared" si="84"/>
        <v>#VALUE!</v>
      </c>
      <c r="L111" s="135" t="e">
        <f t="shared" si="84"/>
        <v>#VALUE!</v>
      </c>
      <c r="M111" s="135" t="e">
        <f t="shared" si="84"/>
        <v>#VALUE!</v>
      </c>
      <c r="N111" s="135" t="e">
        <f t="shared" si="84"/>
        <v>#VALUE!</v>
      </c>
      <c r="O111" s="135" t="e">
        <f t="shared" si="84"/>
        <v>#VALUE!</v>
      </c>
      <c r="P111" s="135" t="e">
        <f t="shared" si="84"/>
        <v>#VALUE!</v>
      </c>
      <c r="Q111" s="135" t="e">
        <f t="shared" si="84"/>
        <v>#VALUE!</v>
      </c>
      <c r="R111" s="135" t="e">
        <f t="shared" si="84"/>
        <v>#VALUE!</v>
      </c>
      <c r="S111" s="135" t="e">
        <f t="shared" si="84"/>
        <v>#VALUE!</v>
      </c>
      <c r="T111" s="135" t="e">
        <f t="shared" si="84"/>
        <v>#VALUE!</v>
      </c>
      <c r="U111" s="135" t="e">
        <f t="shared" si="84"/>
        <v>#VALUE!</v>
      </c>
      <c r="V111" s="135" t="e">
        <f t="shared" si="84"/>
        <v>#VALUE!</v>
      </c>
      <c r="W111" s="135" t="e">
        <f t="shared" si="84"/>
        <v>#VALUE!</v>
      </c>
    </row>
    <row r="112" spans="1:23" x14ac:dyDescent="0.3">
      <c r="A112" s="22" t="s">
        <v>156</v>
      </c>
      <c r="B112" s="1"/>
      <c r="C112" s="121" t="e">
        <f>C86</f>
        <v>#VALUE!</v>
      </c>
      <c r="D112" s="121" t="e">
        <f t="shared" ref="D112:W112" si="85">D86</f>
        <v>#VALUE!</v>
      </c>
      <c r="E112" s="121" t="e">
        <f t="shared" si="85"/>
        <v>#VALUE!</v>
      </c>
      <c r="F112" s="121" t="e">
        <f t="shared" si="85"/>
        <v>#VALUE!</v>
      </c>
      <c r="G112" s="121" t="e">
        <f t="shared" si="85"/>
        <v>#VALUE!</v>
      </c>
      <c r="H112" s="121" t="e">
        <f t="shared" si="85"/>
        <v>#VALUE!</v>
      </c>
      <c r="I112" s="121" t="e">
        <f t="shared" si="85"/>
        <v>#VALUE!</v>
      </c>
      <c r="J112" s="121" t="e">
        <f t="shared" si="85"/>
        <v>#VALUE!</v>
      </c>
      <c r="K112" s="121" t="e">
        <f t="shared" si="85"/>
        <v>#VALUE!</v>
      </c>
      <c r="L112" s="121" t="e">
        <f t="shared" si="85"/>
        <v>#VALUE!</v>
      </c>
      <c r="M112" s="121" t="e">
        <f t="shared" si="85"/>
        <v>#VALUE!</v>
      </c>
      <c r="N112" s="121" t="e">
        <f t="shared" si="85"/>
        <v>#VALUE!</v>
      </c>
      <c r="O112" s="121" t="e">
        <f t="shared" si="85"/>
        <v>#VALUE!</v>
      </c>
      <c r="P112" s="121" t="e">
        <f t="shared" si="85"/>
        <v>#VALUE!</v>
      </c>
      <c r="Q112" s="121" t="e">
        <f t="shared" si="85"/>
        <v>#VALUE!</v>
      </c>
      <c r="R112" s="121" t="e">
        <f t="shared" si="85"/>
        <v>#VALUE!</v>
      </c>
      <c r="S112" s="121" t="e">
        <f t="shared" si="85"/>
        <v>#VALUE!</v>
      </c>
      <c r="T112" s="121" t="e">
        <f t="shared" si="85"/>
        <v>#VALUE!</v>
      </c>
      <c r="U112" s="121" t="e">
        <f t="shared" si="85"/>
        <v>#VALUE!</v>
      </c>
      <c r="V112" s="121" t="e">
        <f t="shared" si="85"/>
        <v>#VALUE!</v>
      </c>
      <c r="W112" s="121" t="e">
        <f t="shared" si="85"/>
        <v>#VALUE!</v>
      </c>
    </row>
    <row r="113" spans="1:23" x14ac:dyDescent="0.3">
      <c r="A113" s="23" t="s">
        <v>157</v>
      </c>
      <c r="B113" s="123"/>
      <c r="C113" s="24" t="e">
        <f>C111-C112</f>
        <v>#VALUE!</v>
      </c>
      <c r="D113" s="24" t="e">
        <f t="shared" ref="D113:W113" si="86">D111-D112</f>
        <v>#VALUE!</v>
      </c>
      <c r="E113" s="24" t="e">
        <f t="shared" si="86"/>
        <v>#VALUE!</v>
      </c>
      <c r="F113" s="24" t="e">
        <f t="shared" si="86"/>
        <v>#VALUE!</v>
      </c>
      <c r="G113" s="24" t="e">
        <f t="shared" si="86"/>
        <v>#VALUE!</v>
      </c>
      <c r="H113" s="24" t="e">
        <f t="shared" si="86"/>
        <v>#VALUE!</v>
      </c>
      <c r="I113" s="24" t="e">
        <f t="shared" si="86"/>
        <v>#VALUE!</v>
      </c>
      <c r="J113" s="24" t="e">
        <f t="shared" si="86"/>
        <v>#VALUE!</v>
      </c>
      <c r="K113" s="24" t="e">
        <f t="shared" si="86"/>
        <v>#VALUE!</v>
      </c>
      <c r="L113" s="24" t="e">
        <f t="shared" si="86"/>
        <v>#VALUE!</v>
      </c>
      <c r="M113" s="24" t="e">
        <f t="shared" si="86"/>
        <v>#VALUE!</v>
      </c>
      <c r="N113" s="24" t="e">
        <f t="shared" si="86"/>
        <v>#VALUE!</v>
      </c>
      <c r="O113" s="24" t="e">
        <f t="shared" si="86"/>
        <v>#VALUE!</v>
      </c>
      <c r="P113" s="24" t="e">
        <f t="shared" si="86"/>
        <v>#VALUE!</v>
      </c>
      <c r="Q113" s="24" t="e">
        <f t="shared" si="86"/>
        <v>#VALUE!</v>
      </c>
      <c r="R113" s="24" t="e">
        <f t="shared" si="86"/>
        <v>#VALUE!</v>
      </c>
      <c r="S113" s="24" t="e">
        <f t="shared" si="86"/>
        <v>#VALUE!</v>
      </c>
      <c r="T113" s="24" t="e">
        <f t="shared" si="86"/>
        <v>#VALUE!</v>
      </c>
      <c r="U113" s="24" t="e">
        <f t="shared" si="86"/>
        <v>#VALUE!</v>
      </c>
      <c r="V113" s="24" t="e">
        <f t="shared" si="86"/>
        <v>#VALUE!</v>
      </c>
      <c r="W113" s="24" t="e">
        <f t="shared" si="86"/>
        <v>#VALUE!</v>
      </c>
    </row>
    <row r="114" spans="1:23" ht="15.75" thickBot="1" x14ac:dyDescent="0.35">
      <c r="A114" s="25" t="s">
        <v>158</v>
      </c>
      <c r="B114" s="125"/>
      <c r="C114" s="126" t="str">
        <f>IFERROR((C113/C112)," ")</f>
        <v xml:space="preserve"> </v>
      </c>
      <c r="D114" s="126" t="str">
        <f t="shared" ref="D114:H114" si="87">IFERROR((D113/D112)," ")</f>
        <v xml:space="preserve"> </v>
      </c>
      <c r="E114" s="126" t="str">
        <f t="shared" si="87"/>
        <v xml:space="preserve"> </v>
      </c>
      <c r="F114" s="126" t="str">
        <f t="shared" si="87"/>
        <v xml:space="preserve"> </v>
      </c>
      <c r="G114" s="126" t="str">
        <f t="shared" si="87"/>
        <v xml:space="preserve"> </v>
      </c>
      <c r="H114" s="126" t="str">
        <f t="shared" si="87"/>
        <v xml:space="preserve"> </v>
      </c>
    </row>
    <row r="115" spans="1:23" s="1" customFormat="1" ht="18.75" thickTop="1" x14ac:dyDescent="0.35">
      <c r="A115" s="301" t="s">
        <v>159</v>
      </c>
      <c r="B115" s="302"/>
      <c r="C115" s="302"/>
      <c r="D115" s="302"/>
      <c r="E115" s="302"/>
      <c r="F115" s="302"/>
      <c r="G115" s="302"/>
      <c r="H115" s="302"/>
      <c r="I115" s="302"/>
      <c r="J115" s="302"/>
      <c r="K115" s="302"/>
      <c r="L115" s="302"/>
      <c r="M115" s="302"/>
      <c r="N115" s="302"/>
      <c r="O115" s="302"/>
      <c r="P115" s="302"/>
      <c r="Q115" s="302"/>
      <c r="R115" s="302"/>
      <c r="S115" s="302"/>
      <c r="T115" s="302"/>
      <c r="U115" s="302"/>
      <c r="V115" s="302"/>
      <c r="W115" s="302"/>
    </row>
    <row r="116" spans="1:23" s="16" customFormat="1" ht="41.25" customHeight="1" x14ac:dyDescent="0.3">
      <c r="B116" s="132" t="s">
        <v>57</v>
      </c>
      <c r="C116" s="132" t="str">
        <f>"Coût annuel estimé      "&amp;C$5</f>
        <v>Coût annuel estimé      Da</v>
      </c>
      <c r="D116" s="132" t="str">
        <f>"Coût annuel estimé      "&amp;D$5</f>
        <v>Coût annuel estimé      Db</v>
      </c>
      <c r="E116" s="132" t="str">
        <f>"Coût annuel estimé      "&amp;E$5</f>
        <v>Coût annuel estimé      Dc</v>
      </c>
      <c r="F116" s="132" t="str">
        <f>"Coût annuel estimé      "&amp;F$5</f>
        <v>Coût annuel estimé      Dc1</v>
      </c>
      <c r="G116" s="132" t="str">
        <f t="shared" ref="G116:W116" si="88">"Coût annuel estimé      "&amp;G$5</f>
        <v>Coût annuel estimé      Dd</v>
      </c>
      <c r="H116" s="132" t="str">
        <f t="shared" si="88"/>
        <v>Coût annuel estimé      De</v>
      </c>
      <c r="I116" s="158" t="str">
        <f t="shared" si="88"/>
        <v>Coût annuel estimé      3500 kWh - 4 plages</v>
      </c>
      <c r="J116" s="158" t="str">
        <f t="shared" si="88"/>
        <v>Coût annuel estimé      5000 kWh - 4 plages</v>
      </c>
      <c r="K116" s="158" t="str">
        <f t="shared" si="88"/>
        <v>Coût annuel estimé      5000 kWh - 2 plages</v>
      </c>
      <c r="L116" s="158" t="str">
        <f t="shared" si="88"/>
        <v>Coût annuel estimé      5000 kWh - 1 plage</v>
      </c>
      <c r="M116" s="158" t="str">
        <f t="shared" si="88"/>
        <v>Coût annuel estimé      PAC air-rad - 4 plages</v>
      </c>
      <c r="N116" s="158" t="str">
        <f t="shared" si="88"/>
        <v>Coût annuel estimé      PAC air-rad - 2 plages</v>
      </c>
      <c r="O116" s="158" t="str">
        <f t="shared" si="88"/>
        <v>Coût annuel estimé      PAC air-rad - 1 plage</v>
      </c>
      <c r="P116" s="158" t="str">
        <f t="shared" si="88"/>
        <v>Coût annuel estimé      VE2 - 4 plages</v>
      </c>
      <c r="Q116" s="158" t="str">
        <f t="shared" si="88"/>
        <v>Coût annuel estimé      VE2 - 2 plages</v>
      </c>
      <c r="R116" s="158" t="str">
        <f t="shared" si="88"/>
        <v>Coût annuel estimé      VE3 - 4 plages</v>
      </c>
      <c r="S116" s="158" t="str">
        <f t="shared" si="88"/>
        <v>Coût annuel estimé      VE3 - 2 plages</v>
      </c>
      <c r="T116" s="158" t="str">
        <f t="shared" si="88"/>
        <v>Coût annuel estimé      PAC air-rad-ECS + VE2 - 4 plages</v>
      </c>
      <c r="U116" s="158" t="str">
        <f t="shared" si="88"/>
        <v>Coût annuel estimé      PAC air-rad-ECS + VE2 - 2 plages</v>
      </c>
      <c r="V116" s="158" t="str">
        <f t="shared" si="88"/>
        <v>Coût annuel estimé      PAC air-rad-ECS + VE3 - 4 plages</v>
      </c>
      <c r="W116" s="158" t="str">
        <f t="shared" si="88"/>
        <v>Coût annuel estimé      PAC air-rad-ECS + VE3 - 2 plages</v>
      </c>
    </row>
    <row r="117" spans="1:23" x14ac:dyDescent="0.3">
      <c r="A117" s="139" t="s">
        <v>7</v>
      </c>
      <c r="B117" s="120"/>
      <c r="C117" s="115" t="e">
        <f t="shared" ref="C117:H117" si="89">SUM(C118:C120)</f>
        <v>#VALUE!</v>
      </c>
      <c r="D117" s="115" t="e">
        <f t="shared" si="89"/>
        <v>#VALUE!</v>
      </c>
      <c r="E117" s="115" t="e">
        <f t="shared" si="89"/>
        <v>#VALUE!</v>
      </c>
      <c r="F117" s="115" t="e">
        <f t="shared" si="89"/>
        <v>#VALUE!</v>
      </c>
      <c r="G117" s="115" t="e">
        <f t="shared" si="89"/>
        <v>#VALUE!</v>
      </c>
      <c r="H117" s="115" t="e">
        <f t="shared" si="89"/>
        <v>#VALUE!</v>
      </c>
      <c r="I117" s="115" t="e">
        <f t="shared" ref="I117:W117" si="90">SUM(I118:I120)</f>
        <v>#VALUE!</v>
      </c>
      <c r="J117" s="115" t="e">
        <f t="shared" si="90"/>
        <v>#VALUE!</v>
      </c>
      <c r="K117" s="115" t="e">
        <f t="shared" si="90"/>
        <v>#VALUE!</v>
      </c>
      <c r="L117" s="115" t="e">
        <f t="shared" si="90"/>
        <v>#VALUE!</v>
      </c>
      <c r="M117" s="115" t="e">
        <f t="shared" si="90"/>
        <v>#VALUE!</v>
      </c>
      <c r="N117" s="115" t="e">
        <f t="shared" si="90"/>
        <v>#VALUE!</v>
      </c>
      <c r="O117" s="115" t="e">
        <f t="shared" si="90"/>
        <v>#VALUE!</v>
      </c>
      <c r="P117" s="115" t="e">
        <f t="shared" si="90"/>
        <v>#VALUE!</v>
      </c>
      <c r="Q117" s="115" t="e">
        <f t="shared" si="90"/>
        <v>#VALUE!</v>
      </c>
      <c r="R117" s="115" t="e">
        <f t="shared" si="90"/>
        <v>#VALUE!</v>
      </c>
      <c r="S117" s="115" t="e">
        <f t="shared" si="90"/>
        <v>#VALUE!</v>
      </c>
      <c r="T117" s="115" t="e">
        <f t="shared" si="90"/>
        <v>#VALUE!</v>
      </c>
      <c r="U117" s="115" t="e">
        <f t="shared" si="90"/>
        <v>#VALUE!</v>
      </c>
      <c r="V117" s="115" t="e">
        <f t="shared" si="90"/>
        <v>#VALUE!</v>
      </c>
      <c r="W117" s="115" t="e">
        <f t="shared" si="90"/>
        <v>#VALUE!</v>
      </c>
    </row>
    <row r="118" spans="1:23" x14ac:dyDescent="0.3">
      <c r="A118" s="18" t="s">
        <v>8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</row>
    <row r="119" spans="1:23" x14ac:dyDescent="0.3">
      <c r="A119" s="18" t="s">
        <v>17</v>
      </c>
      <c r="B119" s="121" t="str">
        <f>+'Tarifs 2028'!$R$21</f>
        <v>V</v>
      </c>
      <c r="C119" s="115" t="e">
        <f>$B119*1</f>
        <v>#VALUE!</v>
      </c>
      <c r="D119" s="115" t="e">
        <f t="shared" ref="D119:W119" si="91">$B119*1</f>
        <v>#VALUE!</v>
      </c>
      <c r="E119" s="115" t="e">
        <f t="shared" si="91"/>
        <v>#VALUE!</v>
      </c>
      <c r="F119" s="115" t="e">
        <f t="shared" si="91"/>
        <v>#VALUE!</v>
      </c>
      <c r="G119" s="115" t="e">
        <f t="shared" si="91"/>
        <v>#VALUE!</v>
      </c>
      <c r="H119" s="115" t="e">
        <f t="shared" si="91"/>
        <v>#VALUE!</v>
      </c>
      <c r="I119" s="115" t="e">
        <f t="shared" si="91"/>
        <v>#VALUE!</v>
      </c>
      <c r="J119" s="115" t="e">
        <f t="shared" si="91"/>
        <v>#VALUE!</v>
      </c>
      <c r="K119" s="115" t="e">
        <f t="shared" si="91"/>
        <v>#VALUE!</v>
      </c>
      <c r="L119" s="115" t="e">
        <f t="shared" si="91"/>
        <v>#VALUE!</v>
      </c>
      <c r="M119" s="115" t="e">
        <f t="shared" si="91"/>
        <v>#VALUE!</v>
      </c>
      <c r="N119" s="115" t="e">
        <f t="shared" si="91"/>
        <v>#VALUE!</v>
      </c>
      <c r="O119" s="115" t="e">
        <f t="shared" si="91"/>
        <v>#VALUE!</v>
      </c>
      <c r="P119" s="115" t="e">
        <f t="shared" si="91"/>
        <v>#VALUE!</v>
      </c>
      <c r="Q119" s="115" t="e">
        <f t="shared" si="91"/>
        <v>#VALUE!</v>
      </c>
      <c r="R119" s="115" t="e">
        <f t="shared" si="91"/>
        <v>#VALUE!</v>
      </c>
      <c r="S119" s="115" t="e">
        <f t="shared" si="91"/>
        <v>#VALUE!</v>
      </c>
      <c r="T119" s="115" t="e">
        <f t="shared" si="91"/>
        <v>#VALUE!</v>
      </c>
      <c r="U119" s="115" t="e">
        <f t="shared" si="91"/>
        <v>#VALUE!</v>
      </c>
      <c r="V119" s="115" t="e">
        <f t="shared" si="91"/>
        <v>#VALUE!</v>
      </c>
      <c r="W119" s="115" t="e">
        <f t="shared" si="91"/>
        <v>#VALUE!</v>
      </c>
    </row>
    <row r="120" spans="1:23" x14ac:dyDescent="0.3">
      <c r="A120" s="18" t="s">
        <v>58</v>
      </c>
      <c r="B120" s="120"/>
      <c r="C120" s="115" t="e">
        <f t="shared" ref="C120:H120" si="92">SUM(C125:C128)</f>
        <v>#VALUE!</v>
      </c>
      <c r="D120" s="115" t="e">
        <f t="shared" si="92"/>
        <v>#VALUE!</v>
      </c>
      <c r="E120" s="115" t="e">
        <f t="shared" si="92"/>
        <v>#VALUE!</v>
      </c>
      <c r="F120" s="115" t="e">
        <f t="shared" si="92"/>
        <v>#VALUE!</v>
      </c>
      <c r="G120" s="115" t="e">
        <f t="shared" si="92"/>
        <v>#VALUE!</v>
      </c>
      <c r="H120" s="115" t="e">
        <f t="shared" si="92"/>
        <v>#VALUE!</v>
      </c>
      <c r="I120" s="115" t="e">
        <f>SUM(I121:I128)</f>
        <v>#VALUE!</v>
      </c>
      <c r="J120" s="115" t="e">
        <f t="shared" ref="J120:W120" si="93">SUM(J121:J128)</f>
        <v>#VALUE!</v>
      </c>
      <c r="K120" s="115" t="e">
        <f t="shared" si="93"/>
        <v>#VALUE!</v>
      </c>
      <c r="L120" s="115" t="e">
        <f t="shared" si="93"/>
        <v>#VALUE!</v>
      </c>
      <c r="M120" s="115" t="e">
        <f t="shared" si="93"/>
        <v>#VALUE!</v>
      </c>
      <c r="N120" s="115" t="e">
        <f t="shared" si="93"/>
        <v>#VALUE!</v>
      </c>
      <c r="O120" s="115" t="e">
        <f t="shared" si="93"/>
        <v>#VALUE!</v>
      </c>
      <c r="P120" s="115" t="e">
        <f t="shared" si="93"/>
        <v>#VALUE!</v>
      </c>
      <c r="Q120" s="115" t="e">
        <f t="shared" si="93"/>
        <v>#VALUE!</v>
      </c>
      <c r="R120" s="115" t="e">
        <f t="shared" si="93"/>
        <v>#VALUE!</v>
      </c>
      <c r="S120" s="115" t="e">
        <f t="shared" si="93"/>
        <v>#VALUE!</v>
      </c>
      <c r="T120" s="115" t="e">
        <f t="shared" si="93"/>
        <v>#VALUE!</v>
      </c>
      <c r="U120" s="115" t="e">
        <f t="shared" si="93"/>
        <v>#VALUE!</v>
      </c>
      <c r="V120" s="115" t="e">
        <f t="shared" si="93"/>
        <v>#VALUE!</v>
      </c>
      <c r="W120" s="115" t="e">
        <f t="shared" si="93"/>
        <v>#VALUE!</v>
      </c>
    </row>
    <row r="121" spans="1:23" x14ac:dyDescent="0.3">
      <c r="A121" s="19" t="s">
        <v>140</v>
      </c>
      <c r="B121" s="120" t="str">
        <f>+'Tarifs 2028'!$T$24</f>
        <v>V</v>
      </c>
      <c r="C121" s="127"/>
      <c r="D121" s="127"/>
      <c r="E121" s="127"/>
      <c r="F121" s="127"/>
      <c r="G121" s="127"/>
      <c r="H121" s="127"/>
      <c r="I121" s="115" t="e">
        <f>$B121*I$6</f>
        <v>#VALUE!</v>
      </c>
      <c r="J121" s="115" t="e">
        <f t="shared" ref="J121:W121" si="94">$B121*J$6</f>
        <v>#VALUE!</v>
      </c>
      <c r="K121" s="115" t="e">
        <f t="shared" si="94"/>
        <v>#VALUE!</v>
      </c>
      <c r="L121" s="115" t="e">
        <f t="shared" si="94"/>
        <v>#VALUE!</v>
      </c>
      <c r="M121" s="115" t="e">
        <f t="shared" si="94"/>
        <v>#VALUE!</v>
      </c>
      <c r="N121" s="115" t="e">
        <f t="shared" si="94"/>
        <v>#VALUE!</v>
      </c>
      <c r="O121" s="115" t="e">
        <f t="shared" si="94"/>
        <v>#VALUE!</v>
      </c>
      <c r="P121" s="115" t="e">
        <f t="shared" si="94"/>
        <v>#VALUE!</v>
      </c>
      <c r="Q121" s="115" t="e">
        <f t="shared" si="94"/>
        <v>#VALUE!</v>
      </c>
      <c r="R121" s="115" t="e">
        <f t="shared" si="94"/>
        <v>#VALUE!</v>
      </c>
      <c r="S121" s="115" t="e">
        <f t="shared" si="94"/>
        <v>#VALUE!</v>
      </c>
      <c r="T121" s="115" t="e">
        <f t="shared" si="94"/>
        <v>#VALUE!</v>
      </c>
      <c r="U121" s="115" t="e">
        <f t="shared" si="94"/>
        <v>#VALUE!</v>
      </c>
      <c r="V121" s="115" t="e">
        <f t="shared" si="94"/>
        <v>#VALUE!</v>
      </c>
      <c r="W121" s="115" t="e">
        <f t="shared" si="94"/>
        <v>#VALUE!</v>
      </c>
    </row>
    <row r="122" spans="1:23" x14ac:dyDescent="0.3">
      <c r="A122" s="19" t="s">
        <v>141</v>
      </c>
      <c r="B122" s="120" t="str">
        <f>+'Tarifs 2028'!$T$25</f>
        <v>V</v>
      </c>
      <c r="C122" s="127"/>
      <c r="D122" s="127"/>
      <c r="E122" s="127"/>
      <c r="F122" s="127"/>
      <c r="G122" s="127"/>
      <c r="H122" s="127"/>
      <c r="I122" s="115" t="e">
        <f>$B122*I$7</f>
        <v>#VALUE!</v>
      </c>
      <c r="J122" s="115" t="e">
        <f t="shared" ref="J122:W122" si="95">$B122*J$7</f>
        <v>#VALUE!</v>
      </c>
      <c r="K122" s="115" t="e">
        <f t="shared" si="95"/>
        <v>#VALUE!</v>
      </c>
      <c r="L122" s="115" t="e">
        <f t="shared" si="95"/>
        <v>#VALUE!</v>
      </c>
      <c r="M122" s="115" t="e">
        <f t="shared" si="95"/>
        <v>#VALUE!</v>
      </c>
      <c r="N122" s="115" t="e">
        <f t="shared" si="95"/>
        <v>#VALUE!</v>
      </c>
      <c r="O122" s="115" t="e">
        <f t="shared" si="95"/>
        <v>#VALUE!</v>
      </c>
      <c r="P122" s="115" t="e">
        <f t="shared" si="95"/>
        <v>#VALUE!</v>
      </c>
      <c r="Q122" s="115" t="e">
        <f t="shared" si="95"/>
        <v>#VALUE!</v>
      </c>
      <c r="R122" s="115" t="e">
        <f t="shared" si="95"/>
        <v>#VALUE!</v>
      </c>
      <c r="S122" s="115" t="e">
        <f t="shared" si="95"/>
        <v>#VALUE!</v>
      </c>
      <c r="T122" s="115" t="e">
        <f t="shared" si="95"/>
        <v>#VALUE!</v>
      </c>
      <c r="U122" s="115" t="e">
        <f t="shared" si="95"/>
        <v>#VALUE!</v>
      </c>
      <c r="V122" s="115" t="e">
        <f t="shared" si="95"/>
        <v>#VALUE!</v>
      </c>
      <c r="W122" s="115" t="e">
        <f t="shared" si="95"/>
        <v>#VALUE!</v>
      </c>
    </row>
    <row r="123" spans="1:23" x14ac:dyDescent="0.3">
      <c r="A123" s="19" t="s">
        <v>142</v>
      </c>
      <c r="B123" s="120" t="str">
        <f>+'Tarifs 2028'!$T$26</f>
        <v>V</v>
      </c>
      <c r="C123" s="127"/>
      <c r="D123" s="127"/>
      <c r="E123" s="127"/>
      <c r="F123" s="127"/>
      <c r="G123" s="127"/>
      <c r="H123" s="127"/>
      <c r="I123" s="115" t="e">
        <f>$B123*I$8</f>
        <v>#VALUE!</v>
      </c>
      <c r="J123" s="115" t="e">
        <f t="shared" ref="J123:W123" si="96">$B123*J$8</f>
        <v>#VALUE!</v>
      </c>
      <c r="K123" s="115" t="e">
        <f t="shared" si="96"/>
        <v>#VALUE!</v>
      </c>
      <c r="L123" s="115" t="e">
        <f t="shared" si="96"/>
        <v>#VALUE!</v>
      </c>
      <c r="M123" s="115" t="e">
        <f t="shared" si="96"/>
        <v>#VALUE!</v>
      </c>
      <c r="N123" s="115" t="e">
        <f t="shared" si="96"/>
        <v>#VALUE!</v>
      </c>
      <c r="O123" s="115" t="e">
        <f t="shared" si="96"/>
        <v>#VALUE!</v>
      </c>
      <c r="P123" s="115" t="e">
        <f t="shared" si="96"/>
        <v>#VALUE!</v>
      </c>
      <c r="Q123" s="115" t="e">
        <f t="shared" si="96"/>
        <v>#VALUE!</v>
      </c>
      <c r="R123" s="115" t="e">
        <f t="shared" si="96"/>
        <v>#VALUE!</v>
      </c>
      <c r="S123" s="115" t="e">
        <f t="shared" si="96"/>
        <v>#VALUE!</v>
      </c>
      <c r="T123" s="115" t="e">
        <f t="shared" si="96"/>
        <v>#VALUE!</v>
      </c>
      <c r="U123" s="115" t="e">
        <f t="shared" si="96"/>
        <v>#VALUE!</v>
      </c>
      <c r="V123" s="115" t="e">
        <f t="shared" si="96"/>
        <v>#VALUE!</v>
      </c>
      <c r="W123" s="115" t="e">
        <f t="shared" si="96"/>
        <v>#VALUE!</v>
      </c>
    </row>
    <row r="124" spans="1:23" x14ac:dyDescent="0.3">
      <c r="A124" s="19" t="s">
        <v>143</v>
      </c>
      <c r="B124" s="120" t="str">
        <f>+'Tarifs 2028'!$T$27</f>
        <v>V</v>
      </c>
      <c r="C124" s="127"/>
      <c r="D124" s="127"/>
      <c r="E124" s="127"/>
      <c r="F124" s="127"/>
      <c r="G124" s="127"/>
      <c r="H124" s="127"/>
      <c r="I124" s="115" t="e">
        <f>$B124*I$9</f>
        <v>#VALUE!</v>
      </c>
      <c r="J124" s="115" t="e">
        <f t="shared" ref="J124:W124" si="97">$B124*J$9</f>
        <v>#VALUE!</v>
      </c>
      <c r="K124" s="115" t="e">
        <f t="shared" si="97"/>
        <v>#VALUE!</v>
      </c>
      <c r="L124" s="115" t="e">
        <f t="shared" si="97"/>
        <v>#VALUE!</v>
      </c>
      <c r="M124" s="115" t="e">
        <f t="shared" si="97"/>
        <v>#VALUE!</v>
      </c>
      <c r="N124" s="115" t="e">
        <f t="shared" si="97"/>
        <v>#VALUE!</v>
      </c>
      <c r="O124" s="115" t="e">
        <f t="shared" si="97"/>
        <v>#VALUE!</v>
      </c>
      <c r="P124" s="115" t="e">
        <f t="shared" si="97"/>
        <v>#VALUE!</v>
      </c>
      <c r="Q124" s="115" t="e">
        <f t="shared" si="97"/>
        <v>#VALUE!</v>
      </c>
      <c r="R124" s="115" t="e">
        <f t="shared" si="97"/>
        <v>#VALUE!</v>
      </c>
      <c r="S124" s="115" t="e">
        <f t="shared" si="97"/>
        <v>#VALUE!</v>
      </c>
      <c r="T124" s="115" t="e">
        <f t="shared" si="97"/>
        <v>#VALUE!</v>
      </c>
      <c r="U124" s="115" t="e">
        <f t="shared" si="97"/>
        <v>#VALUE!</v>
      </c>
      <c r="V124" s="115" t="e">
        <f t="shared" si="97"/>
        <v>#VALUE!</v>
      </c>
      <c r="W124" s="115" t="e">
        <f t="shared" si="97"/>
        <v>#VALUE!</v>
      </c>
    </row>
    <row r="125" spans="1:23" x14ac:dyDescent="0.3">
      <c r="A125" s="19" t="s">
        <v>20</v>
      </c>
      <c r="B125" s="120" t="str">
        <f>+'Tarifs 2028'!$T$32</f>
        <v>V</v>
      </c>
      <c r="C125" s="115" t="e">
        <f>$B125*C$10</f>
        <v>#VALUE!</v>
      </c>
      <c r="D125" s="115" t="e">
        <f t="shared" ref="D125:W125" si="98">$B125*D$10</f>
        <v>#VALUE!</v>
      </c>
      <c r="E125" s="115" t="e">
        <f t="shared" si="98"/>
        <v>#VALUE!</v>
      </c>
      <c r="F125" s="115" t="e">
        <f t="shared" si="98"/>
        <v>#VALUE!</v>
      </c>
      <c r="G125" s="115" t="e">
        <f t="shared" si="98"/>
        <v>#VALUE!</v>
      </c>
      <c r="H125" s="115" t="e">
        <f t="shared" si="98"/>
        <v>#VALUE!</v>
      </c>
      <c r="I125" s="115" t="e">
        <f t="shared" si="98"/>
        <v>#VALUE!</v>
      </c>
      <c r="J125" s="115" t="e">
        <f t="shared" si="98"/>
        <v>#VALUE!</v>
      </c>
      <c r="K125" s="115" t="e">
        <f t="shared" si="98"/>
        <v>#VALUE!</v>
      </c>
      <c r="L125" s="115" t="e">
        <f t="shared" si="98"/>
        <v>#VALUE!</v>
      </c>
      <c r="M125" s="115" t="e">
        <f t="shared" si="98"/>
        <v>#VALUE!</v>
      </c>
      <c r="N125" s="115" t="e">
        <f t="shared" si="98"/>
        <v>#VALUE!</v>
      </c>
      <c r="O125" s="115" t="e">
        <f t="shared" si="98"/>
        <v>#VALUE!</v>
      </c>
      <c r="P125" s="115" t="e">
        <f t="shared" si="98"/>
        <v>#VALUE!</v>
      </c>
      <c r="Q125" s="115" t="e">
        <f t="shared" si="98"/>
        <v>#VALUE!</v>
      </c>
      <c r="R125" s="115" t="e">
        <f t="shared" si="98"/>
        <v>#VALUE!</v>
      </c>
      <c r="S125" s="115" t="e">
        <f t="shared" si="98"/>
        <v>#VALUE!</v>
      </c>
      <c r="T125" s="115" t="e">
        <f t="shared" si="98"/>
        <v>#VALUE!</v>
      </c>
      <c r="U125" s="115" t="e">
        <f t="shared" si="98"/>
        <v>#VALUE!</v>
      </c>
      <c r="V125" s="115" t="e">
        <f t="shared" si="98"/>
        <v>#VALUE!</v>
      </c>
      <c r="W125" s="115" t="e">
        <f t="shared" si="98"/>
        <v>#VALUE!</v>
      </c>
    </row>
    <row r="126" spans="1:23" x14ac:dyDescent="0.3">
      <c r="A126" s="19" t="s">
        <v>22</v>
      </c>
      <c r="B126" s="120" t="str">
        <f>+'Tarifs 2028'!$T$29</f>
        <v>V</v>
      </c>
      <c r="C126" s="115" t="e">
        <f>$B126*C$11</f>
        <v>#VALUE!</v>
      </c>
      <c r="D126" s="115" t="e">
        <f t="shared" ref="D126:W126" si="99">$B126*D$11</f>
        <v>#VALUE!</v>
      </c>
      <c r="E126" s="115" t="e">
        <f t="shared" si="99"/>
        <v>#VALUE!</v>
      </c>
      <c r="F126" s="115" t="e">
        <f t="shared" si="99"/>
        <v>#VALUE!</v>
      </c>
      <c r="G126" s="115" t="e">
        <f t="shared" si="99"/>
        <v>#VALUE!</v>
      </c>
      <c r="H126" s="115" t="e">
        <f t="shared" si="99"/>
        <v>#VALUE!</v>
      </c>
      <c r="I126" s="115" t="e">
        <f t="shared" si="99"/>
        <v>#VALUE!</v>
      </c>
      <c r="J126" s="115" t="e">
        <f t="shared" si="99"/>
        <v>#VALUE!</v>
      </c>
      <c r="K126" s="115" t="e">
        <f t="shared" si="99"/>
        <v>#VALUE!</v>
      </c>
      <c r="L126" s="115" t="e">
        <f t="shared" si="99"/>
        <v>#VALUE!</v>
      </c>
      <c r="M126" s="115" t="e">
        <f t="shared" si="99"/>
        <v>#VALUE!</v>
      </c>
      <c r="N126" s="115" t="e">
        <f t="shared" si="99"/>
        <v>#VALUE!</v>
      </c>
      <c r="O126" s="115" t="e">
        <f t="shared" si="99"/>
        <v>#VALUE!</v>
      </c>
      <c r="P126" s="115" t="e">
        <f t="shared" si="99"/>
        <v>#VALUE!</v>
      </c>
      <c r="Q126" s="115" t="e">
        <f t="shared" si="99"/>
        <v>#VALUE!</v>
      </c>
      <c r="R126" s="115" t="e">
        <f t="shared" si="99"/>
        <v>#VALUE!</v>
      </c>
      <c r="S126" s="115" t="e">
        <f t="shared" si="99"/>
        <v>#VALUE!</v>
      </c>
      <c r="T126" s="115" t="e">
        <f t="shared" si="99"/>
        <v>#VALUE!</v>
      </c>
      <c r="U126" s="115" t="e">
        <f t="shared" si="99"/>
        <v>#VALUE!</v>
      </c>
      <c r="V126" s="115" t="e">
        <f t="shared" si="99"/>
        <v>#VALUE!</v>
      </c>
      <c r="W126" s="115" t="e">
        <f t="shared" si="99"/>
        <v>#VALUE!</v>
      </c>
    </row>
    <row r="127" spans="1:23" x14ac:dyDescent="0.3">
      <c r="A127" s="19" t="s">
        <v>23</v>
      </c>
      <c r="B127" s="120" t="str">
        <f>+'Tarifs 2028'!$T$30</f>
        <v>V</v>
      </c>
      <c r="C127" s="115" t="e">
        <f>$B127*C$12</f>
        <v>#VALUE!</v>
      </c>
      <c r="D127" s="115" t="e">
        <f t="shared" ref="D127:W127" si="100">$B127*D$12</f>
        <v>#VALUE!</v>
      </c>
      <c r="E127" s="115" t="e">
        <f t="shared" si="100"/>
        <v>#VALUE!</v>
      </c>
      <c r="F127" s="115" t="e">
        <f t="shared" si="100"/>
        <v>#VALUE!</v>
      </c>
      <c r="G127" s="115" t="e">
        <f t="shared" si="100"/>
        <v>#VALUE!</v>
      </c>
      <c r="H127" s="115" t="e">
        <f t="shared" si="100"/>
        <v>#VALUE!</v>
      </c>
      <c r="I127" s="115" t="e">
        <f t="shared" si="100"/>
        <v>#VALUE!</v>
      </c>
      <c r="J127" s="115" t="e">
        <f t="shared" si="100"/>
        <v>#VALUE!</v>
      </c>
      <c r="K127" s="115" t="e">
        <f t="shared" si="100"/>
        <v>#VALUE!</v>
      </c>
      <c r="L127" s="115" t="e">
        <f t="shared" si="100"/>
        <v>#VALUE!</v>
      </c>
      <c r="M127" s="115" t="e">
        <f t="shared" si="100"/>
        <v>#VALUE!</v>
      </c>
      <c r="N127" s="115" t="e">
        <f t="shared" si="100"/>
        <v>#VALUE!</v>
      </c>
      <c r="O127" s="115" t="e">
        <f t="shared" si="100"/>
        <v>#VALUE!</v>
      </c>
      <c r="P127" s="115" t="e">
        <f t="shared" si="100"/>
        <v>#VALUE!</v>
      </c>
      <c r="Q127" s="115" t="e">
        <f t="shared" si="100"/>
        <v>#VALUE!</v>
      </c>
      <c r="R127" s="115" t="e">
        <f t="shared" si="100"/>
        <v>#VALUE!</v>
      </c>
      <c r="S127" s="115" t="e">
        <f t="shared" si="100"/>
        <v>#VALUE!</v>
      </c>
      <c r="T127" s="115" t="e">
        <f t="shared" si="100"/>
        <v>#VALUE!</v>
      </c>
      <c r="U127" s="115" t="e">
        <f t="shared" si="100"/>
        <v>#VALUE!</v>
      </c>
      <c r="V127" s="115" t="e">
        <f t="shared" si="100"/>
        <v>#VALUE!</v>
      </c>
      <c r="W127" s="115" t="e">
        <f t="shared" si="100"/>
        <v>#VALUE!</v>
      </c>
    </row>
    <row r="128" spans="1:23" x14ac:dyDescent="0.3">
      <c r="A128" s="19" t="s">
        <v>24</v>
      </c>
      <c r="B128" s="120" t="str">
        <f>+'Tarifs 2028'!$R$34</f>
        <v>V</v>
      </c>
      <c r="C128" s="115" t="e">
        <f>$B128*C$13</f>
        <v>#VALUE!</v>
      </c>
      <c r="D128" s="115" t="e">
        <f t="shared" ref="D128:W128" si="101">$B128*D$13</f>
        <v>#VALUE!</v>
      </c>
      <c r="E128" s="115" t="e">
        <f t="shared" si="101"/>
        <v>#VALUE!</v>
      </c>
      <c r="F128" s="115" t="e">
        <f t="shared" si="101"/>
        <v>#VALUE!</v>
      </c>
      <c r="G128" s="115" t="e">
        <f t="shared" si="101"/>
        <v>#VALUE!</v>
      </c>
      <c r="H128" s="115" t="e">
        <f t="shared" si="101"/>
        <v>#VALUE!</v>
      </c>
      <c r="I128" s="115" t="e">
        <f t="shared" si="101"/>
        <v>#VALUE!</v>
      </c>
      <c r="J128" s="115" t="e">
        <f t="shared" si="101"/>
        <v>#VALUE!</v>
      </c>
      <c r="K128" s="115" t="e">
        <f t="shared" si="101"/>
        <v>#VALUE!</v>
      </c>
      <c r="L128" s="115" t="e">
        <f t="shared" si="101"/>
        <v>#VALUE!</v>
      </c>
      <c r="M128" s="115" t="e">
        <f t="shared" si="101"/>
        <v>#VALUE!</v>
      </c>
      <c r="N128" s="115" t="e">
        <f t="shared" si="101"/>
        <v>#VALUE!</v>
      </c>
      <c r="O128" s="115" t="e">
        <f t="shared" si="101"/>
        <v>#VALUE!</v>
      </c>
      <c r="P128" s="115" t="e">
        <f t="shared" si="101"/>
        <v>#VALUE!</v>
      </c>
      <c r="Q128" s="115" t="e">
        <f t="shared" si="101"/>
        <v>#VALUE!</v>
      </c>
      <c r="R128" s="115" t="e">
        <f t="shared" si="101"/>
        <v>#VALUE!</v>
      </c>
      <c r="S128" s="115" t="e">
        <f t="shared" si="101"/>
        <v>#VALUE!</v>
      </c>
      <c r="T128" s="115" t="e">
        <f t="shared" si="101"/>
        <v>#VALUE!</v>
      </c>
      <c r="U128" s="115" t="e">
        <f t="shared" si="101"/>
        <v>#VALUE!</v>
      </c>
      <c r="V128" s="115" t="e">
        <f t="shared" si="101"/>
        <v>#VALUE!</v>
      </c>
      <c r="W128" s="115" t="e">
        <f t="shared" si="101"/>
        <v>#VALUE!</v>
      </c>
    </row>
    <row r="129" spans="1:23" x14ac:dyDescent="0.3">
      <c r="A129" s="139" t="s">
        <v>42</v>
      </c>
      <c r="B129" s="120" t="str">
        <f>+'Tarifs 2028'!$R$36</f>
        <v>V</v>
      </c>
      <c r="C129" s="115" t="e">
        <f>$B129*C$14</f>
        <v>#VALUE!</v>
      </c>
      <c r="D129" s="115" t="e">
        <f t="shared" ref="D129:W129" si="102">$B129*D$14</f>
        <v>#VALUE!</v>
      </c>
      <c r="E129" s="115" t="e">
        <f t="shared" si="102"/>
        <v>#VALUE!</v>
      </c>
      <c r="F129" s="115" t="e">
        <f t="shared" si="102"/>
        <v>#VALUE!</v>
      </c>
      <c r="G129" s="115" t="e">
        <f t="shared" si="102"/>
        <v>#VALUE!</v>
      </c>
      <c r="H129" s="115" t="e">
        <f t="shared" si="102"/>
        <v>#VALUE!</v>
      </c>
      <c r="I129" s="115" t="e">
        <f t="shared" si="102"/>
        <v>#VALUE!</v>
      </c>
      <c r="J129" s="115" t="e">
        <f t="shared" si="102"/>
        <v>#VALUE!</v>
      </c>
      <c r="K129" s="115" t="e">
        <f t="shared" si="102"/>
        <v>#VALUE!</v>
      </c>
      <c r="L129" s="115" t="e">
        <f t="shared" si="102"/>
        <v>#VALUE!</v>
      </c>
      <c r="M129" s="115" t="e">
        <f t="shared" si="102"/>
        <v>#VALUE!</v>
      </c>
      <c r="N129" s="115" t="e">
        <f t="shared" si="102"/>
        <v>#VALUE!</v>
      </c>
      <c r="O129" s="115" t="e">
        <f t="shared" si="102"/>
        <v>#VALUE!</v>
      </c>
      <c r="P129" s="115" t="e">
        <f t="shared" si="102"/>
        <v>#VALUE!</v>
      </c>
      <c r="Q129" s="115" t="e">
        <f t="shared" si="102"/>
        <v>#VALUE!</v>
      </c>
      <c r="R129" s="115" t="e">
        <f t="shared" si="102"/>
        <v>#VALUE!</v>
      </c>
      <c r="S129" s="115" t="e">
        <f t="shared" si="102"/>
        <v>#VALUE!</v>
      </c>
      <c r="T129" s="115" t="e">
        <f t="shared" si="102"/>
        <v>#VALUE!</v>
      </c>
      <c r="U129" s="115" t="e">
        <f t="shared" si="102"/>
        <v>#VALUE!</v>
      </c>
      <c r="V129" s="115" t="e">
        <f t="shared" si="102"/>
        <v>#VALUE!</v>
      </c>
      <c r="W129" s="115" t="e">
        <f t="shared" si="102"/>
        <v>#VALUE!</v>
      </c>
    </row>
    <row r="130" spans="1:23" x14ac:dyDescent="0.3">
      <c r="A130" s="139" t="s">
        <v>59</v>
      </c>
      <c r="B130" s="120"/>
      <c r="C130" s="115" t="e">
        <f>SUM(C131:C133)</f>
        <v>#VALUE!</v>
      </c>
      <c r="D130" s="115" t="e">
        <f t="shared" ref="D130:W130" si="103">SUM(D131:D133)</f>
        <v>#VALUE!</v>
      </c>
      <c r="E130" s="115" t="e">
        <f t="shared" si="103"/>
        <v>#VALUE!</v>
      </c>
      <c r="F130" s="115" t="e">
        <f t="shared" si="103"/>
        <v>#VALUE!</v>
      </c>
      <c r="G130" s="115" t="e">
        <f t="shared" si="103"/>
        <v>#VALUE!</v>
      </c>
      <c r="H130" s="115" t="e">
        <f t="shared" si="103"/>
        <v>#VALUE!</v>
      </c>
      <c r="I130" s="115" t="e">
        <f t="shared" si="103"/>
        <v>#VALUE!</v>
      </c>
      <c r="J130" s="115" t="e">
        <f t="shared" si="103"/>
        <v>#VALUE!</v>
      </c>
      <c r="K130" s="115" t="e">
        <f t="shared" si="103"/>
        <v>#VALUE!</v>
      </c>
      <c r="L130" s="115" t="e">
        <f t="shared" si="103"/>
        <v>#VALUE!</v>
      </c>
      <c r="M130" s="115" t="e">
        <f t="shared" si="103"/>
        <v>#VALUE!</v>
      </c>
      <c r="N130" s="115" t="e">
        <f t="shared" si="103"/>
        <v>#VALUE!</v>
      </c>
      <c r="O130" s="115" t="e">
        <f t="shared" si="103"/>
        <v>#VALUE!</v>
      </c>
      <c r="P130" s="115" t="e">
        <f t="shared" si="103"/>
        <v>#VALUE!</v>
      </c>
      <c r="Q130" s="115" t="e">
        <f t="shared" si="103"/>
        <v>#VALUE!</v>
      </c>
      <c r="R130" s="115" t="e">
        <f t="shared" si="103"/>
        <v>#VALUE!</v>
      </c>
      <c r="S130" s="115" t="e">
        <f t="shared" si="103"/>
        <v>#VALUE!</v>
      </c>
      <c r="T130" s="115" t="e">
        <f t="shared" si="103"/>
        <v>#VALUE!</v>
      </c>
      <c r="U130" s="115" t="e">
        <f t="shared" si="103"/>
        <v>#VALUE!</v>
      </c>
      <c r="V130" s="115" t="e">
        <f t="shared" si="103"/>
        <v>#VALUE!</v>
      </c>
      <c r="W130" s="115" t="e">
        <f t="shared" si="103"/>
        <v>#VALUE!</v>
      </c>
    </row>
    <row r="131" spans="1:23" x14ac:dyDescent="0.3">
      <c r="A131" s="18" t="s">
        <v>28</v>
      </c>
      <c r="B131" s="120" t="str">
        <f>+'Tarifs 2028'!$R$39</f>
        <v>V</v>
      </c>
      <c r="C131" s="115" t="e">
        <f>$B131*C$14</f>
        <v>#VALUE!</v>
      </c>
      <c r="D131" s="115" t="e">
        <f t="shared" ref="D131:S134" si="104">$B131*D$14</f>
        <v>#VALUE!</v>
      </c>
      <c r="E131" s="115" t="e">
        <f t="shared" si="104"/>
        <v>#VALUE!</v>
      </c>
      <c r="F131" s="115" t="e">
        <f t="shared" si="104"/>
        <v>#VALUE!</v>
      </c>
      <c r="G131" s="115" t="e">
        <f t="shared" si="104"/>
        <v>#VALUE!</v>
      </c>
      <c r="H131" s="115" t="e">
        <f t="shared" si="104"/>
        <v>#VALUE!</v>
      </c>
      <c r="I131" s="115" t="e">
        <f t="shared" si="104"/>
        <v>#VALUE!</v>
      </c>
      <c r="J131" s="115" t="e">
        <f t="shared" si="104"/>
        <v>#VALUE!</v>
      </c>
      <c r="K131" s="115" t="e">
        <f t="shared" si="104"/>
        <v>#VALUE!</v>
      </c>
      <c r="L131" s="115" t="e">
        <f t="shared" si="104"/>
        <v>#VALUE!</v>
      </c>
      <c r="M131" s="115" t="e">
        <f t="shared" si="104"/>
        <v>#VALUE!</v>
      </c>
      <c r="N131" s="115" t="e">
        <f t="shared" si="104"/>
        <v>#VALUE!</v>
      </c>
      <c r="O131" s="115" t="e">
        <f t="shared" si="104"/>
        <v>#VALUE!</v>
      </c>
      <c r="P131" s="115" t="e">
        <f t="shared" si="104"/>
        <v>#VALUE!</v>
      </c>
      <c r="Q131" s="115" t="e">
        <f t="shared" si="104"/>
        <v>#VALUE!</v>
      </c>
      <c r="R131" s="115" t="e">
        <f t="shared" si="104"/>
        <v>#VALUE!</v>
      </c>
      <c r="S131" s="115" t="e">
        <f t="shared" si="104"/>
        <v>#VALUE!</v>
      </c>
      <c r="T131" s="115" t="e">
        <f t="shared" ref="T131:W134" si="105">$B131*T$14</f>
        <v>#VALUE!</v>
      </c>
      <c r="U131" s="115" t="e">
        <f t="shared" si="105"/>
        <v>#VALUE!</v>
      </c>
      <c r="V131" s="115" t="e">
        <f t="shared" si="105"/>
        <v>#VALUE!</v>
      </c>
      <c r="W131" s="115" t="e">
        <f t="shared" si="105"/>
        <v>#VALUE!</v>
      </c>
    </row>
    <row r="132" spans="1:23" x14ac:dyDescent="0.3">
      <c r="A132" s="18" t="s">
        <v>30</v>
      </c>
      <c r="B132" s="120" t="str">
        <f>+'Tarifs 2028'!$R$40</f>
        <v>V</v>
      </c>
      <c r="C132" s="115" t="e">
        <f>$B132*C$14</f>
        <v>#VALUE!</v>
      </c>
      <c r="D132" s="115" t="e">
        <f t="shared" si="104"/>
        <v>#VALUE!</v>
      </c>
      <c r="E132" s="115" t="e">
        <f t="shared" si="104"/>
        <v>#VALUE!</v>
      </c>
      <c r="F132" s="115" t="e">
        <f t="shared" si="104"/>
        <v>#VALUE!</v>
      </c>
      <c r="G132" s="115" t="e">
        <f t="shared" si="104"/>
        <v>#VALUE!</v>
      </c>
      <c r="H132" s="115" t="e">
        <f t="shared" si="104"/>
        <v>#VALUE!</v>
      </c>
      <c r="I132" s="115" t="e">
        <f t="shared" si="104"/>
        <v>#VALUE!</v>
      </c>
      <c r="J132" s="115" t="e">
        <f t="shared" si="104"/>
        <v>#VALUE!</v>
      </c>
      <c r="K132" s="115" t="e">
        <f t="shared" si="104"/>
        <v>#VALUE!</v>
      </c>
      <c r="L132" s="115" t="e">
        <f t="shared" si="104"/>
        <v>#VALUE!</v>
      </c>
      <c r="M132" s="115" t="e">
        <f t="shared" si="104"/>
        <v>#VALUE!</v>
      </c>
      <c r="N132" s="115" t="e">
        <f t="shared" si="104"/>
        <v>#VALUE!</v>
      </c>
      <c r="O132" s="115" t="e">
        <f t="shared" si="104"/>
        <v>#VALUE!</v>
      </c>
      <c r="P132" s="115" t="e">
        <f t="shared" si="104"/>
        <v>#VALUE!</v>
      </c>
      <c r="Q132" s="115" t="e">
        <f t="shared" si="104"/>
        <v>#VALUE!</v>
      </c>
      <c r="R132" s="115" t="e">
        <f t="shared" si="104"/>
        <v>#VALUE!</v>
      </c>
      <c r="S132" s="115" t="e">
        <f t="shared" si="104"/>
        <v>#VALUE!</v>
      </c>
      <c r="T132" s="115" t="e">
        <f t="shared" si="105"/>
        <v>#VALUE!</v>
      </c>
      <c r="U132" s="115" t="e">
        <f t="shared" si="105"/>
        <v>#VALUE!</v>
      </c>
      <c r="V132" s="115" t="e">
        <f t="shared" si="105"/>
        <v>#VALUE!</v>
      </c>
      <c r="W132" s="115" t="e">
        <f t="shared" si="105"/>
        <v>#VALUE!</v>
      </c>
    </row>
    <row r="133" spans="1:23" x14ac:dyDescent="0.3">
      <c r="A133" s="18" t="s">
        <v>32</v>
      </c>
      <c r="B133" s="120" t="str">
        <f>+'Tarifs 2028'!$R$41</f>
        <v>V</v>
      </c>
      <c r="C133" s="115" t="e">
        <f>$B133*C$14</f>
        <v>#VALUE!</v>
      </c>
      <c r="D133" s="115" t="e">
        <f t="shared" si="104"/>
        <v>#VALUE!</v>
      </c>
      <c r="E133" s="115" t="e">
        <f t="shared" si="104"/>
        <v>#VALUE!</v>
      </c>
      <c r="F133" s="115" t="e">
        <f t="shared" si="104"/>
        <v>#VALUE!</v>
      </c>
      <c r="G133" s="115" t="e">
        <f t="shared" si="104"/>
        <v>#VALUE!</v>
      </c>
      <c r="H133" s="115" t="e">
        <f t="shared" si="104"/>
        <v>#VALUE!</v>
      </c>
      <c r="I133" s="115" t="e">
        <f t="shared" si="104"/>
        <v>#VALUE!</v>
      </c>
      <c r="J133" s="115" t="e">
        <f t="shared" si="104"/>
        <v>#VALUE!</v>
      </c>
      <c r="K133" s="115" t="e">
        <f t="shared" si="104"/>
        <v>#VALUE!</v>
      </c>
      <c r="L133" s="115" t="e">
        <f t="shared" si="104"/>
        <v>#VALUE!</v>
      </c>
      <c r="M133" s="115" t="e">
        <f t="shared" si="104"/>
        <v>#VALUE!</v>
      </c>
      <c r="N133" s="115" t="e">
        <f t="shared" si="104"/>
        <v>#VALUE!</v>
      </c>
      <c r="O133" s="115" t="e">
        <f t="shared" si="104"/>
        <v>#VALUE!</v>
      </c>
      <c r="P133" s="115" t="e">
        <f t="shared" si="104"/>
        <v>#VALUE!</v>
      </c>
      <c r="Q133" s="115" t="e">
        <f t="shared" si="104"/>
        <v>#VALUE!</v>
      </c>
      <c r="R133" s="115" t="e">
        <f t="shared" si="104"/>
        <v>#VALUE!</v>
      </c>
      <c r="S133" s="115" t="e">
        <f t="shared" si="104"/>
        <v>#VALUE!</v>
      </c>
      <c r="T133" s="115" t="e">
        <f t="shared" si="105"/>
        <v>#VALUE!</v>
      </c>
      <c r="U133" s="115" t="e">
        <f t="shared" si="105"/>
        <v>#VALUE!</v>
      </c>
      <c r="V133" s="115" t="e">
        <f t="shared" si="105"/>
        <v>#VALUE!</v>
      </c>
      <c r="W133" s="115" t="e">
        <f t="shared" si="105"/>
        <v>#VALUE!</v>
      </c>
    </row>
    <row r="134" spans="1:23" x14ac:dyDescent="0.3">
      <c r="A134" s="139" t="s">
        <v>34</v>
      </c>
      <c r="B134" s="120" t="str">
        <f>+'Tarifs 2028'!$T$43</f>
        <v>V</v>
      </c>
      <c r="C134" s="115" t="e">
        <f>$B134*C$14</f>
        <v>#VALUE!</v>
      </c>
      <c r="D134" s="115" t="e">
        <f t="shared" si="104"/>
        <v>#VALUE!</v>
      </c>
      <c r="E134" s="115" t="e">
        <f t="shared" si="104"/>
        <v>#VALUE!</v>
      </c>
      <c r="F134" s="115" t="e">
        <f t="shared" si="104"/>
        <v>#VALUE!</v>
      </c>
      <c r="G134" s="115" t="e">
        <f t="shared" si="104"/>
        <v>#VALUE!</v>
      </c>
      <c r="H134" s="115" t="e">
        <f t="shared" si="104"/>
        <v>#VALUE!</v>
      </c>
      <c r="I134" s="115" t="e">
        <f t="shared" si="104"/>
        <v>#VALUE!</v>
      </c>
      <c r="J134" s="115" t="e">
        <f t="shared" si="104"/>
        <v>#VALUE!</v>
      </c>
      <c r="K134" s="115" t="e">
        <f t="shared" si="104"/>
        <v>#VALUE!</v>
      </c>
      <c r="L134" s="115" t="e">
        <f t="shared" si="104"/>
        <v>#VALUE!</v>
      </c>
      <c r="M134" s="115" t="e">
        <f t="shared" si="104"/>
        <v>#VALUE!</v>
      </c>
      <c r="N134" s="115" t="e">
        <f t="shared" si="104"/>
        <v>#VALUE!</v>
      </c>
      <c r="O134" s="115" t="e">
        <f t="shared" si="104"/>
        <v>#VALUE!</v>
      </c>
      <c r="P134" s="115" t="e">
        <f t="shared" si="104"/>
        <v>#VALUE!</v>
      </c>
      <c r="Q134" s="115" t="e">
        <f t="shared" si="104"/>
        <v>#VALUE!</v>
      </c>
      <c r="R134" s="115" t="e">
        <f t="shared" si="104"/>
        <v>#VALUE!</v>
      </c>
      <c r="S134" s="115" t="e">
        <f t="shared" si="104"/>
        <v>#VALUE!</v>
      </c>
      <c r="T134" s="115" t="e">
        <f t="shared" si="105"/>
        <v>#VALUE!</v>
      </c>
      <c r="U134" s="115" t="e">
        <f t="shared" si="105"/>
        <v>#VALUE!</v>
      </c>
      <c r="V134" s="115" t="e">
        <f t="shared" si="105"/>
        <v>#VALUE!</v>
      </c>
      <c r="W134" s="115" t="e">
        <f t="shared" si="105"/>
        <v>#VALUE!</v>
      </c>
    </row>
    <row r="135" spans="1:23" s="6" customFormat="1" x14ac:dyDescent="0.3">
      <c r="A135" s="133" t="s">
        <v>62</v>
      </c>
      <c r="B135" s="134"/>
      <c r="C135" s="135" t="e">
        <f>SUM(C117,C129:C130,C134)</f>
        <v>#VALUE!</v>
      </c>
      <c r="D135" s="135" t="e">
        <f t="shared" ref="D135:W135" si="106">SUM(D117,D129:D130,D134)</f>
        <v>#VALUE!</v>
      </c>
      <c r="E135" s="135" t="e">
        <f t="shared" si="106"/>
        <v>#VALUE!</v>
      </c>
      <c r="F135" s="135" t="e">
        <f t="shared" si="106"/>
        <v>#VALUE!</v>
      </c>
      <c r="G135" s="135" t="e">
        <f t="shared" si="106"/>
        <v>#VALUE!</v>
      </c>
      <c r="H135" s="135" t="e">
        <f t="shared" si="106"/>
        <v>#VALUE!</v>
      </c>
      <c r="I135" s="135" t="e">
        <f t="shared" si="106"/>
        <v>#VALUE!</v>
      </c>
      <c r="J135" s="135" t="e">
        <f t="shared" si="106"/>
        <v>#VALUE!</v>
      </c>
      <c r="K135" s="135" t="e">
        <f t="shared" si="106"/>
        <v>#VALUE!</v>
      </c>
      <c r="L135" s="135" t="e">
        <f t="shared" si="106"/>
        <v>#VALUE!</v>
      </c>
      <c r="M135" s="135" t="e">
        <f t="shared" si="106"/>
        <v>#VALUE!</v>
      </c>
      <c r="N135" s="135" t="e">
        <f t="shared" si="106"/>
        <v>#VALUE!</v>
      </c>
      <c r="O135" s="135" t="e">
        <f t="shared" si="106"/>
        <v>#VALUE!</v>
      </c>
      <c r="P135" s="135" t="e">
        <f t="shared" si="106"/>
        <v>#VALUE!</v>
      </c>
      <c r="Q135" s="135" t="e">
        <f t="shared" si="106"/>
        <v>#VALUE!</v>
      </c>
      <c r="R135" s="135" t="e">
        <f t="shared" si="106"/>
        <v>#VALUE!</v>
      </c>
      <c r="S135" s="135" t="e">
        <f t="shared" si="106"/>
        <v>#VALUE!</v>
      </c>
      <c r="T135" s="135" t="e">
        <f t="shared" si="106"/>
        <v>#VALUE!</v>
      </c>
      <c r="U135" s="135" t="e">
        <f t="shared" si="106"/>
        <v>#VALUE!</v>
      </c>
      <c r="V135" s="135" t="e">
        <f t="shared" si="106"/>
        <v>#VALUE!</v>
      </c>
      <c r="W135" s="135" t="e">
        <f t="shared" si="106"/>
        <v>#VALUE!</v>
      </c>
    </row>
    <row r="136" spans="1:23" x14ac:dyDescent="0.3">
      <c r="A136" s="22" t="s">
        <v>160</v>
      </c>
      <c r="B136" s="1"/>
      <c r="C136" s="121" t="e">
        <f>C111</f>
        <v>#VALUE!</v>
      </c>
      <c r="D136" s="121" t="e">
        <f t="shared" ref="D136:W136" si="107">D111</f>
        <v>#VALUE!</v>
      </c>
      <c r="E136" s="121" t="e">
        <f t="shared" si="107"/>
        <v>#VALUE!</v>
      </c>
      <c r="F136" s="121" t="e">
        <f t="shared" si="107"/>
        <v>#VALUE!</v>
      </c>
      <c r="G136" s="121" t="e">
        <f t="shared" si="107"/>
        <v>#VALUE!</v>
      </c>
      <c r="H136" s="121" t="e">
        <f t="shared" si="107"/>
        <v>#VALUE!</v>
      </c>
      <c r="I136" s="121" t="e">
        <f t="shared" si="107"/>
        <v>#VALUE!</v>
      </c>
      <c r="J136" s="121" t="e">
        <f t="shared" si="107"/>
        <v>#VALUE!</v>
      </c>
      <c r="K136" s="121" t="e">
        <f t="shared" si="107"/>
        <v>#VALUE!</v>
      </c>
      <c r="L136" s="121" t="e">
        <f t="shared" si="107"/>
        <v>#VALUE!</v>
      </c>
      <c r="M136" s="121" t="e">
        <f t="shared" si="107"/>
        <v>#VALUE!</v>
      </c>
      <c r="N136" s="121" t="e">
        <f t="shared" si="107"/>
        <v>#VALUE!</v>
      </c>
      <c r="O136" s="121" t="e">
        <f t="shared" si="107"/>
        <v>#VALUE!</v>
      </c>
      <c r="P136" s="121" t="e">
        <f t="shared" si="107"/>
        <v>#VALUE!</v>
      </c>
      <c r="Q136" s="121" t="e">
        <f t="shared" si="107"/>
        <v>#VALUE!</v>
      </c>
      <c r="R136" s="121" t="e">
        <f t="shared" si="107"/>
        <v>#VALUE!</v>
      </c>
      <c r="S136" s="121" t="e">
        <f t="shared" si="107"/>
        <v>#VALUE!</v>
      </c>
      <c r="T136" s="121" t="e">
        <f t="shared" si="107"/>
        <v>#VALUE!</v>
      </c>
      <c r="U136" s="121" t="e">
        <f t="shared" si="107"/>
        <v>#VALUE!</v>
      </c>
      <c r="V136" s="121" t="e">
        <f t="shared" si="107"/>
        <v>#VALUE!</v>
      </c>
      <c r="W136" s="121" t="e">
        <f t="shared" si="107"/>
        <v>#VALUE!</v>
      </c>
    </row>
    <row r="137" spans="1:23" x14ac:dyDescent="0.3">
      <c r="A137" s="23" t="s">
        <v>161</v>
      </c>
      <c r="B137" s="123"/>
      <c r="C137" s="24" t="e">
        <f>C135-C136</f>
        <v>#VALUE!</v>
      </c>
      <c r="D137" s="24" t="e">
        <f t="shared" ref="D137:W137" si="108">D135-D136</f>
        <v>#VALUE!</v>
      </c>
      <c r="E137" s="24" t="e">
        <f t="shared" si="108"/>
        <v>#VALUE!</v>
      </c>
      <c r="F137" s="24" t="e">
        <f t="shared" si="108"/>
        <v>#VALUE!</v>
      </c>
      <c r="G137" s="24" t="e">
        <f t="shared" si="108"/>
        <v>#VALUE!</v>
      </c>
      <c r="H137" s="24" t="e">
        <f t="shared" si="108"/>
        <v>#VALUE!</v>
      </c>
      <c r="I137" s="24" t="e">
        <f t="shared" si="108"/>
        <v>#VALUE!</v>
      </c>
      <c r="J137" s="24" t="e">
        <f t="shared" si="108"/>
        <v>#VALUE!</v>
      </c>
      <c r="K137" s="24" t="e">
        <f t="shared" si="108"/>
        <v>#VALUE!</v>
      </c>
      <c r="L137" s="24" t="e">
        <f t="shared" si="108"/>
        <v>#VALUE!</v>
      </c>
      <c r="M137" s="24" t="e">
        <f t="shared" si="108"/>
        <v>#VALUE!</v>
      </c>
      <c r="N137" s="24" t="e">
        <f t="shared" si="108"/>
        <v>#VALUE!</v>
      </c>
      <c r="O137" s="24" t="e">
        <f t="shared" si="108"/>
        <v>#VALUE!</v>
      </c>
      <c r="P137" s="24" t="e">
        <f t="shared" si="108"/>
        <v>#VALUE!</v>
      </c>
      <c r="Q137" s="24" t="e">
        <f t="shared" si="108"/>
        <v>#VALUE!</v>
      </c>
      <c r="R137" s="24" t="e">
        <f t="shared" si="108"/>
        <v>#VALUE!</v>
      </c>
      <c r="S137" s="24" t="e">
        <f t="shared" si="108"/>
        <v>#VALUE!</v>
      </c>
      <c r="T137" s="24" t="e">
        <f t="shared" si="108"/>
        <v>#VALUE!</v>
      </c>
      <c r="U137" s="24" t="e">
        <f t="shared" si="108"/>
        <v>#VALUE!</v>
      </c>
      <c r="V137" s="24" t="e">
        <f t="shared" si="108"/>
        <v>#VALUE!</v>
      </c>
      <c r="W137" s="24" t="e">
        <f t="shared" si="108"/>
        <v>#VALUE!</v>
      </c>
    </row>
    <row r="138" spans="1:23" ht="15.75" thickBot="1" x14ac:dyDescent="0.35">
      <c r="A138" s="25" t="s">
        <v>162</v>
      </c>
      <c r="B138" s="125"/>
      <c r="C138" s="126" t="str">
        <f>IFERROR((C137/C136)," ")</f>
        <v xml:space="preserve"> </v>
      </c>
      <c r="D138" s="126" t="str">
        <f t="shared" ref="D138:W138" si="109">IFERROR((D137/D136)," ")</f>
        <v xml:space="preserve"> </v>
      </c>
      <c r="E138" s="126" t="str">
        <f t="shared" si="109"/>
        <v xml:space="preserve"> </v>
      </c>
      <c r="F138" s="126" t="str">
        <f t="shared" si="109"/>
        <v xml:space="preserve"> </v>
      </c>
      <c r="G138" s="126" t="str">
        <f t="shared" si="109"/>
        <v xml:space="preserve"> </v>
      </c>
      <c r="H138" s="126" t="str">
        <f t="shared" si="109"/>
        <v xml:space="preserve"> </v>
      </c>
      <c r="I138" s="126" t="str">
        <f t="shared" si="109"/>
        <v xml:space="preserve"> </v>
      </c>
      <c r="J138" s="126" t="str">
        <f t="shared" si="109"/>
        <v xml:space="preserve"> </v>
      </c>
      <c r="K138" s="126" t="str">
        <f t="shared" si="109"/>
        <v xml:space="preserve"> </v>
      </c>
      <c r="L138" s="126" t="str">
        <f t="shared" si="109"/>
        <v xml:space="preserve"> </v>
      </c>
      <c r="M138" s="126" t="str">
        <f t="shared" si="109"/>
        <v xml:space="preserve"> </v>
      </c>
      <c r="N138" s="126" t="str">
        <f t="shared" si="109"/>
        <v xml:space="preserve"> </v>
      </c>
      <c r="O138" s="126" t="str">
        <f t="shared" si="109"/>
        <v xml:space="preserve"> </v>
      </c>
      <c r="P138" s="126" t="str">
        <f t="shared" si="109"/>
        <v xml:space="preserve"> </v>
      </c>
      <c r="Q138" s="126" t="str">
        <f t="shared" si="109"/>
        <v xml:space="preserve"> </v>
      </c>
      <c r="R138" s="126" t="str">
        <f t="shared" si="109"/>
        <v xml:space="preserve"> </v>
      </c>
      <c r="S138" s="126" t="str">
        <f t="shared" si="109"/>
        <v xml:space="preserve"> </v>
      </c>
      <c r="T138" s="126" t="str">
        <f t="shared" si="109"/>
        <v xml:space="preserve"> </v>
      </c>
      <c r="U138" s="126" t="str">
        <f t="shared" si="109"/>
        <v xml:space="preserve"> </v>
      </c>
      <c r="V138" s="126" t="str">
        <f t="shared" si="109"/>
        <v xml:space="preserve"> </v>
      </c>
      <c r="W138" s="126" t="str">
        <f t="shared" si="109"/>
        <v xml:space="preserve"> </v>
      </c>
    </row>
    <row r="139" spans="1:23" ht="15.75" thickTop="1" x14ac:dyDescent="0.3"/>
  </sheetData>
  <mergeCells count="6">
    <mergeCell ref="A66:W66"/>
    <mergeCell ref="A91:W91"/>
    <mergeCell ref="A115:W115"/>
    <mergeCell ref="A3:W3"/>
    <mergeCell ref="A18:W18"/>
    <mergeCell ref="A42:W42"/>
  </mergeCells>
  <conditionalFormatting sqref="C39:W39">
    <cfRule type="containsText" dxfId="23" priority="9" operator="containsText" text="ntitulé">
      <formula>NOT(ISERROR(SEARCH("ntitulé",C39)))</formula>
    </cfRule>
    <cfRule type="containsBlanks" dxfId="22" priority="10">
      <formula>LEN(TRIM(C39))=0</formula>
    </cfRule>
  </conditionalFormatting>
  <conditionalFormatting sqref="C63:W63">
    <cfRule type="containsText" dxfId="21" priority="7" operator="containsText" text="ntitulé">
      <formula>NOT(ISERROR(SEARCH("ntitulé",C63)))</formula>
    </cfRule>
    <cfRule type="containsBlanks" dxfId="20" priority="8">
      <formula>LEN(TRIM(C63))=0</formula>
    </cfRule>
  </conditionalFormatting>
  <conditionalFormatting sqref="C87:W87">
    <cfRule type="containsText" dxfId="19" priority="5" operator="containsText" text="ntitulé">
      <formula>NOT(ISERROR(SEARCH("ntitulé",C87)))</formula>
    </cfRule>
    <cfRule type="containsBlanks" dxfId="18" priority="6">
      <formula>LEN(TRIM(C87))=0</formula>
    </cfRule>
  </conditionalFormatting>
  <conditionalFormatting sqref="C112:W112">
    <cfRule type="containsText" dxfId="17" priority="3" operator="containsText" text="ntitulé">
      <formula>NOT(ISERROR(SEARCH("ntitulé",C112)))</formula>
    </cfRule>
    <cfRule type="containsBlanks" dxfId="16" priority="4">
      <formula>LEN(TRIM(C112))=0</formula>
    </cfRule>
  </conditionalFormatting>
  <conditionalFormatting sqref="C136:W136">
    <cfRule type="containsText" dxfId="15" priority="1" operator="containsText" text="ntitulé">
      <formula>NOT(ISERROR(SEARCH("ntitulé",C136)))</formula>
    </cfRule>
    <cfRule type="containsBlanks" dxfId="14" priority="2">
      <formula>LEN(TRIM(C136))=0</formula>
    </cfRule>
  </conditionalFormatting>
  <pageMargins left="0.7" right="0.7" top="0.75" bottom="0.75" header="0.3" footer="0.3"/>
  <pageSetup paperSize="9" scale="85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34EA-4132-4FC7-90A9-18E8ACAAF1F8}">
  <dimension ref="A3:W139"/>
  <sheetViews>
    <sheetView zoomScale="80" zoomScaleNormal="80" workbookViewId="0">
      <selection activeCell="A3" sqref="A3:W3"/>
    </sheetView>
  </sheetViews>
  <sheetFormatPr baseColWidth="10" defaultColWidth="8.85546875" defaultRowHeight="15" x14ac:dyDescent="0.3"/>
  <cols>
    <col min="1" max="1" width="49.5703125" style="5" bestFit="1" customWidth="1"/>
    <col min="2" max="2" width="15.85546875" style="5" customWidth="1"/>
    <col min="3" max="8" width="16.5703125" style="5" customWidth="1"/>
    <col min="9" max="19" width="16.7109375" style="5" customWidth="1"/>
    <col min="20" max="23" width="25.7109375" style="5" customWidth="1"/>
    <col min="24" max="16384" width="8.85546875" style="5"/>
  </cols>
  <sheetData>
    <row r="3" spans="1:23" ht="29.45" customHeight="1" x14ac:dyDescent="0.3">
      <c r="A3" s="304" t="s">
        <v>221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</row>
    <row r="4" spans="1:23" s="154" customFormat="1" x14ac:dyDescent="0.3"/>
    <row r="5" spans="1:23" s="12" customFormat="1" ht="13.5" x14ac:dyDescent="0.3">
      <c r="A5" s="157" t="s">
        <v>38</v>
      </c>
      <c r="B5" s="157"/>
      <c r="C5" s="155" t="s">
        <v>80</v>
      </c>
      <c r="D5" s="155" t="s">
        <v>81</v>
      </c>
      <c r="E5" s="155" t="s">
        <v>49</v>
      </c>
      <c r="F5" s="155" t="s">
        <v>82</v>
      </c>
      <c r="G5" s="155" t="s">
        <v>83</v>
      </c>
      <c r="H5" s="155" t="s">
        <v>84</v>
      </c>
      <c r="I5" s="156" t="s">
        <v>128</v>
      </c>
      <c r="J5" s="156" t="s">
        <v>129</v>
      </c>
      <c r="K5" s="156" t="s">
        <v>163</v>
      </c>
      <c r="L5" s="156" t="s">
        <v>164</v>
      </c>
      <c r="M5" s="156" t="s">
        <v>130</v>
      </c>
      <c r="N5" s="156" t="s">
        <v>165</v>
      </c>
      <c r="O5" s="156" t="s">
        <v>166</v>
      </c>
      <c r="P5" s="156" t="s">
        <v>131</v>
      </c>
      <c r="Q5" s="156" t="s">
        <v>167</v>
      </c>
      <c r="R5" s="156" t="s">
        <v>132</v>
      </c>
      <c r="S5" s="156" t="s">
        <v>168</v>
      </c>
      <c r="T5" s="156" t="s">
        <v>133</v>
      </c>
      <c r="U5" s="156" t="s">
        <v>169</v>
      </c>
      <c r="V5" s="156" t="s">
        <v>134</v>
      </c>
      <c r="W5" s="156" t="s">
        <v>170</v>
      </c>
    </row>
    <row r="6" spans="1:23" s="1" customFormat="1" ht="14.45" customHeight="1" x14ac:dyDescent="0.3">
      <c r="A6" s="114" t="s">
        <v>135</v>
      </c>
      <c r="C6" s="127"/>
      <c r="D6" s="127"/>
      <c r="E6" s="127"/>
      <c r="F6" s="127"/>
      <c r="G6" s="127"/>
      <c r="H6" s="127"/>
      <c r="I6" s="115">
        <v>722.83189652827673</v>
      </c>
      <c r="J6" s="115">
        <v>1032.6169950403976</v>
      </c>
      <c r="K6" s="1">
        <v>0</v>
      </c>
      <c r="L6" s="1">
        <v>0</v>
      </c>
      <c r="M6" s="115">
        <v>2089.478048611054</v>
      </c>
      <c r="N6" s="115"/>
      <c r="O6" s="115"/>
      <c r="P6" s="115">
        <v>805.01800000000048</v>
      </c>
      <c r="Q6" s="1">
        <v>0</v>
      </c>
      <c r="R6" s="115">
        <v>805.01800000000048</v>
      </c>
      <c r="S6" s="1">
        <v>0</v>
      </c>
      <c r="T6" s="115">
        <v>2407.086582177667</v>
      </c>
      <c r="U6" s="1">
        <v>0</v>
      </c>
      <c r="V6" s="115">
        <v>2407.086582177667</v>
      </c>
      <c r="W6" s="1">
        <v>0</v>
      </c>
    </row>
    <row r="7" spans="1:23" s="1" customFormat="1" ht="14.45" customHeight="1" x14ac:dyDescent="0.3">
      <c r="A7" s="114" t="s">
        <v>136</v>
      </c>
      <c r="C7" s="127"/>
      <c r="D7" s="127"/>
      <c r="E7" s="127"/>
      <c r="F7" s="127"/>
      <c r="G7" s="127"/>
      <c r="H7" s="127"/>
      <c r="I7" s="115">
        <v>961.8072768609527</v>
      </c>
      <c r="J7" s="115">
        <v>1374.0103955156392</v>
      </c>
      <c r="K7" s="1">
        <v>0</v>
      </c>
      <c r="L7" s="1">
        <v>0</v>
      </c>
      <c r="M7" s="115">
        <v>2210.4059587625411</v>
      </c>
      <c r="N7" s="115"/>
      <c r="O7" s="115"/>
      <c r="P7" s="115">
        <v>1523.7769999999973</v>
      </c>
      <c r="Q7" s="1">
        <v>0</v>
      </c>
      <c r="R7" s="115">
        <v>1478.7969999999973</v>
      </c>
      <c r="S7" s="1">
        <v>0</v>
      </c>
      <c r="T7" s="115">
        <v>5654.6992025867266</v>
      </c>
      <c r="U7" s="1">
        <v>0</v>
      </c>
      <c r="V7" s="115">
        <v>5035.1342025867225</v>
      </c>
      <c r="W7" s="1">
        <v>0</v>
      </c>
    </row>
    <row r="8" spans="1:23" s="1" customFormat="1" ht="14.45" customHeight="1" x14ac:dyDescent="0.3">
      <c r="A8" s="114" t="s">
        <v>137</v>
      </c>
      <c r="C8" s="127"/>
      <c r="D8" s="127"/>
      <c r="E8" s="127"/>
      <c r="F8" s="127"/>
      <c r="G8" s="127"/>
      <c r="H8" s="127"/>
      <c r="I8" s="115">
        <v>878.44052917691329</v>
      </c>
      <c r="J8" s="115">
        <v>1254.9150416813034</v>
      </c>
      <c r="K8" s="1">
        <v>0</v>
      </c>
      <c r="L8" s="1">
        <v>0</v>
      </c>
      <c r="M8" s="115">
        <v>2588.5371387486357</v>
      </c>
      <c r="N8" s="115"/>
      <c r="O8" s="115"/>
      <c r="P8" s="115">
        <v>6333.4869999999873</v>
      </c>
      <c r="Q8" s="1">
        <v>0</v>
      </c>
      <c r="R8" s="115">
        <v>1440.9270000000022</v>
      </c>
      <c r="S8" s="1">
        <v>0</v>
      </c>
      <c r="T8" s="115">
        <v>7695.7363566003132</v>
      </c>
      <c r="U8" s="1">
        <v>0</v>
      </c>
      <c r="V8" s="115">
        <v>2803.1763566003083</v>
      </c>
      <c r="W8" s="1">
        <v>0</v>
      </c>
    </row>
    <row r="9" spans="1:23" s="1" customFormat="1" ht="14.45" customHeight="1" x14ac:dyDescent="0.3">
      <c r="A9" s="114" t="s">
        <v>138</v>
      </c>
      <c r="C9" s="127"/>
      <c r="D9" s="127"/>
      <c r="E9" s="127"/>
      <c r="F9" s="127"/>
      <c r="G9" s="127"/>
      <c r="H9" s="127"/>
      <c r="I9" s="115">
        <v>936.77562515639727</v>
      </c>
      <c r="J9" s="115">
        <v>1338.2508930805559</v>
      </c>
      <c r="K9" s="1">
        <v>0</v>
      </c>
      <c r="L9" s="1">
        <v>0</v>
      </c>
      <c r="M9" s="115">
        <v>2218.4410149621976</v>
      </c>
      <c r="N9" s="115"/>
      <c r="O9" s="115"/>
      <c r="P9" s="115">
        <v>4238.1929999999984</v>
      </c>
      <c r="Q9" s="1">
        <v>0</v>
      </c>
      <c r="R9" s="115">
        <v>3618.6279999999965</v>
      </c>
      <c r="S9" s="1">
        <v>0</v>
      </c>
      <c r="T9" s="115">
        <v>3024.9750417864207</v>
      </c>
      <c r="U9" s="1">
        <v>0</v>
      </c>
      <c r="V9" s="115">
        <v>2979.9950417864134</v>
      </c>
      <c r="W9" s="1">
        <v>0</v>
      </c>
    </row>
    <row r="10" spans="1:23" s="1" customFormat="1" ht="14.45" customHeight="1" x14ac:dyDescent="0.3">
      <c r="A10" s="114" t="s">
        <v>85</v>
      </c>
      <c r="C10" s="115">
        <v>600</v>
      </c>
      <c r="D10" s="115">
        <v>1200</v>
      </c>
      <c r="E10" s="115">
        <v>0</v>
      </c>
      <c r="F10" s="115">
        <v>3500</v>
      </c>
      <c r="G10" s="115">
        <v>0</v>
      </c>
      <c r="H10" s="115">
        <v>0</v>
      </c>
      <c r="I10" s="1">
        <v>0</v>
      </c>
      <c r="J10" s="1">
        <v>0</v>
      </c>
      <c r="K10" s="1">
        <v>0</v>
      </c>
      <c r="L10" s="128">
        <v>5000</v>
      </c>
      <c r="M10" s="115"/>
      <c r="N10" s="115"/>
      <c r="O10" s="115">
        <v>9106.8621610844293</v>
      </c>
      <c r="P10" s="1">
        <v>0</v>
      </c>
      <c r="Q10" s="1">
        <v>0</v>
      </c>
      <c r="R10" s="1">
        <v>0</v>
      </c>
      <c r="S10" s="1">
        <v>0</v>
      </c>
      <c r="T10" s="115">
        <v>0</v>
      </c>
      <c r="U10" s="1">
        <v>0</v>
      </c>
      <c r="V10" s="115"/>
      <c r="W10" s="1">
        <v>0</v>
      </c>
    </row>
    <row r="11" spans="1:23" s="1" customFormat="1" ht="14.45" customHeight="1" x14ac:dyDescent="0.3">
      <c r="A11" s="114" t="s">
        <v>86</v>
      </c>
      <c r="C11" s="115">
        <v>0</v>
      </c>
      <c r="D11" s="115">
        <v>0</v>
      </c>
      <c r="E11" s="115">
        <v>1600</v>
      </c>
      <c r="F11" s="115">
        <v>0</v>
      </c>
      <c r="G11" s="115">
        <v>3600</v>
      </c>
      <c r="H11" s="115">
        <v>3600</v>
      </c>
      <c r="I11" s="1">
        <v>0</v>
      </c>
      <c r="J11" s="1">
        <v>0</v>
      </c>
      <c r="K11" s="115">
        <v>2287.5320367217009</v>
      </c>
      <c r="L11" s="1">
        <v>0</v>
      </c>
      <c r="M11" s="115"/>
      <c r="N11" s="115">
        <v>4678.0151873596897</v>
      </c>
      <c r="O11" s="115"/>
      <c r="P11" s="1">
        <v>0</v>
      </c>
      <c r="Q11" s="115">
        <v>7138.5049999999883</v>
      </c>
      <c r="R11" s="1">
        <v>0</v>
      </c>
      <c r="S11" s="115">
        <v>2245.9450000000024</v>
      </c>
      <c r="T11" s="115">
        <v>0</v>
      </c>
      <c r="U11" s="115">
        <v>10102.822938777979</v>
      </c>
      <c r="V11" s="115">
        <v>5210.2629387779753</v>
      </c>
      <c r="W11" s="115">
        <v>5210.2629387779798</v>
      </c>
    </row>
    <row r="12" spans="1:23" s="1" customFormat="1" ht="14.45" customHeight="1" x14ac:dyDescent="0.3">
      <c r="A12" s="114" t="s">
        <v>87</v>
      </c>
      <c r="C12" s="115">
        <v>0</v>
      </c>
      <c r="D12" s="115">
        <v>0</v>
      </c>
      <c r="E12" s="115">
        <v>1900</v>
      </c>
      <c r="F12" s="115">
        <v>0</v>
      </c>
      <c r="G12" s="115">
        <v>3900</v>
      </c>
      <c r="H12" s="115">
        <v>3900</v>
      </c>
      <c r="I12" s="1">
        <v>0</v>
      </c>
      <c r="J12" s="1">
        <v>0</v>
      </c>
      <c r="K12" s="115">
        <v>2712.2612885961953</v>
      </c>
      <c r="L12" s="1">
        <v>0</v>
      </c>
      <c r="M12" s="115"/>
      <c r="N12" s="115">
        <v>4428.8469737247387</v>
      </c>
      <c r="O12" s="115"/>
      <c r="P12" s="1">
        <v>0</v>
      </c>
      <c r="Q12" s="115">
        <v>5761.9699999999957</v>
      </c>
      <c r="R12" s="1">
        <v>0</v>
      </c>
      <c r="S12" s="115">
        <v>5097.4249999999938</v>
      </c>
      <c r="T12" s="115">
        <v>0</v>
      </c>
      <c r="U12" s="115">
        <v>8679.6742443731473</v>
      </c>
      <c r="V12" s="115">
        <v>8015.1292443731363</v>
      </c>
      <c r="W12" s="115">
        <v>8015.1292443731363</v>
      </c>
    </row>
    <row r="13" spans="1:23" s="1" customFormat="1" ht="14.45" customHeight="1" x14ac:dyDescent="0.3">
      <c r="A13" s="114" t="s">
        <v>171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12500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15">
        <v>0</v>
      </c>
      <c r="U13" s="1">
        <v>0</v>
      </c>
      <c r="V13" s="115">
        <v>0</v>
      </c>
      <c r="W13" s="1">
        <v>0</v>
      </c>
    </row>
    <row r="14" spans="1:23" s="118" customFormat="1" ht="14.45" customHeight="1" x14ac:dyDescent="0.3">
      <c r="A14" s="117"/>
      <c r="C14" s="119">
        <v>600</v>
      </c>
      <c r="D14" s="119">
        <v>1200</v>
      </c>
      <c r="E14" s="119">
        <v>3500</v>
      </c>
      <c r="F14" s="119">
        <v>3500</v>
      </c>
      <c r="G14" s="119">
        <v>7500</v>
      </c>
      <c r="H14" s="119">
        <v>20000</v>
      </c>
      <c r="I14" s="119">
        <v>3499.8553277225401</v>
      </c>
      <c r="J14" s="119">
        <v>4999.7933253178962</v>
      </c>
      <c r="K14" s="119">
        <v>4999.7933253178962</v>
      </c>
      <c r="L14" s="119">
        <v>5000</v>
      </c>
      <c r="M14" s="119">
        <v>9106.8621610844293</v>
      </c>
      <c r="N14" s="119">
        <v>9106.8621610844293</v>
      </c>
      <c r="O14" s="119">
        <v>9106.8621610844293</v>
      </c>
      <c r="P14" s="119">
        <v>12900.474999999984</v>
      </c>
      <c r="Q14" s="119">
        <v>12900.474999999984</v>
      </c>
      <c r="R14" s="119">
        <v>7343.3699999999972</v>
      </c>
      <c r="S14" s="119">
        <v>7343.3699999999972</v>
      </c>
      <c r="T14" s="115">
        <v>18782.497183151128</v>
      </c>
      <c r="U14" s="115">
        <v>18782.497183151128</v>
      </c>
      <c r="V14" s="115">
        <v>13225.392183151111</v>
      </c>
      <c r="W14" s="115">
        <v>13225.392183151111</v>
      </c>
    </row>
    <row r="15" spans="1:23" s="1" customFormat="1" ht="14.45" customHeight="1" x14ac:dyDescent="0.3">
      <c r="A15" s="114" t="s">
        <v>139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27</v>
      </c>
      <c r="Q15" s="1">
        <v>27</v>
      </c>
      <c r="R15" s="1">
        <v>0</v>
      </c>
      <c r="S15" s="1">
        <v>0</v>
      </c>
      <c r="T15" s="115">
        <v>149</v>
      </c>
      <c r="U15" s="115">
        <v>149</v>
      </c>
      <c r="V15" s="1">
        <v>0</v>
      </c>
      <c r="W15" s="1">
        <v>0</v>
      </c>
    </row>
    <row r="16" spans="1:23" s="1" customFormat="1" ht="14.45" customHeight="1" x14ac:dyDescent="0.3">
      <c r="A16" s="114" t="s">
        <v>88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s="1" customFormat="1" ht="13.5" x14ac:dyDescent="0.3">
      <c r="A17" s="13"/>
      <c r="C17" s="115"/>
      <c r="D17" s="115"/>
      <c r="E17" s="115"/>
      <c r="F17" s="115"/>
      <c r="G17" s="115"/>
      <c r="H17" s="115"/>
    </row>
    <row r="18" spans="1:23" s="1" customFormat="1" ht="18" x14ac:dyDescent="0.35">
      <c r="A18" s="301" t="s">
        <v>172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</row>
    <row r="19" spans="1:23" s="16" customFormat="1" ht="41.25" customHeight="1" x14ac:dyDescent="0.3">
      <c r="B19" s="132" t="s">
        <v>57</v>
      </c>
      <c r="C19" s="132" t="str">
        <f>"Coût annuel estimé      "&amp;C$5</f>
        <v>Coût annuel estimé      Da</v>
      </c>
      <c r="D19" s="132" t="str">
        <f>"Coût annuel estimé      "&amp;D$5</f>
        <v>Coût annuel estimé      Db</v>
      </c>
      <c r="E19" s="132" t="str">
        <f>"Coût annuel estimé      "&amp;E$5</f>
        <v>Coût annuel estimé      Dc</v>
      </c>
      <c r="F19" s="132" t="str">
        <f>"Coût annuel estimé      "&amp;F$5</f>
        <v>Coût annuel estimé      Dc1</v>
      </c>
      <c r="G19" s="132" t="str">
        <f t="shared" ref="G19:W19" si="0">"Coût annuel estimé      "&amp;G$5</f>
        <v>Coût annuel estimé      Dd</v>
      </c>
      <c r="H19" s="132" t="str">
        <f t="shared" si="0"/>
        <v>Coût annuel estimé      De</v>
      </c>
      <c r="I19" s="158" t="str">
        <f t="shared" si="0"/>
        <v>Coût annuel estimé      3500 kWh - 4 plages</v>
      </c>
      <c r="J19" s="158" t="str">
        <f t="shared" si="0"/>
        <v>Coût annuel estimé      5000 kWh - 4 plages</v>
      </c>
      <c r="K19" s="158" t="str">
        <f t="shared" si="0"/>
        <v>Coût annuel estimé      5000 kWh - 2 plages</v>
      </c>
      <c r="L19" s="158" t="str">
        <f t="shared" si="0"/>
        <v>Coût annuel estimé      5000 kWh - 1 plage</v>
      </c>
      <c r="M19" s="158" t="str">
        <f t="shared" si="0"/>
        <v>Coût annuel estimé      PAC air-rad - 4 plages</v>
      </c>
      <c r="N19" s="158" t="str">
        <f t="shared" si="0"/>
        <v>Coût annuel estimé      PAC air-rad - 2 plages</v>
      </c>
      <c r="O19" s="158" t="str">
        <f t="shared" si="0"/>
        <v>Coût annuel estimé      PAC air-rad - 1 plage</v>
      </c>
      <c r="P19" s="158" t="str">
        <f t="shared" si="0"/>
        <v>Coût annuel estimé      VE2 - 4 plages</v>
      </c>
      <c r="Q19" s="158" t="str">
        <f t="shared" si="0"/>
        <v>Coût annuel estimé      VE2 - 2 plages</v>
      </c>
      <c r="R19" s="158" t="str">
        <f t="shared" si="0"/>
        <v>Coût annuel estimé      VE3 - 4 plages</v>
      </c>
      <c r="S19" s="158" t="str">
        <f t="shared" si="0"/>
        <v>Coût annuel estimé      VE3 - 2 plages</v>
      </c>
      <c r="T19" s="158" t="str">
        <f t="shared" si="0"/>
        <v>Coût annuel estimé      PAC air-rad-ECS + VE2 - 4 plages</v>
      </c>
      <c r="U19" s="158" t="str">
        <f t="shared" si="0"/>
        <v>Coût annuel estimé      PAC air-rad-ECS + VE2 - 2 plages</v>
      </c>
      <c r="V19" s="158" t="str">
        <f t="shared" si="0"/>
        <v>Coût annuel estimé      PAC air-rad-ECS + VE3 - 4 plages</v>
      </c>
      <c r="W19" s="158" t="str">
        <f t="shared" si="0"/>
        <v>Coût annuel estimé      PAC air-rad-ECS + VE3 - 2 plages</v>
      </c>
    </row>
    <row r="20" spans="1:23" x14ac:dyDescent="0.3">
      <c r="A20" s="139" t="s">
        <v>7</v>
      </c>
      <c r="B20" s="120"/>
      <c r="C20" s="115" t="e">
        <f>SUM(C21:C23)</f>
        <v>#VALUE!</v>
      </c>
      <c r="D20" s="115" t="e">
        <f t="shared" ref="D20:H20" si="1">SUM(D21:D23)</f>
        <v>#VALUE!</v>
      </c>
      <c r="E20" s="115" t="e">
        <f t="shared" si="1"/>
        <v>#VALUE!</v>
      </c>
      <c r="F20" s="115" t="e">
        <f>SUM(F21:F23)</f>
        <v>#VALUE!</v>
      </c>
      <c r="G20" s="115" t="e">
        <f t="shared" si="1"/>
        <v>#VALUE!</v>
      </c>
      <c r="H20" s="115" t="e">
        <f t="shared" si="1"/>
        <v>#VALUE!</v>
      </c>
      <c r="I20" s="115" t="e">
        <f>SUM(I21:I23)</f>
        <v>#VALUE!</v>
      </c>
      <c r="J20" s="115" t="e">
        <f t="shared" ref="J20:W20" si="2">SUM(J21:J23)</f>
        <v>#VALUE!</v>
      </c>
      <c r="K20" s="115" t="e">
        <f t="shared" si="2"/>
        <v>#VALUE!</v>
      </c>
      <c r="L20" s="115" t="e">
        <f t="shared" si="2"/>
        <v>#VALUE!</v>
      </c>
      <c r="M20" s="115" t="e">
        <f t="shared" si="2"/>
        <v>#VALUE!</v>
      </c>
      <c r="N20" s="115" t="e">
        <f t="shared" si="2"/>
        <v>#VALUE!</v>
      </c>
      <c r="O20" s="115" t="e">
        <f t="shared" si="2"/>
        <v>#VALUE!</v>
      </c>
      <c r="P20" s="115" t="e">
        <f t="shared" si="2"/>
        <v>#VALUE!</v>
      </c>
      <c r="Q20" s="115" t="e">
        <f t="shared" si="2"/>
        <v>#VALUE!</v>
      </c>
      <c r="R20" s="115" t="e">
        <f t="shared" si="2"/>
        <v>#VALUE!</v>
      </c>
      <c r="S20" s="115" t="e">
        <f t="shared" si="2"/>
        <v>#VALUE!</v>
      </c>
      <c r="T20" s="115" t="e">
        <f t="shared" si="2"/>
        <v>#VALUE!</v>
      </c>
      <c r="U20" s="115" t="e">
        <f t="shared" si="2"/>
        <v>#VALUE!</v>
      </c>
      <c r="V20" s="115" t="e">
        <f t="shared" si="2"/>
        <v>#VALUE!</v>
      </c>
      <c r="W20" s="115" t="e">
        <f t="shared" si="2"/>
        <v>#VALUE!</v>
      </c>
    </row>
    <row r="21" spans="1:23" x14ac:dyDescent="0.3">
      <c r="A21" s="18" t="s">
        <v>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3" x14ac:dyDescent="0.3">
      <c r="A22" s="18" t="s">
        <v>17</v>
      </c>
      <c r="B22" s="121" t="str">
        <f>+'Tarifs 2024'!$R$68</f>
        <v>V</v>
      </c>
      <c r="C22" s="115" t="e">
        <f>$B22*1</f>
        <v>#VALUE!</v>
      </c>
      <c r="D22" s="115" t="e">
        <f t="shared" ref="D22:W22" si="3">$B22*1</f>
        <v>#VALUE!</v>
      </c>
      <c r="E22" s="115" t="e">
        <f t="shared" si="3"/>
        <v>#VALUE!</v>
      </c>
      <c r="F22" s="115" t="e">
        <f t="shared" si="3"/>
        <v>#VALUE!</v>
      </c>
      <c r="G22" s="115" t="e">
        <f t="shared" si="3"/>
        <v>#VALUE!</v>
      </c>
      <c r="H22" s="115" t="e">
        <f t="shared" si="3"/>
        <v>#VALUE!</v>
      </c>
      <c r="I22" s="115" t="e">
        <f t="shared" si="3"/>
        <v>#VALUE!</v>
      </c>
      <c r="J22" s="115" t="e">
        <f t="shared" si="3"/>
        <v>#VALUE!</v>
      </c>
      <c r="K22" s="115" t="e">
        <f t="shared" si="3"/>
        <v>#VALUE!</v>
      </c>
      <c r="L22" s="115" t="e">
        <f t="shared" si="3"/>
        <v>#VALUE!</v>
      </c>
      <c r="M22" s="115" t="e">
        <f t="shared" si="3"/>
        <v>#VALUE!</v>
      </c>
      <c r="N22" s="115" t="e">
        <f t="shared" si="3"/>
        <v>#VALUE!</v>
      </c>
      <c r="O22" s="115" t="e">
        <f t="shared" si="3"/>
        <v>#VALUE!</v>
      </c>
      <c r="P22" s="115" t="e">
        <f t="shared" si="3"/>
        <v>#VALUE!</v>
      </c>
      <c r="Q22" s="115" t="e">
        <f t="shared" si="3"/>
        <v>#VALUE!</v>
      </c>
      <c r="R22" s="115" t="e">
        <f t="shared" si="3"/>
        <v>#VALUE!</v>
      </c>
      <c r="S22" s="115" t="e">
        <f t="shared" si="3"/>
        <v>#VALUE!</v>
      </c>
      <c r="T22" s="115" t="e">
        <f t="shared" si="3"/>
        <v>#VALUE!</v>
      </c>
      <c r="U22" s="115" t="e">
        <f t="shared" si="3"/>
        <v>#VALUE!</v>
      </c>
      <c r="V22" s="115" t="e">
        <f t="shared" si="3"/>
        <v>#VALUE!</v>
      </c>
      <c r="W22" s="115" t="e">
        <f t="shared" si="3"/>
        <v>#VALUE!</v>
      </c>
    </row>
    <row r="23" spans="1:23" x14ac:dyDescent="0.3">
      <c r="A23" s="18" t="s">
        <v>58</v>
      </c>
      <c r="B23" s="120"/>
      <c r="C23" s="115" t="e">
        <f t="shared" ref="C23:H23" si="4">SUM(C28:C31)</f>
        <v>#VALUE!</v>
      </c>
      <c r="D23" s="115" t="e">
        <f t="shared" si="4"/>
        <v>#VALUE!</v>
      </c>
      <c r="E23" s="115" t="e">
        <f t="shared" si="4"/>
        <v>#VALUE!</v>
      </c>
      <c r="F23" s="115" t="e">
        <f t="shared" si="4"/>
        <v>#VALUE!</v>
      </c>
      <c r="G23" s="115" t="e">
        <f t="shared" si="4"/>
        <v>#VALUE!</v>
      </c>
      <c r="H23" s="115" t="e">
        <f t="shared" si="4"/>
        <v>#VALUE!</v>
      </c>
      <c r="I23" s="115" t="e">
        <f>SUM(I24:I31)</f>
        <v>#VALUE!</v>
      </c>
      <c r="J23" s="115" t="e">
        <f t="shared" ref="J23:W23" si="5">SUM(J24:J31)</f>
        <v>#VALUE!</v>
      </c>
      <c r="K23" s="115" t="e">
        <f t="shared" si="5"/>
        <v>#VALUE!</v>
      </c>
      <c r="L23" s="115" t="e">
        <f t="shared" si="5"/>
        <v>#VALUE!</v>
      </c>
      <c r="M23" s="115" t="e">
        <f t="shared" si="5"/>
        <v>#VALUE!</v>
      </c>
      <c r="N23" s="115" t="e">
        <f t="shared" si="5"/>
        <v>#VALUE!</v>
      </c>
      <c r="O23" s="115" t="e">
        <f t="shared" si="5"/>
        <v>#VALUE!</v>
      </c>
      <c r="P23" s="115" t="e">
        <f t="shared" si="5"/>
        <v>#VALUE!</v>
      </c>
      <c r="Q23" s="115" t="e">
        <f t="shared" si="5"/>
        <v>#VALUE!</v>
      </c>
      <c r="R23" s="115" t="e">
        <f t="shared" si="5"/>
        <v>#VALUE!</v>
      </c>
      <c r="S23" s="115" t="e">
        <f t="shared" si="5"/>
        <v>#VALUE!</v>
      </c>
      <c r="T23" s="115" t="e">
        <f t="shared" si="5"/>
        <v>#VALUE!</v>
      </c>
      <c r="U23" s="115" t="e">
        <f t="shared" si="5"/>
        <v>#VALUE!</v>
      </c>
      <c r="V23" s="115" t="e">
        <f t="shared" si="5"/>
        <v>#VALUE!</v>
      </c>
      <c r="W23" s="115" t="e">
        <f t="shared" si="5"/>
        <v>#VALUE!</v>
      </c>
    </row>
    <row r="24" spans="1:23" x14ac:dyDescent="0.3">
      <c r="A24" s="19" t="s">
        <v>140</v>
      </c>
      <c r="B24" s="120" t="str">
        <f>+'Tarifs 2024'!$T$71</f>
        <v>V</v>
      </c>
      <c r="C24" s="127"/>
      <c r="D24" s="127"/>
      <c r="E24" s="127"/>
      <c r="F24" s="127"/>
      <c r="G24" s="127"/>
      <c r="H24" s="127"/>
      <c r="I24" s="115" t="e">
        <f>$B24*I$6</f>
        <v>#VALUE!</v>
      </c>
      <c r="J24" s="115" t="e">
        <f t="shared" ref="J24:W24" si="6">$B24*J$6</f>
        <v>#VALUE!</v>
      </c>
      <c r="K24" s="115" t="e">
        <f t="shared" si="6"/>
        <v>#VALUE!</v>
      </c>
      <c r="L24" s="115" t="e">
        <f t="shared" si="6"/>
        <v>#VALUE!</v>
      </c>
      <c r="M24" s="115" t="e">
        <f t="shared" si="6"/>
        <v>#VALUE!</v>
      </c>
      <c r="N24" s="115" t="e">
        <f t="shared" si="6"/>
        <v>#VALUE!</v>
      </c>
      <c r="O24" s="115" t="e">
        <f t="shared" si="6"/>
        <v>#VALUE!</v>
      </c>
      <c r="P24" s="115" t="e">
        <f t="shared" si="6"/>
        <v>#VALUE!</v>
      </c>
      <c r="Q24" s="115" t="e">
        <f t="shared" si="6"/>
        <v>#VALUE!</v>
      </c>
      <c r="R24" s="115" t="e">
        <f t="shared" si="6"/>
        <v>#VALUE!</v>
      </c>
      <c r="S24" s="115" t="e">
        <f t="shared" si="6"/>
        <v>#VALUE!</v>
      </c>
      <c r="T24" s="115" t="e">
        <f t="shared" si="6"/>
        <v>#VALUE!</v>
      </c>
      <c r="U24" s="115" t="e">
        <f t="shared" si="6"/>
        <v>#VALUE!</v>
      </c>
      <c r="V24" s="115" t="e">
        <f t="shared" si="6"/>
        <v>#VALUE!</v>
      </c>
      <c r="W24" s="115" t="e">
        <f t="shared" si="6"/>
        <v>#VALUE!</v>
      </c>
    </row>
    <row r="25" spans="1:23" x14ac:dyDescent="0.3">
      <c r="A25" s="19" t="s">
        <v>141</v>
      </c>
      <c r="B25" s="120" t="str">
        <f>+'Tarifs 2024'!$T$72</f>
        <v>V</v>
      </c>
      <c r="C25" s="127"/>
      <c r="D25" s="127"/>
      <c r="E25" s="127"/>
      <c r="F25" s="127"/>
      <c r="G25" s="127"/>
      <c r="H25" s="127"/>
      <c r="I25" s="115" t="e">
        <f>$B25*I$7</f>
        <v>#VALUE!</v>
      </c>
      <c r="J25" s="115" t="e">
        <f t="shared" ref="J25:W25" si="7">$B25*J$7</f>
        <v>#VALUE!</v>
      </c>
      <c r="K25" s="115" t="e">
        <f t="shared" si="7"/>
        <v>#VALUE!</v>
      </c>
      <c r="L25" s="115" t="e">
        <f t="shared" si="7"/>
        <v>#VALUE!</v>
      </c>
      <c r="M25" s="115" t="e">
        <f t="shared" si="7"/>
        <v>#VALUE!</v>
      </c>
      <c r="N25" s="115" t="e">
        <f t="shared" si="7"/>
        <v>#VALUE!</v>
      </c>
      <c r="O25" s="115" t="e">
        <f t="shared" si="7"/>
        <v>#VALUE!</v>
      </c>
      <c r="P25" s="115" t="e">
        <f t="shared" si="7"/>
        <v>#VALUE!</v>
      </c>
      <c r="Q25" s="115" t="e">
        <f t="shared" si="7"/>
        <v>#VALUE!</v>
      </c>
      <c r="R25" s="115" t="e">
        <f t="shared" si="7"/>
        <v>#VALUE!</v>
      </c>
      <c r="S25" s="115" t="e">
        <f t="shared" si="7"/>
        <v>#VALUE!</v>
      </c>
      <c r="T25" s="115" t="e">
        <f t="shared" si="7"/>
        <v>#VALUE!</v>
      </c>
      <c r="U25" s="115" t="e">
        <f t="shared" si="7"/>
        <v>#VALUE!</v>
      </c>
      <c r="V25" s="115" t="e">
        <f t="shared" si="7"/>
        <v>#VALUE!</v>
      </c>
      <c r="W25" s="115" t="e">
        <f t="shared" si="7"/>
        <v>#VALUE!</v>
      </c>
    </row>
    <row r="26" spans="1:23" x14ac:dyDescent="0.3">
      <c r="A26" s="19" t="s">
        <v>142</v>
      </c>
      <c r="B26" s="120" t="str">
        <f>+'Tarifs 2024'!$T$73</f>
        <v>V</v>
      </c>
      <c r="C26" s="127"/>
      <c r="D26" s="127"/>
      <c r="E26" s="127"/>
      <c r="F26" s="127"/>
      <c r="G26" s="127"/>
      <c r="H26" s="127"/>
      <c r="I26" s="115" t="e">
        <f>$B26*I$8</f>
        <v>#VALUE!</v>
      </c>
      <c r="J26" s="115" t="e">
        <f t="shared" ref="J26:W26" si="8">$B26*J$8</f>
        <v>#VALUE!</v>
      </c>
      <c r="K26" s="115" t="e">
        <f t="shared" si="8"/>
        <v>#VALUE!</v>
      </c>
      <c r="L26" s="115" t="e">
        <f t="shared" si="8"/>
        <v>#VALUE!</v>
      </c>
      <c r="M26" s="115" t="e">
        <f t="shared" si="8"/>
        <v>#VALUE!</v>
      </c>
      <c r="N26" s="115" t="e">
        <f t="shared" si="8"/>
        <v>#VALUE!</v>
      </c>
      <c r="O26" s="115" t="e">
        <f t="shared" si="8"/>
        <v>#VALUE!</v>
      </c>
      <c r="P26" s="115" t="e">
        <f t="shared" si="8"/>
        <v>#VALUE!</v>
      </c>
      <c r="Q26" s="115" t="e">
        <f t="shared" si="8"/>
        <v>#VALUE!</v>
      </c>
      <c r="R26" s="115" t="e">
        <f t="shared" si="8"/>
        <v>#VALUE!</v>
      </c>
      <c r="S26" s="115" t="e">
        <f t="shared" si="8"/>
        <v>#VALUE!</v>
      </c>
      <c r="T26" s="115" t="e">
        <f t="shared" si="8"/>
        <v>#VALUE!</v>
      </c>
      <c r="U26" s="115" t="e">
        <f t="shared" si="8"/>
        <v>#VALUE!</v>
      </c>
      <c r="V26" s="115" t="e">
        <f t="shared" si="8"/>
        <v>#VALUE!</v>
      </c>
      <c r="W26" s="115" t="e">
        <f t="shared" si="8"/>
        <v>#VALUE!</v>
      </c>
    </row>
    <row r="27" spans="1:23" x14ac:dyDescent="0.3">
      <c r="A27" s="19" t="s">
        <v>143</v>
      </c>
      <c r="B27" s="120" t="str">
        <f>+'Tarifs 2024'!$T$74</f>
        <v>V</v>
      </c>
      <c r="C27" s="127"/>
      <c r="D27" s="127"/>
      <c r="E27" s="127"/>
      <c r="F27" s="127"/>
      <c r="G27" s="127"/>
      <c r="H27" s="127"/>
      <c r="I27" s="115" t="e">
        <f>$B27*I$9</f>
        <v>#VALUE!</v>
      </c>
      <c r="J27" s="115" t="e">
        <f t="shared" ref="J27:W27" si="9">$B27*J$9</f>
        <v>#VALUE!</v>
      </c>
      <c r="K27" s="115" t="e">
        <f t="shared" si="9"/>
        <v>#VALUE!</v>
      </c>
      <c r="L27" s="115" t="e">
        <f t="shared" si="9"/>
        <v>#VALUE!</v>
      </c>
      <c r="M27" s="115" t="e">
        <f t="shared" si="9"/>
        <v>#VALUE!</v>
      </c>
      <c r="N27" s="115" t="e">
        <f t="shared" si="9"/>
        <v>#VALUE!</v>
      </c>
      <c r="O27" s="115" t="e">
        <f t="shared" si="9"/>
        <v>#VALUE!</v>
      </c>
      <c r="P27" s="115" t="e">
        <f t="shared" si="9"/>
        <v>#VALUE!</v>
      </c>
      <c r="Q27" s="115" t="e">
        <f t="shared" si="9"/>
        <v>#VALUE!</v>
      </c>
      <c r="R27" s="115" t="e">
        <f t="shared" si="9"/>
        <v>#VALUE!</v>
      </c>
      <c r="S27" s="115" t="e">
        <f t="shared" si="9"/>
        <v>#VALUE!</v>
      </c>
      <c r="T27" s="115" t="e">
        <f t="shared" si="9"/>
        <v>#VALUE!</v>
      </c>
      <c r="U27" s="115" t="e">
        <f t="shared" si="9"/>
        <v>#VALUE!</v>
      </c>
      <c r="V27" s="115" t="e">
        <f t="shared" si="9"/>
        <v>#VALUE!</v>
      </c>
      <c r="W27" s="115" t="e">
        <f t="shared" si="9"/>
        <v>#VALUE!</v>
      </c>
    </row>
    <row r="28" spans="1:23" x14ac:dyDescent="0.3">
      <c r="A28" s="19" t="s">
        <v>20</v>
      </c>
      <c r="B28" s="120" t="str">
        <f>+'Tarifs 2024'!$T$79</f>
        <v>V</v>
      </c>
      <c r="C28" s="115" t="e">
        <f>$B28*C$10</f>
        <v>#VALUE!</v>
      </c>
      <c r="D28" s="115" t="e">
        <f t="shared" ref="D28:H28" si="10">$B28*D$10</f>
        <v>#VALUE!</v>
      </c>
      <c r="E28" s="115" t="e">
        <f t="shared" si="10"/>
        <v>#VALUE!</v>
      </c>
      <c r="F28" s="115" t="e">
        <f t="shared" si="10"/>
        <v>#VALUE!</v>
      </c>
      <c r="G28" s="115" t="e">
        <f t="shared" si="10"/>
        <v>#VALUE!</v>
      </c>
      <c r="H28" s="115" t="e">
        <f t="shared" si="10"/>
        <v>#VALUE!</v>
      </c>
      <c r="I28" s="115" t="e">
        <f>$B28*I$10</f>
        <v>#VALUE!</v>
      </c>
      <c r="J28" s="115" t="e">
        <f t="shared" ref="J28:W28" si="11">$B28*J$10</f>
        <v>#VALUE!</v>
      </c>
      <c r="K28" s="115" t="e">
        <f t="shared" si="11"/>
        <v>#VALUE!</v>
      </c>
      <c r="L28" s="115" t="e">
        <f t="shared" si="11"/>
        <v>#VALUE!</v>
      </c>
      <c r="M28" s="115" t="e">
        <f t="shared" si="11"/>
        <v>#VALUE!</v>
      </c>
      <c r="N28" s="115" t="e">
        <f t="shared" si="11"/>
        <v>#VALUE!</v>
      </c>
      <c r="O28" s="115" t="e">
        <f t="shared" si="11"/>
        <v>#VALUE!</v>
      </c>
      <c r="P28" s="115" t="e">
        <f t="shared" si="11"/>
        <v>#VALUE!</v>
      </c>
      <c r="Q28" s="115" t="e">
        <f t="shared" si="11"/>
        <v>#VALUE!</v>
      </c>
      <c r="R28" s="115" t="e">
        <f t="shared" si="11"/>
        <v>#VALUE!</v>
      </c>
      <c r="S28" s="115" t="e">
        <f t="shared" si="11"/>
        <v>#VALUE!</v>
      </c>
      <c r="T28" s="115" t="e">
        <f t="shared" si="11"/>
        <v>#VALUE!</v>
      </c>
      <c r="U28" s="115" t="e">
        <f t="shared" si="11"/>
        <v>#VALUE!</v>
      </c>
      <c r="V28" s="115" t="e">
        <f t="shared" si="11"/>
        <v>#VALUE!</v>
      </c>
      <c r="W28" s="115" t="e">
        <f t="shared" si="11"/>
        <v>#VALUE!</v>
      </c>
    </row>
    <row r="29" spans="1:23" x14ac:dyDescent="0.3">
      <c r="A29" s="19" t="s">
        <v>22</v>
      </c>
      <c r="B29" s="120" t="str">
        <f>+'Tarifs 2024'!$T$76</f>
        <v>V</v>
      </c>
      <c r="C29" s="115" t="e">
        <f>$B29*C$11</f>
        <v>#VALUE!</v>
      </c>
      <c r="D29" s="115" t="e">
        <f t="shared" ref="D29:W29" si="12">$B29*D$11</f>
        <v>#VALUE!</v>
      </c>
      <c r="E29" s="115" t="e">
        <f t="shared" si="12"/>
        <v>#VALUE!</v>
      </c>
      <c r="F29" s="115" t="e">
        <f t="shared" si="12"/>
        <v>#VALUE!</v>
      </c>
      <c r="G29" s="115" t="e">
        <f t="shared" si="12"/>
        <v>#VALUE!</v>
      </c>
      <c r="H29" s="115" t="e">
        <f t="shared" si="12"/>
        <v>#VALUE!</v>
      </c>
      <c r="I29" s="115" t="e">
        <f t="shared" si="12"/>
        <v>#VALUE!</v>
      </c>
      <c r="J29" s="115" t="e">
        <f t="shared" si="12"/>
        <v>#VALUE!</v>
      </c>
      <c r="K29" s="115" t="e">
        <f t="shared" si="12"/>
        <v>#VALUE!</v>
      </c>
      <c r="L29" s="115" t="e">
        <f t="shared" si="12"/>
        <v>#VALUE!</v>
      </c>
      <c r="M29" s="115" t="e">
        <f t="shared" si="12"/>
        <v>#VALUE!</v>
      </c>
      <c r="N29" s="115" t="e">
        <f t="shared" si="12"/>
        <v>#VALUE!</v>
      </c>
      <c r="O29" s="115" t="e">
        <f t="shared" si="12"/>
        <v>#VALUE!</v>
      </c>
      <c r="P29" s="115" t="e">
        <f t="shared" si="12"/>
        <v>#VALUE!</v>
      </c>
      <c r="Q29" s="115" t="e">
        <f t="shared" si="12"/>
        <v>#VALUE!</v>
      </c>
      <c r="R29" s="115" t="e">
        <f t="shared" si="12"/>
        <v>#VALUE!</v>
      </c>
      <c r="S29" s="115" t="e">
        <f t="shared" si="12"/>
        <v>#VALUE!</v>
      </c>
      <c r="T29" s="115" t="e">
        <f t="shared" si="12"/>
        <v>#VALUE!</v>
      </c>
      <c r="U29" s="115" t="e">
        <f t="shared" si="12"/>
        <v>#VALUE!</v>
      </c>
      <c r="V29" s="115" t="e">
        <f t="shared" si="12"/>
        <v>#VALUE!</v>
      </c>
      <c r="W29" s="115" t="e">
        <f t="shared" si="12"/>
        <v>#VALUE!</v>
      </c>
    </row>
    <row r="30" spans="1:23" x14ac:dyDescent="0.3">
      <c r="A30" s="19" t="s">
        <v>23</v>
      </c>
      <c r="B30" s="120" t="str">
        <f>+'Tarifs 2024'!$T$77</f>
        <v>V</v>
      </c>
      <c r="C30" s="115" t="e">
        <f>$B30*C$12</f>
        <v>#VALUE!</v>
      </c>
      <c r="D30" s="115" t="e">
        <f t="shared" ref="D30:W30" si="13">$B30*D$12</f>
        <v>#VALUE!</v>
      </c>
      <c r="E30" s="115" t="e">
        <f t="shared" si="13"/>
        <v>#VALUE!</v>
      </c>
      <c r="F30" s="115" t="e">
        <f t="shared" si="13"/>
        <v>#VALUE!</v>
      </c>
      <c r="G30" s="115" t="e">
        <f t="shared" si="13"/>
        <v>#VALUE!</v>
      </c>
      <c r="H30" s="115" t="e">
        <f t="shared" si="13"/>
        <v>#VALUE!</v>
      </c>
      <c r="I30" s="115" t="e">
        <f t="shared" si="13"/>
        <v>#VALUE!</v>
      </c>
      <c r="J30" s="115" t="e">
        <f t="shared" si="13"/>
        <v>#VALUE!</v>
      </c>
      <c r="K30" s="115" t="e">
        <f t="shared" si="13"/>
        <v>#VALUE!</v>
      </c>
      <c r="L30" s="115" t="e">
        <f t="shared" si="13"/>
        <v>#VALUE!</v>
      </c>
      <c r="M30" s="115" t="e">
        <f t="shared" si="13"/>
        <v>#VALUE!</v>
      </c>
      <c r="N30" s="115" t="e">
        <f t="shared" si="13"/>
        <v>#VALUE!</v>
      </c>
      <c r="O30" s="115" t="e">
        <f t="shared" si="13"/>
        <v>#VALUE!</v>
      </c>
      <c r="P30" s="115" t="e">
        <f t="shared" si="13"/>
        <v>#VALUE!</v>
      </c>
      <c r="Q30" s="115" t="e">
        <f t="shared" si="13"/>
        <v>#VALUE!</v>
      </c>
      <c r="R30" s="115" t="e">
        <f t="shared" si="13"/>
        <v>#VALUE!</v>
      </c>
      <c r="S30" s="115" t="e">
        <f t="shared" si="13"/>
        <v>#VALUE!</v>
      </c>
      <c r="T30" s="115" t="e">
        <f t="shared" si="13"/>
        <v>#VALUE!</v>
      </c>
      <c r="U30" s="115" t="e">
        <f t="shared" si="13"/>
        <v>#VALUE!</v>
      </c>
      <c r="V30" s="115" t="e">
        <f t="shared" si="13"/>
        <v>#VALUE!</v>
      </c>
      <c r="W30" s="115" t="e">
        <f t="shared" si="13"/>
        <v>#VALUE!</v>
      </c>
    </row>
    <row r="31" spans="1:23" x14ac:dyDescent="0.3">
      <c r="A31" s="19" t="s">
        <v>24</v>
      </c>
      <c r="B31" s="120" t="str">
        <f>+'Tarifs 2024'!$R$81</f>
        <v>V</v>
      </c>
      <c r="C31" s="115" t="e">
        <f>$B31*C$13</f>
        <v>#VALUE!</v>
      </c>
      <c r="D31" s="115" t="e">
        <f t="shared" ref="D31:W31" si="14">$B31*D$13</f>
        <v>#VALUE!</v>
      </c>
      <c r="E31" s="115" t="e">
        <f t="shared" si="14"/>
        <v>#VALUE!</v>
      </c>
      <c r="F31" s="115" t="e">
        <f t="shared" si="14"/>
        <v>#VALUE!</v>
      </c>
      <c r="G31" s="115" t="e">
        <f t="shared" si="14"/>
        <v>#VALUE!</v>
      </c>
      <c r="H31" s="115" t="e">
        <f t="shared" si="14"/>
        <v>#VALUE!</v>
      </c>
      <c r="I31" s="115" t="e">
        <f t="shared" si="14"/>
        <v>#VALUE!</v>
      </c>
      <c r="J31" s="115" t="e">
        <f t="shared" si="14"/>
        <v>#VALUE!</v>
      </c>
      <c r="K31" s="115" t="e">
        <f t="shared" si="14"/>
        <v>#VALUE!</v>
      </c>
      <c r="L31" s="115" t="e">
        <f t="shared" si="14"/>
        <v>#VALUE!</v>
      </c>
      <c r="M31" s="115" t="e">
        <f t="shared" si="14"/>
        <v>#VALUE!</v>
      </c>
      <c r="N31" s="115" t="e">
        <f t="shared" si="14"/>
        <v>#VALUE!</v>
      </c>
      <c r="O31" s="115" t="e">
        <f t="shared" si="14"/>
        <v>#VALUE!</v>
      </c>
      <c r="P31" s="115" t="e">
        <f t="shared" si="14"/>
        <v>#VALUE!</v>
      </c>
      <c r="Q31" s="115" t="e">
        <f t="shared" si="14"/>
        <v>#VALUE!</v>
      </c>
      <c r="R31" s="115" t="e">
        <f t="shared" si="14"/>
        <v>#VALUE!</v>
      </c>
      <c r="S31" s="115" t="e">
        <f t="shared" si="14"/>
        <v>#VALUE!</v>
      </c>
      <c r="T31" s="115" t="e">
        <f t="shared" si="14"/>
        <v>#VALUE!</v>
      </c>
      <c r="U31" s="115" t="e">
        <f t="shared" si="14"/>
        <v>#VALUE!</v>
      </c>
      <c r="V31" s="115" t="e">
        <f t="shared" si="14"/>
        <v>#VALUE!</v>
      </c>
      <c r="W31" s="115" t="e">
        <f t="shared" si="14"/>
        <v>#VALUE!</v>
      </c>
    </row>
    <row r="32" spans="1:23" x14ac:dyDescent="0.3">
      <c r="A32" s="139" t="s">
        <v>42</v>
      </c>
      <c r="B32" s="120" t="str">
        <f>+'Tarifs 2024'!$R$83</f>
        <v>V</v>
      </c>
      <c r="C32" s="115" t="e">
        <f>$B32*C$14</f>
        <v>#VALUE!</v>
      </c>
      <c r="D32" s="115" t="e">
        <f t="shared" ref="D32:W32" si="15">$B32*D$14</f>
        <v>#VALUE!</v>
      </c>
      <c r="E32" s="115" t="e">
        <f t="shared" si="15"/>
        <v>#VALUE!</v>
      </c>
      <c r="F32" s="115" t="e">
        <f t="shared" si="15"/>
        <v>#VALUE!</v>
      </c>
      <c r="G32" s="115" t="e">
        <f t="shared" si="15"/>
        <v>#VALUE!</v>
      </c>
      <c r="H32" s="115" t="e">
        <f t="shared" si="15"/>
        <v>#VALUE!</v>
      </c>
      <c r="I32" s="115" t="e">
        <f t="shared" si="15"/>
        <v>#VALUE!</v>
      </c>
      <c r="J32" s="115" t="e">
        <f t="shared" si="15"/>
        <v>#VALUE!</v>
      </c>
      <c r="K32" s="115" t="e">
        <f t="shared" si="15"/>
        <v>#VALUE!</v>
      </c>
      <c r="L32" s="115" t="e">
        <f t="shared" si="15"/>
        <v>#VALUE!</v>
      </c>
      <c r="M32" s="115" t="e">
        <f t="shared" si="15"/>
        <v>#VALUE!</v>
      </c>
      <c r="N32" s="115" t="e">
        <f t="shared" si="15"/>
        <v>#VALUE!</v>
      </c>
      <c r="O32" s="115" t="e">
        <f t="shared" si="15"/>
        <v>#VALUE!</v>
      </c>
      <c r="P32" s="115" t="e">
        <f t="shared" si="15"/>
        <v>#VALUE!</v>
      </c>
      <c r="Q32" s="115" t="e">
        <f t="shared" si="15"/>
        <v>#VALUE!</v>
      </c>
      <c r="R32" s="115" t="e">
        <f t="shared" si="15"/>
        <v>#VALUE!</v>
      </c>
      <c r="S32" s="115" t="e">
        <f t="shared" si="15"/>
        <v>#VALUE!</v>
      </c>
      <c r="T32" s="115" t="e">
        <f t="shared" si="15"/>
        <v>#VALUE!</v>
      </c>
      <c r="U32" s="115" t="e">
        <f t="shared" si="15"/>
        <v>#VALUE!</v>
      </c>
      <c r="V32" s="115" t="e">
        <f t="shared" si="15"/>
        <v>#VALUE!</v>
      </c>
      <c r="W32" s="115" t="e">
        <f t="shared" si="15"/>
        <v>#VALUE!</v>
      </c>
    </row>
    <row r="33" spans="1:23" x14ac:dyDescent="0.3">
      <c r="A33" s="139" t="s">
        <v>59</v>
      </c>
      <c r="B33" s="120"/>
      <c r="C33" s="115" t="e">
        <f>SUM(C34:C36)</f>
        <v>#VALUE!</v>
      </c>
      <c r="D33" s="115" t="e">
        <f t="shared" ref="D33:W33" si="16">SUM(D34:D36)</f>
        <v>#VALUE!</v>
      </c>
      <c r="E33" s="115" t="e">
        <f t="shared" si="16"/>
        <v>#VALUE!</v>
      </c>
      <c r="F33" s="115" t="e">
        <f t="shared" si="16"/>
        <v>#VALUE!</v>
      </c>
      <c r="G33" s="115" t="e">
        <f t="shared" si="16"/>
        <v>#VALUE!</v>
      </c>
      <c r="H33" s="115" t="e">
        <f t="shared" si="16"/>
        <v>#VALUE!</v>
      </c>
      <c r="I33" s="115" t="e">
        <f t="shared" si="16"/>
        <v>#VALUE!</v>
      </c>
      <c r="J33" s="115" t="e">
        <f t="shared" si="16"/>
        <v>#VALUE!</v>
      </c>
      <c r="K33" s="115" t="e">
        <f t="shared" si="16"/>
        <v>#VALUE!</v>
      </c>
      <c r="L33" s="115" t="e">
        <f t="shared" si="16"/>
        <v>#VALUE!</v>
      </c>
      <c r="M33" s="115" t="e">
        <f t="shared" si="16"/>
        <v>#VALUE!</v>
      </c>
      <c r="N33" s="115" t="e">
        <f t="shared" si="16"/>
        <v>#VALUE!</v>
      </c>
      <c r="O33" s="115" t="e">
        <f t="shared" si="16"/>
        <v>#VALUE!</v>
      </c>
      <c r="P33" s="115" t="e">
        <f t="shared" si="16"/>
        <v>#VALUE!</v>
      </c>
      <c r="Q33" s="115" t="e">
        <f t="shared" si="16"/>
        <v>#VALUE!</v>
      </c>
      <c r="R33" s="115" t="e">
        <f t="shared" si="16"/>
        <v>#VALUE!</v>
      </c>
      <c r="S33" s="115" t="e">
        <f t="shared" si="16"/>
        <v>#VALUE!</v>
      </c>
      <c r="T33" s="115" t="e">
        <f t="shared" si="16"/>
        <v>#VALUE!</v>
      </c>
      <c r="U33" s="115" t="e">
        <f t="shared" si="16"/>
        <v>#VALUE!</v>
      </c>
      <c r="V33" s="115" t="e">
        <f t="shared" si="16"/>
        <v>#VALUE!</v>
      </c>
      <c r="W33" s="115" t="e">
        <f t="shared" si="16"/>
        <v>#VALUE!</v>
      </c>
    </row>
    <row r="34" spans="1:23" x14ac:dyDescent="0.3">
      <c r="A34" s="18" t="s">
        <v>28</v>
      </c>
      <c r="B34" s="120" t="str">
        <f>+'Tarifs 2024'!$R$86</f>
        <v>V</v>
      </c>
      <c r="C34" s="115" t="e">
        <f>$B34*C$14</f>
        <v>#VALUE!</v>
      </c>
      <c r="D34" s="115" t="e">
        <f t="shared" ref="D34:S37" si="17">$B34*D$14</f>
        <v>#VALUE!</v>
      </c>
      <c r="E34" s="115" t="e">
        <f t="shared" si="17"/>
        <v>#VALUE!</v>
      </c>
      <c r="F34" s="115" t="e">
        <f>$B34*F$14</f>
        <v>#VALUE!</v>
      </c>
      <c r="G34" s="115" t="e">
        <f t="shared" si="17"/>
        <v>#VALUE!</v>
      </c>
      <c r="H34" s="115" t="e">
        <f t="shared" si="17"/>
        <v>#VALUE!</v>
      </c>
      <c r="I34" s="115" t="e">
        <f t="shared" si="17"/>
        <v>#VALUE!</v>
      </c>
      <c r="J34" s="115" t="e">
        <f t="shared" si="17"/>
        <v>#VALUE!</v>
      </c>
      <c r="K34" s="115" t="e">
        <f t="shared" si="17"/>
        <v>#VALUE!</v>
      </c>
      <c r="L34" s="115" t="e">
        <f t="shared" si="17"/>
        <v>#VALUE!</v>
      </c>
      <c r="M34" s="115" t="e">
        <f t="shared" si="17"/>
        <v>#VALUE!</v>
      </c>
      <c r="N34" s="115" t="e">
        <f t="shared" si="17"/>
        <v>#VALUE!</v>
      </c>
      <c r="O34" s="115" t="e">
        <f t="shared" si="17"/>
        <v>#VALUE!</v>
      </c>
      <c r="P34" s="115" t="e">
        <f t="shared" si="17"/>
        <v>#VALUE!</v>
      </c>
      <c r="Q34" s="115" t="e">
        <f t="shared" si="17"/>
        <v>#VALUE!</v>
      </c>
      <c r="R34" s="115" t="e">
        <f t="shared" si="17"/>
        <v>#VALUE!</v>
      </c>
      <c r="S34" s="115" t="e">
        <f t="shared" si="17"/>
        <v>#VALUE!</v>
      </c>
      <c r="T34" s="115" t="e">
        <f t="shared" ref="T34:W37" si="18">$B34*T$14</f>
        <v>#VALUE!</v>
      </c>
      <c r="U34" s="115" t="e">
        <f t="shared" si="18"/>
        <v>#VALUE!</v>
      </c>
      <c r="V34" s="115" t="e">
        <f t="shared" si="18"/>
        <v>#VALUE!</v>
      </c>
      <c r="W34" s="115" t="e">
        <f t="shared" si="18"/>
        <v>#VALUE!</v>
      </c>
    </row>
    <row r="35" spans="1:23" x14ac:dyDescent="0.3">
      <c r="A35" s="18" t="s">
        <v>30</v>
      </c>
      <c r="B35" s="120" t="str">
        <f>+'Tarifs 2024'!$R$87</f>
        <v>V</v>
      </c>
      <c r="C35" s="115" t="e">
        <f>$B35*C$14</f>
        <v>#VALUE!</v>
      </c>
      <c r="D35" s="115" t="e">
        <f t="shared" si="17"/>
        <v>#VALUE!</v>
      </c>
      <c r="E35" s="115" t="e">
        <f t="shared" si="17"/>
        <v>#VALUE!</v>
      </c>
      <c r="F35" s="115" t="e">
        <f t="shared" si="17"/>
        <v>#VALUE!</v>
      </c>
      <c r="G35" s="115" t="e">
        <f t="shared" si="17"/>
        <v>#VALUE!</v>
      </c>
      <c r="H35" s="115" t="e">
        <f t="shared" si="17"/>
        <v>#VALUE!</v>
      </c>
      <c r="I35" s="115" t="e">
        <f t="shared" si="17"/>
        <v>#VALUE!</v>
      </c>
      <c r="J35" s="115" t="e">
        <f t="shared" si="17"/>
        <v>#VALUE!</v>
      </c>
      <c r="K35" s="115" t="e">
        <f t="shared" si="17"/>
        <v>#VALUE!</v>
      </c>
      <c r="L35" s="115" t="e">
        <f t="shared" si="17"/>
        <v>#VALUE!</v>
      </c>
      <c r="M35" s="115" t="e">
        <f t="shared" si="17"/>
        <v>#VALUE!</v>
      </c>
      <c r="N35" s="115" t="e">
        <f t="shared" si="17"/>
        <v>#VALUE!</v>
      </c>
      <c r="O35" s="115" t="e">
        <f t="shared" si="17"/>
        <v>#VALUE!</v>
      </c>
      <c r="P35" s="115" t="e">
        <f t="shared" si="17"/>
        <v>#VALUE!</v>
      </c>
      <c r="Q35" s="115" t="e">
        <f t="shared" si="17"/>
        <v>#VALUE!</v>
      </c>
      <c r="R35" s="115" t="e">
        <f t="shared" si="17"/>
        <v>#VALUE!</v>
      </c>
      <c r="S35" s="115" t="e">
        <f t="shared" si="17"/>
        <v>#VALUE!</v>
      </c>
      <c r="T35" s="115" t="e">
        <f t="shared" si="18"/>
        <v>#VALUE!</v>
      </c>
      <c r="U35" s="115" t="e">
        <f t="shared" si="18"/>
        <v>#VALUE!</v>
      </c>
      <c r="V35" s="115" t="e">
        <f t="shared" si="18"/>
        <v>#VALUE!</v>
      </c>
      <c r="W35" s="115" t="e">
        <f t="shared" si="18"/>
        <v>#VALUE!</v>
      </c>
    </row>
    <row r="36" spans="1:23" x14ac:dyDescent="0.3">
      <c r="A36" s="18" t="s">
        <v>32</v>
      </c>
      <c r="B36" s="120" t="str">
        <f>+'Tarifs 2024'!$R$88</f>
        <v>V</v>
      </c>
      <c r="C36" s="115" t="e">
        <f>$B36*C$14</f>
        <v>#VALUE!</v>
      </c>
      <c r="D36" s="115" t="e">
        <f t="shared" si="17"/>
        <v>#VALUE!</v>
      </c>
      <c r="E36" s="115" t="e">
        <f t="shared" si="17"/>
        <v>#VALUE!</v>
      </c>
      <c r="F36" s="115" t="e">
        <f t="shared" si="17"/>
        <v>#VALUE!</v>
      </c>
      <c r="G36" s="115" t="e">
        <f t="shared" si="17"/>
        <v>#VALUE!</v>
      </c>
      <c r="H36" s="115" t="e">
        <f t="shared" si="17"/>
        <v>#VALUE!</v>
      </c>
      <c r="I36" s="115" t="e">
        <f t="shared" si="17"/>
        <v>#VALUE!</v>
      </c>
      <c r="J36" s="115" t="e">
        <f t="shared" si="17"/>
        <v>#VALUE!</v>
      </c>
      <c r="K36" s="115" t="e">
        <f t="shared" si="17"/>
        <v>#VALUE!</v>
      </c>
      <c r="L36" s="115" t="e">
        <f t="shared" si="17"/>
        <v>#VALUE!</v>
      </c>
      <c r="M36" s="115" t="e">
        <f t="shared" si="17"/>
        <v>#VALUE!</v>
      </c>
      <c r="N36" s="115" t="e">
        <f t="shared" si="17"/>
        <v>#VALUE!</v>
      </c>
      <c r="O36" s="115" t="e">
        <f t="shared" si="17"/>
        <v>#VALUE!</v>
      </c>
      <c r="P36" s="115" t="e">
        <f t="shared" si="17"/>
        <v>#VALUE!</v>
      </c>
      <c r="Q36" s="115" t="e">
        <f t="shared" si="17"/>
        <v>#VALUE!</v>
      </c>
      <c r="R36" s="115" t="e">
        <f t="shared" si="17"/>
        <v>#VALUE!</v>
      </c>
      <c r="S36" s="115" t="e">
        <f t="shared" si="17"/>
        <v>#VALUE!</v>
      </c>
      <c r="T36" s="115" t="e">
        <f t="shared" si="18"/>
        <v>#VALUE!</v>
      </c>
      <c r="U36" s="115" t="e">
        <f t="shared" si="18"/>
        <v>#VALUE!</v>
      </c>
      <c r="V36" s="115" t="e">
        <f t="shared" si="18"/>
        <v>#VALUE!</v>
      </c>
      <c r="W36" s="115" t="e">
        <f t="shared" si="18"/>
        <v>#VALUE!</v>
      </c>
    </row>
    <row r="37" spans="1:23" x14ac:dyDescent="0.3">
      <c r="A37" s="139" t="s">
        <v>34</v>
      </c>
      <c r="B37" s="120" t="str">
        <f>+'Tarifs 2024'!$T$90</f>
        <v>V</v>
      </c>
      <c r="C37" s="115" t="e">
        <f>$B37*C$14</f>
        <v>#VALUE!</v>
      </c>
      <c r="D37" s="115" t="e">
        <f t="shared" si="17"/>
        <v>#VALUE!</v>
      </c>
      <c r="E37" s="115" t="e">
        <f t="shared" si="17"/>
        <v>#VALUE!</v>
      </c>
      <c r="F37" s="115" t="e">
        <f t="shared" si="17"/>
        <v>#VALUE!</v>
      </c>
      <c r="G37" s="115" t="e">
        <f t="shared" si="17"/>
        <v>#VALUE!</v>
      </c>
      <c r="H37" s="115" t="e">
        <f t="shared" si="17"/>
        <v>#VALUE!</v>
      </c>
      <c r="I37" s="115" t="e">
        <f t="shared" si="17"/>
        <v>#VALUE!</v>
      </c>
      <c r="J37" s="115" t="e">
        <f t="shared" si="17"/>
        <v>#VALUE!</v>
      </c>
      <c r="K37" s="115" t="e">
        <f t="shared" si="17"/>
        <v>#VALUE!</v>
      </c>
      <c r="L37" s="115" t="e">
        <f t="shared" si="17"/>
        <v>#VALUE!</v>
      </c>
      <c r="M37" s="115" t="e">
        <f t="shared" si="17"/>
        <v>#VALUE!</v>
      </c>
      <c r="N37" s="115" t="e">
        <f t="shared" si="17"/>
        <v>#VALUE!</v>
      </c>
      <c r="O37" s="115" t="e">
        <f t="shared" si="17"/>
        <v>#VALUE!</v>
      </c>
      <c r="P37" s="115" t="e">
        <f t="shared" si="17"/>
        <v>#VALUE!</v>
      </c>
      <c r="Q37" s="115" t="e">
        <f t="shared" si="17"/>
        <v>#VALUE!</v>
      </c>
      <c r="R37" s="115" t="e">
        <f t="shared" si="17"/>
        <v>#VALUE!</v>
      </c>
      <c r="S37" s="115" t="e">
        <f t="shared" si="17"/>
        <v>#VALUE!</v>
      </c>
      <c r="T37" s="115" t="e">
        <f t="shared" si="18"/>
        <v>#VALUE!</v>
      </c>
      <c r="U37" s="115" t="e">
        <f t="shared" si="18"/>
        <v>#VALUE!</v>
      </c>
      <c r="V37" s="115" t="e">
        <f t="shared" si="18"/>
        <v>#VALUE!</v>
      </c>
      <c r="W37" s="115" t="e">
        <f t="shared" si="18"/>
        <v>#VALUE!</v>
      </c>
    </row>
    <row r="38" spans="1:23" s="6" customFormat="1" x14ac:dyDescent="0.3">
      <c r="A38" s="133" t="s">
        <v>62</v>
      </c>
      <c r="B38" s="134"/>
      <c r="C38" s="135" t="e">
        <f>SUM(C20,C32:C33,C37)</f>
        <v>#VALUE!</v>
      </c>
      <c r="D38" s="135" t="e">
        <f t="shared" ref="D38:W38" si="19">SUM(D20,D32:D33,D37)</f>
        <v>#VALUE!</v>
      </c>
      <c r="E38" s="135" t="e">
        <f t="shared" si="19"/>
        <v>#VALUE!</v>
      </c>
      <c r="F38" s="135" t="e">
        <f t="shared" si="19"/>
        <v>#VALUE!</v>
      </c>
      <c r="G38" s="135" t="e">
        <f t="shared" si="19"/>
        <v>#VALUE!</v>
      </c>
      <c r="H38" s="135" t="e">
        <f t="shared" si="19"/>
        <v>#VALUE!</v>
      </c>
      <c r="I38" s="135" t="e">
        <f t="shared" si="19"/>
        <v>#VALUE!</v>
      </c>
      <c r="J38" s="135" t="e">
        <f t="shared" si="19"/>
        <v>#VALUE!</v>
      </c>
      <c r="K38" s="135" t="e">
        <f t="shared" si="19"/>
        <v>#VALUE!</v>
      </c>
      <c r="L38" s="135" t="e">
        <f t="shared" si="19"/>
        <v>#VALUE!</v>
      </c>
      <c r="M38" s="135" t="e">
        <f t="shared" si="19"/>
        <v>#VALUE!</v>
      </c>
      <c r="N38" s="135" t="e">
        <f t="shared" si="19"/>
        <v>#VALUE!</v>
      </c>
      <c r="O38" s="135" t="e">
        <f t="shared" si="19"/>
        <v>#VALUE!</v>
      </c>
      <c r="P38" s="135" t="e">
        <f t="shared" si="19"/>
        <v>#VALUE!</v>
      </c>
      <c r="Q38" s="135" t="e">
        <f t="shared" si="19"/>
        <v>#VALUE!</v>
      </c>
      <c r="R38" s="135" t="e">
        <f t="shared" si="19"/>
        <v>#VALUE!</v>
      </c>
      <c r="S38" s="135" t="e">
        <f t="shared" si="19"/>
        <v>#VALUE!</v>
      </c>
      <c r="T38" s="135" t="e">
        <f t="shared" si="19"/>
        <v>#VALUE!</v>
      </c>
      <c r="U38" s="135" t="e">
        <f t="shared" si="19"/>
        <v>#VALUE!</v>
      </c>
      <c r="V38" s="135" t="e">
        <f t="shared" si="19"/>
        <v>#VALUE!</v>
      </c>
      <c r="W38" s="135" t="e">
        <f t="shared" si="19"/>
        <v>#VALUE!</v>
      </c>
    </row>
    <row r="39" spans="1:23" s="1" customFormat="1" ht="27" x14ac:dyDescent="0.3">
      <c r="A39" s="22" t="s">
        <v>144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spans="1:23" s="6" customFormat="1" ht="13.5" x14ac:dyDescent="0.3">
      <c r="A40" s="23" t="s">
        <v>145</v>
      </c>
      <c r="B40" s="123"/>
      <c r="C40" s="24" t="e">
        <f>C38-C39</f>
        <v>#VALUE!</v>
      </c>
      <c r="D40" s="24" t="e">
        <f t="shared" ref="D40:W40" si="20">D38-D39</f>
        <v>#VALUE!</v>
      </c>
      <c r="E40" s="24" t="e">
        <f t="shared" si="20"/>
        <v>#VALUE!</v>
      </c>
      <c r="F40" s="24" t="e">
        <f t="shared" si="20"/>
        <v>#VALUE!</v>
      </c>
      <c r="G40" s="24" t="e">
        <f>G38-G39</f>
        <v>#VALUE!</v>
      </c>
      <c r="H40" s="24" t="e">
        <f t="shared" si="20"/>
        <v>#VALUE!</v>
      </c>
      <c r="I40" s="24" t="e">
        <f t="shared" si="20"/>
        <v>#VALUE!</v>
      </c>
      <c r="J40" s="24" t="e">
        <f t="shared" si="20"/>
        <v>#VALUE!</v>
      </c>
      <c r="K40" s="24" t="e">
        <f t="shared" si="20"/>
        <v>#VALUE!</v>
      </c>
      <c r="L40" s="24" t="e">
        <f t="shared" si="20"/>
        <v>#VALUE!</v>
      </c>
      <c r="M40" s="24" t="e">
        <f t="shared" si="20"/>
        <v>#VALUE!</v>
      </c>
      <c r="N40" s="24" t="e">
        <f t="shared" si="20"/>
        <v>#VALUE!</v>
      </c>
      <c r="O40" s="24" t="e">
        <f t="shared" si="20"/>
        <v>#VALUE!</v>
      </c>
      <c r="P40" s="24" t="e">
        <f t="shared" si="20"/>
        <v>#VALUE!</v>
      </c>
      <c r="Q40" s="24" t="e">
        <f t="shared" si="20"/>
        <v>#VALUE!</v>
      </c>
      <c r="R40" s="24" t="e">
        <f t="shared" si="20"/>
        <v>#VALUE!</v>
      </c>
      <c r="S40" s="24" t="e">
        <f t="shared" si="20"/>
        <v>#VALUE!</v>
      </c>
      <c r="T40" s="24" t="e">
        <f t="shared" si="20"/>
        <v>#VALUE!</v>
      </c>
      <c r="U40" s="24" t="e">
        <f t="shared" si="20"/>
        <v>#VALUE!</v>
      </c>
      <c r="V40" s="24" t="e">
        <f t="shared" si="20"/>
        <v>#VALUE!</v>
      </c>
      <c r="W40" s="24" t="e">
        <f t="shared" si="20"/>
        <v>#VALUE!</v>
      </c>
    </row>
    <row r="41" spans="1:23" s="6" customFormat="1" ht="14.25" thickBot="1" x14ac:dyDescent="0.35">
      <c r="A41" s="25" t="s">
        <v>146</v>
      </c>
      <c r="B41" s="124"/>
      <c r="C41" s="129" t="str">
        <f>IFERROR((C40/C39)," ")</f>
        <v xml:space="preserve"> </v>
      </c>
      <c r="D41" s="129" t="str">
        <f t="shared" ref="D41:H41" si="21">IFERROR((D40/D39)," ")</f>
        <v xml:space="preserve"> </v>
      </c>
      <c r="E41" s="129" t="str">
        <f t="shared" si="21"/>
        <v xml:space="preserve"> </v>
      </c>
      <c r="F41" s="129" t="str">
        <f t="shared" si="21"/>
        <v xml:space="preserve"> </v>
      </c>
      <c r="G41" s="129" t="str">
        <f t="shared" si="21"/>
        <v xml:space="preserve"> </v>
      </c>
      <c r="H41" s="129" t="str">
        <f t="shared" si="21"/>
        <v xml:space="preserve"> </v>
      </c>
    </row>
    <row r="42" spans="1:23" s="1" customFormat="1" ht="18.75" thickTop="1" x14ac:dyDescent="0.35">
      <c r="A42" s="301" t="s">
        <v>147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</row>
    <row r="43" spans="1:23" s="16" customFormat="1" ht="41.25" customHeight="1" x14ac:dyDescent="0.3">
      <c r="B43" s="132" t="s">
        <v>57</v>
      </c>
      <c r="C43" s="132" t="str">
        <f>"Coût annuel estimé      "&amp;C$5</f>
        <v>Coût annuel estimé      Da</v>
      </c>
      <c r="D43" s="132" t="str">
        <f>"Coût annuel estimé      "&amp;D$5</f>
        <v>Coût annuel estimé      Db</v>
      </c>
      <c r="E43" s="132" t="str">
        <f>"Coût annuel estimé      "&amp;E$5</f>
        <v>Coût annuel estimé      Dc</v>
      </c>
      <c r="F43" s="132" t="str">
        <f>"Coût annuel estimé      "&amp;F$5</f>
        <v>Coût annuel estimé      Dc1</v>
      </c>
      <c r="G43" s="132" t="str">
        <f t="shared" ref="G43:W43" si="22">"Coût annuel estimé      "&amp;G$5</f>
        <v>Coût annuel estimé      Dd</v>
      </c>
      <c r="H43" s="132" t="str">
        <f t="shared" si="22"/>
        <v>Coût annuel estimé      De</v>
      </c>
      <c r="I43" s="158" t="str">
        <f t="shared" si="22"/>
        <v>Coût annuel estimé      3500 kWh - 4 plages</v>
      </c>
      <c r="J43" s="158" t="str">
        <f t="shared" si="22"/>
        <v>Coût annuel estimé      5000 kWh - 4 plages</v>
      </c>
      <c r="K43" s="158" t="str">
        <f t="shared" si="22"/>
        <v>Coût annuel estimé      5000 kWh - 2 plages</v>
      </c>
      <c r="L43" s="158" t="str">
        <f t="shared" si="22"/>
        <v>Coût annuel estimé      5000 kWh - 1 plage</v>
      </c>
      <c r="M43" s="158" t="str">
        <f t="shared" si="22"/>
        <v>Coût annuel estimé      PAC air-rad - 4 plages</v>
      </c>
      <c r="N43" s="158" t="str">
        <f t="shared" si="22"/>
        <v>Coût annuel estimé      PAC air-rad - 2 plages</v>
      </c>
      <c r="O43" s="158" t="str">
        <f t="shared" si="22"/>
        <v>Coût annuel estimé      PAC air-rad - 1 plage</v>
      </c>
      <c r="P43" s="158" t="str">
        <f t="shared" si="22"/>
        <v>Coût annuel estimé      VE2 - 4 plages</v>
      </c>
      <c r="Q43" s="158" t="str">
        <f t="shared" si="22"/>
        <v>Coût annuel estimé      VE2 - 2 plages</v>
      </c>
      <c r="R43" s="158" t="str">
        <f t="shared" si="22"/>
        <v>Coût annuel estimé      VE3 - 4 plages</v>
      </c>
      <c r="S43" s="158" t="str">
        <f t="shared" si="22"/>
        <v>Coût annuel estimé      VE3 - 2 plages</v>
      </c>
      <c r="T43" s="158" t="str">
        <f t="shared" si="22"/>
        <v>Coût annuel estimé      PAC air-rad-ECS + VE2 - 4 plages</v>
      </c>
      <c r="U43" s="158" t="str">
        <f t="shared" si="22"/>
        <v>Coût annuel estimé      PAC air-rad-ECS + VE2 - 2 plages</v>
      </c>
      <c r="V43" s="158" t="str">
        <f t="shared" si="22"/>
        <v>Coût annuel estimé      PAC air-rad-ECS + VE3 - 4 plages</v>
      </c>
      <c r="W43" s="158" t="str">
        <f t="shared" si="22"/>
        <v>Coût annuel estimé      PAC air-rad-ECS + VE3 - 2 plages</v>
      </c>
    </row>
    <row r="44" spans="1:23" x14ac:dyDescent="0.3">
      <c r="A44" s="139" t="s">
        <v>7</v>
      </c>
      <c r="B44" s="120"/>
      <c r="C44" s="115" t="e">
        <f t="shared" ref="C44:H44" si="23">SUM(C45:C47)</f>
        <v>#VALUE!</v>
      </c>
      <c r="D44" s="115" t="e">
        <f t="shared" si="23"/>
        <v>#VALUE!</v>
      </c>
      <c r="E44" s="115" t="e">
        <f t="shared" si="23"/>
        <v>#VALUE!</v>
      </c>
      <c r="F44" s="115" t="e">
        <f t="shared" si="23"/>
        <v>#VALUE!</v>
      </c>
      <c r="G44" s="115" t="e">
        <f t="shared" si="23"/>
        <v>#VALUE!</v>
      </c>
      <c r="H44" s="115" t="e">
        <f t="shared" si="23"/>
        <v>#VALUE!</v>
      </c>
      <c r="I44" s="115" t="e">
        <f t="shared" ref="I44:W44" si="24">SUM(I45:I47)</f>
        <v>#VALUE!</v>
      </c>
      <c r="J44" s="115" t="e">
        <f t="shared" si="24"/>
        <v>#VALUE!</v>
      </c>
      <c r="K44" s="115" t="e">
        <f t="shared" si="24"/>
        <v>#VALUE!</v>
      </c>
      <c r="L44" s="115" t="e">
        <f t="shared" si="24"/>
        <v>#VALUE!</v>
      </c>
      <c r="M44" s="115" t="e">
        <f t="shared" si="24"/>
        <v>#VALUE!</v>
      </c>
      <c r="N44" s="115" t="e">
        <f t="shared" si="24"/>
        <v>#VALUE!</v>
      </c>
      <c r="O44" s="115" t="e">
        <f t="shared" si="24"/>
        <v>#VALUE!</v>
      </c>
      <c r="P44" s="115" t="e">
        <f t="shared" si="24"/>
        <v>#VALUE!</v>
      </c>
      <c r="Q44" s="115" t="e">
        <f t="shared" si="24"/>
        <v>#VALUE!</v>
      </c>
      <c r="R44" s="115" t="e">
        <f t="shared" si="24"/>
        <v>#VALUE!</v>
      </c>
      <c r="S44" s="115" t="e">
        <f t="shared" si="24"/>
        <v>#VALUE!</v>
      </c>
      <c r="T44" s="115" t="e">
        <f t="shared" si="24"/>
        <v>#VALUE!</v>
      </c>
      <c r="U44" s="115" t="e">
        <f t="shared" si="24"/>
        <v>#VALUE!</v>
      </c>
      <c r="V44" s="115" t="e">
        <f t="shared" si="24"/>
        <v>#VALUE!</v>
      </c>
      <c r="W44" s="115" t="e">
        <f t="shared" si="24"/>
        <v>#VALUE!</v>
      </c>
    </row>
    <row r="45" spans="1:23" x14ac:dyDescent="0.3">
      <c r="A45" s="18" t="s">
        <v>8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</row>
    <row r="46" spans="1:23" x14ac:dyDescent="0.3">
      <c r="A46" s="18" t="s">
        <v>17</v>
      </c>
      <c r="B46" s="121" t="str">
        <f>+'Tarifs 2025'!$R$68</f>
        <v>V</v>
      </c>
      <c r="C46" s="115" t="e">
        <f>$B46*1</f>
        <v>#VALUE!</v>
      </c>
      <c r="D46" s="115" t="e">
        <f t="shared" ref="D46:W46" si="25">$B46*1</f>
        <v>#VALUE!</v>
      </c>
      <c r="E46" s="115" t="e">
        <f t="shared" si="25"/>
        <v>#VALUE!</v>
      </c>
      <c r="F46" s="115" t="e">
        <f t="shared" si="25"/>
        <v>#VALUE!</v>
      </c>
      <c r="G46" s="115" t="e">
        <f t="shared" si="25"/>
        <v>#VALUE!</v>
      </c>
      <c r="H46" s="115" t="e">
        <f t="shared" si="25"/>
        <v>#VALUE!</v>
      </c>
      <c r="I46" s="115" t="e">
        <f t="shared" si="25"/>
        <v>#VALUE!</v>
      </c>
      <c r="J46" s="115" t="e">
        <f t="shared" si="25"/>
        <v>#VALUE!</v>
      </c>
      <c r="K46" s="115" t="e">
        <f t="shared" si="25"/>
        <v>#VALUE!</v>
      </c>
      <c r="L46" s="115" t="e">
        <f t="shared" si="25"/>
        <v>#VALUE!</v>
      </c>
      <c r="M46" s="115" t="e">
        <f t="shared" si="25"/>
        <v>#VALUE!</v>
      </c>
      <c r="N46" s="115" t="e">
        <f t="shared" si="25"/>
        <v>#VALUE!</v>
      </c>
      <c r="O46" s="115" t="e">
        <f t="shared" si="25"/>
        <v>#VALUE!</v>
      </c>
      <c r="P46" s="115" t="e">
        <f t="shared" si="25"/>
        <v>#VALUE!</v>
      </c>
      <c r="Q46" s="115" t="e">
        <f t="shared" si="25"/>
        <v>#VALUE!</v>
      </c>
      <c r="R46" s="115" t="e">
        <f t="shared" si="25"/>
        <v>#VALUE!</v>
      </c>
      <c r="S46" s="115" t="e">
        <f t="shared" si="25"/>
        <v>#VALUE!</v>
      </c>
      <c r="T46" s="115" t="e">
        <f t="shared" si="25"/>
        <v>#VALUE!</v>
      </c>
      <c r="U46" s="115" t="e">
        <f t="shared" si="25"/>
        <v>#VALUE!</v>
      </c>
      <c r="V46" s="115" t="e">
        <f t="shared" si="25"/>
        <v>#VALUE!</v>
      </c>
      <c r="W46" s="115" t="e">
        <f t="shared" si="25"/>
        <v>#VALUE!</v>
      </c>
    </row>
    <row r="47" spans="1:23" x14ac:dyDescent="0.3">
      <c r="A47" s="18" t="s">
        <v>58</v>
      </c>
      <c r="B47" s="120"/>
      <c r="C47" s="115" t="e">
        <f t="shared" ref="C47:H47" si="26">SUM(C52:C55)</f>
        <v>#VALUE!</v>
      </c>
      <c r="D47" s="115" t="e">
        <f t="shared" si="26"/>
        <v>#VALUE!</v>
      </c>
      <c r="E47" s="115" t="e">
        <f t="shared" si="26"/>
        <v>#VALUE!</v>
      </c>
      <c r="F47" s="115" t="e">
        <f t="shared" si="26"/>
        <v>#VALUE!</v>
      </c>
      <c r="G47" s="115" t="e">
        <f t="shared" si="26"/>
        <v>#VALUE!</v>
      </c>
      <c r="H47" s="115" t="e">
        <f t="shared" si="26"/>
        <v>#VALUE!</v>
      </c>
      <c r="I47" s="115" t="e">
        <f>SUM(I48:I55)</f>
        <v>#VALUE!</v>
      </c>
      <c r="J47" s="115" t="e">
        <f t="shared" ref="J47:W47" si="27">SUM(J48:J55)</f>
        <v>#VALUE!</v>
      </c>
      <c r="K47" s="115" t="e">
        <f t="shared" si="27"/>
        <v>#VALUE!</v>
      </c>
      <c r="L47" s="115" t="e">
        <f t="shared" si="27"/>
        <v>#VALUE!</v>
      </c>
      <c r="M47" s="115" t="e">
        <f t="shared" si="27"/>
        <v>#VALUE!</v>
      </c>
      <c r="N47" s="115" t="e">
        <f t="shared" si="27"/>
        <v>#VALUE!</v>
      </c>
      <c r="O47" s="115" t="e">
        <f t="shared" si="27"/>
        <v>#VALUE!</v>
      </c>
      <c r="P47" s="115" t="e">
        <f t="shared" si="27"/>
        <v>#VALUE!</v>
      </c>
      <c r="Q47" s="115" t="e">
        <f t="shared" si="27"/>
        <v>#VALUE!</v>
      </c>
      <c r="R47" s="115" t="e">
        <f t="shared" si="27"/>
        <v>#VALUE!</v>
      </c>
      <c r="S47" s="115" t="e">
        <f t="shared" si="27"/>
        <v>#VALUE!</v>
      </c>
      <c r="T47" s="115" t="e">
        <f t="shared" si="27"/>
        <v>#VALUE!</v>
      </c>
      <c r="U47" s="115" t="e">
        <f t="shared" si="27"/>
        <v>#VALUE!</v>
      </c>
      <c r="V47" s="115" t="e">
        <f t="shared" si="27"/>
        <v>#VALUE!</v>
      </c>
      <c r="W47" s="115" t="e">
        <f t="shared" si="27"/>
        <v>#VALUE!</v>
      </c>
    </row>
    <row r="48" spans="1:23" x14ac:dyDescent="0.3">
      <c r="A48" s="19" t="s">
        <v>140</v>
      </c>
      <c r="B48" s="120" t="str">
        <f>+'Tarifs 2025'!$T$71</f>
        <v>V</v>
      </c>
      <c r="C48" s="127"/>
      <c r="D48" s="127"/>
      <c r="E48" s="127"/>
      <c r="F48" s="127"/>
      <c r="G48" s="127"/>
      <c r="H48" s="127"/>
      <c r="I48" s="115" t="e">
        <f>$B48*I$6</f>
        <v>#VALUE!</v>
      </c>
      <c r="J48" s="115" t="e">
        <f t="shared" ref="J48:W48" si="28">$B48*J$6</f>
        <v>#VALUE!</v>
      </c>
      <c r="K48" s="115" t="e">
        <f t="shared" si="28"/>
        <v>#VALUE!</v>
      </c>
      <c r="L48" s="115" t="e">
        <f t="shared" si="28"/>
        <v>#VALUE!</v>
      </c>
      <c r="M48" s="115" t="e">
        <f t="shared" si="28"/>
        <v>#VALUE!</v>
      </c>
      <c r="N48" s="115" t="e">
        <f t="shared" si="28"/>
        <v>#VALUE!</v>
      </c>
      <c r="O48" s="115" t="e">
        <f t="shared" si="28"/>
        <v>#VALUE!</v>
      </c>
      <c r="P48" s="115" t="e">
        <f t="shared" si="28"/>
        <v>#VALUE!</v>
      </c>
      <c r="Q48" s="115" t="e">
        <f t="shared" si="28"/>
        <v>#VALUE!</v>
      </c>
      <c r="R48" s="115" t="e">
        <f t="shared" si="28"/>
        <v>#VALUE!</v>
      </c>
      <c r="S48" s="115" t="e">
        <f t="shared" si="28"/>
        <v>#VALUE!</v>
      </c>
      <c r="T48" s="115" t="e">
        <f t="shared" si="28"/>
        <v>#VALUE!</v>
      </c>
      <c r="U48" s="115" t="e">
        <f t="shared" si="28"/>
        <v>#VALUE!</v>
      </c>
      <c r="V48" s="115" t="e">
        <f t="shared" si="28"/>
        <v>#VALUE!</v>
      </c>
      <c r="W48" s="115" t="e">
        <f t="shared" si="28"/>
        <v>#VALUE!</v>
      </c>
    </row>
    <row r="49" spans="1:23" x14ac:dyDescent="0.3">
      <c r="A49" s="19" t="s">
        <v>141</v>
      </c>
      <c r="B49" s="120" t="str">
        <f>+'Tarifs 2025'!$T$72</f>
        <v>V</v>
      </c>
      <c r="C49" s="127"/>
      <c r="D49" s="127"/>
      <c r="E49" s="127"/>
      <c r="F49" s="127"/>
      <c r="G49" s="127"/>
      <c r="H49" s="127"/>
      <c r="I49" s="115" t="e">
        <f>$B49*I$7</f>
        <v>#VALUE!</v>
      </c>
      <c r="J49" s="115" t="e">
        <f t="shared" ref="J49:W49" si="29">$B49*J$7</f>
        <v>#VALUE!</v>
      </c>
      <c r="K49" s="115" t="e">
        <f t="shared" si="29"/>
        <v>#VALUE!</v>
      </c>
      <c r="L49" s="115" t="e">
        <f t="shared" si="29"/>
        <v>#VALUE!</v>
      </c>
      <c r="M49" s="115" t="e">
        <f t="shared" si="29"/>
        <v>#VALUE!</v>
      </c>
      <c r="N49" s="115" t="e">
        <f t="shared" si="29"/>
        <v>#VALUE!</v>
      </c>
      <c r="O49" s="115" t="e">
        <f t="shared" si="29"/>
        <v>#VALUE!</v>
      </c>
      <c r="P49" s="115" t="e">
        <f t="shared" si="29"/>
        <v>#VALUE!</v>
      </c>
      <c r="Q49" s="115" t="e">
        <f t="shared" si="29"/>
        <v>#VALUE!</v>
      </c>
      <c r="R49" s="115" t="e">
        <f t="shared" si="29"/>
        <v>#VALUE!</v>
      </c>
      <c r="S49" s="115" t="e">
        <f t="shared" si="29"/>
        <v>#VALUE!</v>
      </c>
      <c r="T49" s="115" t="e">
        <f t="shared" si="29"/>
        <v>#VALUE!</v>
      </c>
      <c r="U49" s="115" t="e">
        <f t="shared" si="29"/>
        <v>#VALUE!</v>
      </c>
      <c r="V49" s="115" t="e">
        <f t="shared" si="29"/>
        <v>#VALUE!</v>
      </c>
      <c r="W49" s="115" t="e">
        <f t="shared" si="29"/>
        <v>#VALUE!</v>
      </c>
    </row>
    <row r="50" spans="1:23" x14ac:dyDescent="0.3">
      <c r="A50" s="19" t="s">
        <v>142</v>
      </c>
      <c r="B50" s="120" t="str">
        <f>+'Tarifs 2025'!$T$73</f>
        <v>V</v>
      </c>
      <c r="C50" s="127"/>
      <c r="D50" s="127"/>
      <c r="E50" s="127"/>
      <c r="F50" s="127"/>
      <c r="G50" s="127"/>
      <c r="H50" s="127"/>
      <c r="I50" s="115" t="e">
        <f>$B50*I$8</f>
        <v>#VALUE!</v>
      </c>
      <c r="J50" s="115" t="e">
        <f t="shared" ref="J50:W50" si="30">$B50*J$8</f>
        <v>#VALUE!</v>
      </c>
      <c r="K50" s="115" t="e">
        <f t="shared" si="30"/>
        <v>#VALUE!</v>
      </c>
      <c r="L50" s="115" t="e">
        <f t="shared" si="30"/>
        <v>#VALUE!</v>
      </c>
      <c r="M50" s="115" t="e">
        <f t="shared" si="30"/>
        <v>#VALUE!</v>
      </c>
      <c r="N50" s="115" t="e">
        <f t="shared" si="30"/>
        <v>#VALUE!</v>
      </c>
      <c r="O50" s="115" t="e">
        <f t="shared" si="30"/>
        <v>#VALUE!</v>
      </c>
      <c r="P50" s="115" t="e">
        <f t="shared" si="30"/>
        <v>#VALUE!</v>
      </c>
      <c r="Q50" s="115" t="e">
        <f t="shared" si="30"/>
        <v>#VALUE!</v>
      </c>
      <c r="R50" s="115" t="e">
        <f t="shared" si="30"/>
        <v>#VALUE!</v>
      </c>
      <c r="S50" s="115" t="e">
        <f t="shared" si="30"/>
        <v>#VALUE!</v>
      </c>
      <c r="T50" s="115" t="e">
        <f t="shared" si="30"/>
        <v>#VALUE!</v>
      </c>
      <c r="U50" s="115" t="e">
        <f t="shared" si="30"/>
        <v>#VALUE!</v>
      </c>
      <c r="V50" s="115" t="e">
        <f t="shared" si="30"/>
        <v>#VALUE!</v>
      </c>
      <c r="W50" s="115" t="e">
        <f t="shared" si="30"/>
        <v>#VALUE!</v>
      </c>
    </row>
    <row r="51" spans="1:23" x14ac:dyDescent="0.3">
      <c r="A51" s="19" t="s">
        <v>143</v>
      </c>
      <c r="B51" s="120" t="str">
        <f>+'Tarifs 2025'!$T$74</f>
        <v>V</v>
      </c>
      <c r="C51" s="127"/>
      <c r="D51" s="127"/>
      <c r="E51" s="127"/>
      <c r="F51" s="127"/>
      <c r="G51" s="127"/>
      <c r="H51" s="127"/>
      <c r="I51" s="115" t="e">
        <f>$B51*I$9</f>
        <v>#VALUE!</v>
      </c>
      <c r="J51" s="115" t="e">
        <f t="shared" ref="J51:W51" si="31">$B51*J$9</f>
        <v>#VALUE!</v>
      </c>
      <c r="K51" s="115" t="e">
        <f t="shared" si="31"/>
        <v>#VALUE!</v>
      </c>
      <c r="L51" s="115" t="e">
        <f t="shared" si="31"/>
        <v>#VALUE!</v>
      </c>
      <c r="M51" s="115" t="e">
        <f t="shared" si="31"/>
        <v>#VALUE!</v>
      </c>
      <c r="N51" s="115" t="e">
        <f t="shared" si="31"/>
        <v>#VALUE!</v>
      </c>
      <c r="O51" s="115" t="e">
        <f t="shared" si="31"/>
        <v>#VALUE!</v>
      </c>
      <c r="P51" s="115" t="e">
        <f t="shared" si="31"/>
        <v>#VALUE!</v>
      </c>
      <c r="Q51" s="115" t="e">
        <f t="shared" si="31"/>
        <v>#VALUE!</v>
      </c>
      <c r="R51" s="115" t="e">
        <f t="shared" si="31"/>
        <v>#VALUE!</v>
      </c>
      <c r="S51" s="115" t="e">
        <f t="shared" si="31"/>
        <v>#VALUE!</v>
      </c>
      <c r="T51" s="115" t="e">
        <f t="shared" si="31"/>
        <v>#VALUE!</v>
      </c>
      <c r="U51" s="115" t="e">
        <f t="shared" si="31"/>
        <v>#VALUE!</v>
      </c>
      <c r="V51" s="115" t="e">
        <f t="shared" si="31"/>
        <v>#VALUE!</v>
      </c>
      <c r="W51" s="115" t="e">
        <f t="shared" si="31"/>
        <v>#VALUE!</v>
      </c>
    </row>
    <row r="52" spans="1:23" x14ac:dyDescent="0.3">
      <c r="A52" s="19" t="s">
        <v>20</v>
      </c>
      <c r="B52" s="120" t="str">
        <f>+'Tarifs 2025'!$T$79</f>
        <v>V</v>
      </c>
      <c r="C52" s="115" t="e">
        <f>$B52*C$10</f>
        <v>#VALUE!</v>
      </c>
      <c r="D52" s="115" t="e">
        <f t="shared" ref="D52:W52" si="32">$B52*D$10</f>
        <v>#VALUE!</v>
      </c>
      <c r="E52" s="115" t="e">
        <f t="shared" si="32"/>
        <v>#VALUE!</v>
      </c>
      <c r="F52" s="115" t="e">
        <f t="shared" si="32"/>
        <v>#VALUE!</v>
      </c>
      <c r="G52" s="115" t="e">
        <f t="shared" si="32"/>
        <v>#VALUE!</v>
      </c>
      <c r="H52" s="115" t="e">
        <f t="shared" si="32"/>
        <v>#VALUE!</v>
      </c>
      <c r="I52" s="115" t="e">
        <f t="shared" si="32"/>
        <v>#VALUE!</v>
      </c>
      <c r="J52" s="115" t="e">
        <f t="shared" si="32"/>
        <v>#VALUE!</v>
      </c>
      <c r="K52" s="115" t="e">
        <f t="shared" si="32"/>
        <v>#VALUE!</v>
      </c>
      <c r="L52" s="115" t="e">
        <f t="shared" si="32"/>
        <v>#VALUE!</v>
      </c>
      <c r="M52" s="115" t="e">
        <f t="shared" si="32"/>
        <v>#VALUE!</v>
      </c>
      <c r="N52" s="115" t="e">
        <f t="shared" si="32"/>
        <v>#VALUE!</v>
      </c>
      <c r="O52" s="115" t="e">
        <f t="shared" si="32"/>
        <v>#VALUE!</v>
      </c>
      <c r="P52" s="115" t="e">
        <f t="shared" si="32"/>
        <v>#VALUE!</v>
      </c>
      <c r="Q52" s="115" t="e">
        <f t="shared" si="32"/>
        <v>#VALUE!</v>
      </c>
      <c r="R52" s="115" t="e">
        <f t="shared" si="32"/>
        <v>#VALUE!</v>
      </c>
      <c r="S52" s="115" t="e">
        <f t="shared" si="32"/>
        <v>#VALUE!</v>
      </c>
      <c r="T52" s="115" t="e">
        <f t="shared" si="32"/>
        <v>#VALUE!</v>
      </c>
      <c r="U52" s="115" t="e">
        <f t="shared" si="32"/>
        <v>#VALUE!</v>
      </c>
      <c r="V52" s="115" t="e">
        <f t="shared" si="32"/>
        <v>#VALUE!</v>
      </c>
      <c r="W52" s="115" t="e">
        <f t="shared" si="32"/>
        <v>#VALUE!</v>
      </c>
    </row>
    <row r="53" spans="1:23" x14ac:dyDescent="0.3">
      <c r="A53" s="19" t="s">
        <v>22</v>
      </c>
      <c r="B53" s="120" t="str">
        <f>+'Tarifs 2025'!$T$76</f>
        <v>V</v>
      </c>
      <c r="C53" s="115" t="e">
        <f>$B53*C$11</f>
        <v>#VALUE!</v>
      </c>
      <c r="D53" s="115" t="e">
        <f t="shared" ref="D53:W53" si="33">$B53*D$11</f>
        <v>#VALUE!</v>
      </c>
      <c r="E53" s="115" t="e">
        <f t="shared" si="33"/>
        <v>#VALUE!</v>
      </c>
      <c r="F53" s="115" t="e">
        <f t="shared" si="33"/>
        <v>#VALUE!</v>
      </c>
      <c r="G53" s="115" t="e">
        <f t="shared" si="33"/>
        <v>#VALUE!</v>
      </c>
      <c r="H53" s="115" t="e">
        <f t="shared" si="33"/>
        <v>#VALUE!</v>
      </c>
      <c r="I53" s="115" t="e">
        <f t="shared" si="33"/>
        <v>#VALUE!</v>
      </c>
      <c r="J53" s="115" t="e">
        <f t="shared" si="33"/>
        <v>#VALUE!</v>
      </c>
      <c r="K53" s="115" t="e">
        <f t="shared" si="33"/>
        <v>#VALUE!</v>
      </c>
      <c r="L53" s="115" t="e">
        <f t="shared" si="33"/>
        <v>#VALUE!</v>
      </c>
      <c r="M53" s="115" t="e">
        <f t="shared" si="33"/>
        <v>#VALUE!</v>
      </c>
      <c r="N53" s="115" t="e">
        <f t="shared" si="33"/>
        <v>#VALUE!</v>
      </c>
      <c r="O53" s="115" t="e">
        <f t="shared" si="33"/>
        <v>#VALUE!</v>
      </c>
      <c r="P53" s="115" t="e">
        <f t="shared" si="33"/>
        <v>#VALUE!</v>
      </c>
      <c r="Q53" s="115" t="e">
        <f t="shared" si="33"/>
        <v>#VALUE!</v>
      </c>
      <c r="R53" s="115" t="e">
        <f t="shared" si="33"/>
        <v>#VALUE!</v>
      </c>
      <c r="S53" s="115" t="e">
        <f t="shared" si="33"/>
        <v>#VALUE!</v>
      </c>
      <c r="T53" s="115" t="e">
        <f t="shared" si="33"/>
        <v>#VALUE!</v>
      </c>
      <c r="U53" s="115" t="e">
        <f t="shared" si="33"/>
        <v>#VALUE!</v>
      </c>
      <c r="V53" s="115" t="e">
        <f t="shared" si="33"/>
        <v>#VALUE!</v>
      </c>
      <c r="W53" s="115" t="e">
        <f t="shared" si="33"/>
        <v>#VALUE!</v>
      </c>
    </row>
    <row r="54" spans="1:23" x14ac:dyDescent="0.3">
      <c r="A54" s="19" t="s">
        <v>23</v>
      </c>
      <c r="B54" s="120" t="str">
        <f>+'Tarifs 2025'!$T$77</f>
        <v>V</v>
      </c>
      <c r="C54" s="115" t="e">
        <f>$B54*C$12</f>
        <v>#VALUE!</v>
      </c>
      <c r="D54" s="115" t="e">
        <f t="shared" ref="D54:W54" si="34">$B54*D$12</f>
        <v>#VALUE!</v>
      </c>
      <c r="E54" s="115" t="e">
        <f t="shared" si="34"/>
        <v>#VALUE!</v>
      </c>
      <c r="F54" s="115" t="e">
        <f t="shared" si="34"/>
        <v>#VALUE!</v>
      </c>
      <c r="G54" s="115" t="e">
        <f t="shared" si="34"/>
        <v>#VALUE!</v>
      </c>
      <c r="H54" s="115" t="e">
        <f t="shared" si="34"/>
        <v>#VALUE!</v>
      </c>
      <c r="I54" s="115" t="e">
        <f t="shared" si="34"/>
        <v>#VALUE!</v>
      </c>
      <c r="J54" s="115" t="e">
        <f t="shared" si="34"/>
        <v>#VALUE!</v>
      </c>
      <c r="K54" s="115" t="e">
        <f t="shared" si="34"/>
        <v>#VALUE!</v>
      </c>
      <c r="L54" s="115" t="e">
        <f t="shared" si="34"/>
        <v>#VALUE!</v>
      </c>
      <c r="M54" s="115" t="e">
        <f t="shared" si="34"/>
        <v>#VALUE!</v>
      </c>
      <c r="N54" s="115" t="e">
        <f t="shared" si="34"/>
        <v>#VALUE!</v>
      </c>
      <c r="O54" s="115" t="e">
        <f t="shared" si="34"/>
        <v>#VALUE!</v>
      </c>
      <c r="P54" s="115" t="e">
        <f t="shared" si="34"/>
        <v>#VALUE!</v>
      </c>
      <c r="Q54" s="115" t="e">
        <f t="shared" si="34"/>
        <v>#VALUE!</v>
      </c>
      <c r="R54" s="115" t="e">
        <f t="shared" si="34"/>
        <v>#VALUE!</v>
      </c>
      <c r="S54" s="115" t="e">
        <f t="shared" si="34"/>
        <v>#VALUE!</v>
      </c>
      <c r="T54" s="115" t="e">
        <f t="shared" si="34"/>
        <v>#VALUE!</v>
      </c>
      <c r="U54" s="115" t="e">
        <f t="shared" si="34"/>
        <v>#VALUE!</v>
      </c>
      <c r="V54" s="115" t="e">
        <f t="shared" si="34"/>
        <v>#VALUE!</v>
      </c>
      <c r="W54" s="115" t="e">
        <f t="shared" si="34"/>
        <v>#VALUE!</v>
      </c>
    </row>
    <row r="55" spans="1:23" x14ac:dyDescent="0.3">
      <c r="A55" s="19" t="s">
        <v>24</v>
      </c>
      <c r="B55" s="120" t="str">
        <f>+'Tarifs 2025'!$R$81</f>
        <v>V</v>
      </c>
      <c r="C55" s="115" t="e">
        <f>$B55*C$13</f>
        <v>#VALUE!</v>
      </c>
      <c r="D55" s="115" t="e">
        <f t="shared" ref="D55:W55" si="35">$B55*D$13</f>
        <v>#VALUE!</v>
      </c>
      <c r="E55" s="115" t="e">
        <f t="shared" si="35"/>
        <v>#VALUE!</v>
      </c>
      <c r="F55" s="115" t="e">
        <f t="shared" si="35"/>
        <v>#VALUE!</v>
      </c>
      <c r="G55" s="115" t="e">
        <f t="shared" si="35"/>
        <v>#VALUE!</v>
      </c>
      <c r="H55" s="115" t="e">
        <f t="shared" si="35"/>
        <v>#VALUE!</v>
      </c>
      <c r="I55" s="115" t="e">
        <f t="shared" si="35"/>
        <v>#VALUE!</v>
      </c>
      <c r="J55" s="115" t="e">
        <f t="shared" si="35"/>
        <v>#VALUE!</v>
      </c>
      <c r="K55" s="115" t="e">
        <f t="shared" si="35"/>
        <v>#VALUE!</v>
      </c>
      <c r="L55" s="115" t="e">
        <f t="shared" si="35"/>
        <v>#VALUE!</v>
      </c>
      <c r="M55" s="115" t="e">
        <f t="shared" si="35"/>
        <v>#VALUE!</v>
      </c>
      <c r="N55" s="115" t="e">
        <f t="shared" si="35"/>
        <v>#VALUE!</v>
      </c>
      <c r="O55" s="115" t="e">
        <f t="shared" si="35"/>
        <v>#VALUE!</v>
      </c>
      <c r="P55" s="115" t="e">
        <f t="shared" si="35"/>
        <v>#VALUE!</v>
      </c>
      <c r="Q55" s="115" t="e">
        <f t="shared" si="35"/>
        <v>#VALUE!</v>
      </c>
      <c r="R55" s="115" t="e">
        <f t="shared" si="35"/>
        <v>#VALUE!</v>
      </c>
      <c r="S55" s="115" t="e">
        <f t="shared" si="35"/>
        <v>#VALUE!</v>
      </c>
      <c r="T55" s="115" t="e">
        <f t="shared" si="35"/>
        <v>#VALUE!</v>
      </c>
      <c r="U55" s="115" t="e">
        <f t="shared" si="35"/>
        <v>#VALUE!</v>
      </c>
      <c r="V55" s="115" t="e">
        <f t="shared" si="35"/>
        <v>#VALUE!</v>
      </c>
      <c r="W55" s="115" t="e">
        <f t="shared" si="35"/>
        <v>#VALUE!</v>
      </c>
    </row>
    <row r="56" spans="1:23" x14ac:dyDescent="0.3">
      <c r="A56" s="139" t="s">
        <v>42</v>
      </c>
      <c r="B56" s="120" t="str">
        <f>+'Tarifs 2025'!$R$83</f>
        <v>V</v>
      </c>
      <c r="C56" s="115" t="e">
        <f>$B56*C$14</f>
        <v>#VALUE!</v>
      </c>
      <c r="D56" s="115" t="e">
        <f t="shared" ref="D56:W56" si="36">$B56*D$14</f>
        <v>#VALUE!</v>
      </c>
      <c r="E56" s="115" t="e">
        <f t="shared" si="36"/>
        <v>#VALUE!</v>
      </c>
      <c r="F56" s="115" t="e">
        <f t="shared" si="36"/>
        <v>#VALUE!</v>
      </c>
      <c r="G56" s="115" t="e">
        <f t="shared" si="36"/>
        <v>#VALUE!</v>
      </c>
      <c r="H56" s="115" t="e">
        <f t="shared" si="36"/>
        <v>#VALUE!</v>
      </c>
      <c r="I56" s="115" t="e">
        <f t="shared" si="36"/>
        <v>#VALUE!</v>
      </c>
      <c r="J56" s="115" t="e">
        <f t="shared" si="36"/>
        <v>#VALUE!</v>
      </c>
      <c r="K56" s="115" t="e">
        <f t="shared" si="36"/>
        <v>#VALUE!</v>
      </c>
      <c r="L56" s="115" t="e">
        <f t="shared" si="36"/>
        <v>#VALUE!</v>
      </c>
      <c r="M56" s="115" t="e">
        <f t="shared" si="36"/>
        <v>#VALUE!</v>
      </c>
      <c r="N56" s="115" t="e">
        <f t="shared" si="36"/>
        <v>#VALUE!</v>
      </c>
      <c r="O56" s="115" t="e">
        <f t="shared" si="36"/>
        <v>#VALUE!</v>
      </c>
      <c r="P56" s="115" t="e">
        <f t="shared" si="36"/>
        <v>#VALUE!</v>
      </c>
      <c r="Q56" s="115" t="e">
        <f t="shared" si="36"/>
        <v>#VALUE!</v>
      </c>
      <c r="R56" s="115" t="e">
        <f t="shared" si="36"/>
        <v>#VALUE!</v>
      </c>
      <c r="S56" s="115" t="e">
        <f t="shared" si="36"/>
        <v>#VALUE!</v>
      </c>
      <c r="T56" s="115" t="e">
        <f t="shared" si="36"/>
        <v>#VALUE!</v>
      </c>
      <c r="U56" s="115" t="e">
        <f t="shared" si="36"/>
        <v>#VALUE!</v>
      </c>
      <c r="V56" s="115" t="e">
        <f t="shared" si="36"/>
        <v>#VALUE!</v>
      </c>
      <c r="W56" s="115" t="e">
        <f t="shared" si="36"/>
        <v>#VALUE!</v>
      </c>
    </row>
    <row r="57" spans="1:23" x14ac:dyDescent="0.3">
      <c r="A57" s="139" t="s">
        <v>59</v>
      </c>
      <c r="B57" s="120"/>
      <c r="C57" s="115" t="e">
        <f>SUM(C58:C60)</f>
        <v>#VALUE!</v>
      </c>
      <c r="D57" s="115" t="e">
        <f t="shared" ref="D57:W57" si="37">SUM(D58:D60)</f>
        <v>#VALUE!</v>
      </c>
      <c r="E57" s="115" t="e">
        <f t="shared" si="37"/>
        <v>#VALUE!</v>
      </c>
      <c r="F57" s="115" t="e">
        <f t="shared" si="37"/>
        <v>#VALUE!</v>
      </c>
      <c r="G57" s="115" t="e">
        <f t="shared" si="37"/>
        <v>#VALUE!</v>
      </c>
      <c r="H57" s="115" t="e">
        <f t="shared" si="37"/>
        <v>#VALUE!</v>
      </c>
      <c r="I57" s="115" t="e">
        <f t="shared" si="37"/>
        <v>#VALUE!</v>
      </c>
      <c r="J57" s="115" t="e">
        <f t="shared" si="37"/>
        <v>#VALUE!</v>
      </c>
      <c r="K57" s="115" t="e">
        <f t="shared" si="37"/>
        <v>#VALUE!</v>
      </c>
      <c r="L57" s="115" t="e">
        <f t="shared" si="37"/>
        <v>#VALUE!</v>
      </c>
      <c r="M57" s="115" t="e">
        <f t="shared" si="37"/>
        <v>#VALUE!</v>
      </c>
      <c r="N57" s="115" t="e">
        <f t="shared" si="37"/>
        <v>#VALUE!</v>
      </c>
      <c r="O57" s="115" t="e">
        <f t="shared" si="37"/>
        <v>#VALUE!</v>
      </c>
      <c r="P57" s="115" t="e">
        <f t="shared" si="37"/>
        <v>#VALUE!</v>
      </c>
      <c r="Q57" s="115" t="e">
        <f t="shared" si="37"/>
        <v>#VALUE!</v>
      </c>
      <c r="R57" s="115" t="e">
        <f t="shared" si="37"/>
        <v>#VALUE!</v>
      </c>
      <c r="S57" s="115" t="e">
        <f t="shared" si="37"/>
        <v>#VALUE!</v>
      </c>
      <c r="T57" s="115" t="e">
        <f t="shared" si="37"/>
        <v>#VALUE!</v>
      </c>
      <c r="U57" s="115" t="e">
        <f t="shared" si="37"/>
        <v>#VALUE!</v>
      </c>
      <c r="V57" s="115" t="e">
        <f t="shared" si="37"/>
        <v>#VALUE!</v>
      </c>
      <c r="W57" s="115" t="e">
        <f t="shared" si="37"/>
        <v>#VALUE!</v>
      </c>
    </row>
    <row r="58" spans="1:23" x14ac:dyDescent="0.3">
      <c r="A58" s="18" t="s">
        <v>28</v>
      </c>
      <c r="B58" s="120" t="str">
        <f>+'Tarifs 2025'!$R$86</f>
        <v>V</v>
      </c>
      <c r="C58" s="115" t="e">
        <f>$B58*C$14</f>
        <v>#VALUE!</v>
      </c>
      <c r="D58" s="115" t="e">
        <f t="shared" ref="D58:S61" si="38">$B58*D$14</f>
        <v>#VALUE!</v>
      </c>
      <c r="E58" s="115" t="e">
        <f t="shared" si="38"/>
        <v>#VALUE!</v>
      </c>
      <c r="F58" s="115" t="e">
        <f t="shared" si="38"/>
        <v>#VALUE!</v>
      </c>
      <c r="G58" s="115" t="e">
        <f t="shared" si="38"/>
        <v>#VALUE!</v>
      </c>
      <c r="H58" s="115" t="e">
        <f t="shared" si="38"/>
        <v>#VALUE!</v>
      </c>
      <c r="I58" s="115" t="e">
        <f t="shared" si="38"/>
        <v>#VALUE!</v>
      </c>
      <c r="J58" s="115" t="e">
        <f t="shared" si="38"/>
        <v>#VALUE!</v>
      </c>
      <c r="K58" s="115" t="e">
        <f t="shared" si="38"/>
        <v>#VALUE!</v>
      </c>
      <c r="L58" s="115" t="e">
        <f t="shared" si="38"/>
        <v>#VALUE!</v>
      </c>
      <c r="M58" s="115" t="e">
        <f t="shared" si="38"/>
        <v>#VALUE!</v>
      </c>
      <c r="N58" s="115" t="e">
        <f t="shared" si="38"/>
        <v>#VALUE!</v>
      </c>
      <c r="O58" s="115" t="e">
        <f t="shared" si="38"/>
        <v>#VALUE!</v>
      </c>
      <c r="P58" s="115" t="e">
        <f t="shared" si="38"/>
        <v>#VALUE!</v>
      </c>
      <c r="Q58" s="115" t="e">
        <f t="shared" si="38"/>
        <v>#VALUE!</v>
      </c>
      <c r="R58" s="115" t="e">
        <f t="shared" si="38"/>
        <v>#VALUE!</v>
      </c>
      <c r="S58" s="115" t="e">
        <f t="shared" si="38"/>
        <v>#VALUE!</v>
      </c>
      <c r="T58" s="115" t="e">
        <f t="shared" ref="T58:W61" si="39">$B58*T$14</f>
        <v>#VALUE!</v>
      </c>
      <c r="U58" s="115" t="e">
        <f t="shared" si="39"/>
        <v>#VALUE!</v>
      </c>
      <c r="V58" s="115" t="e">
        <f t="shared" si="39"/>
        <v>#VALUE!</v>
      </c>
      <c r="W58" s="115" t="e">
        <f t="shared" si="39"/>
        <v>#VALUE!</v>
      </c>
    </row>
    <row r="59" spans="1:23" x14ac:dyDescent="0.3">
      <c r="A59" s="18" t="s">
        <v>30</v>
      </c>
      <c r="B59" s="120" t="str">
        <f>+'Tarifs 2025'!$R$87</f>
        <v>V</v>
      </c>
      <c r="C59" s="115" t="e">
        <f>$B59*C$14</f>
        <v>#VALUE!</v>
      </c>
      <c r="D59" s="115" t="e">
        <f t="shared" si="38"/>
        <v>#VALUE!</v>
      </c>
      <c r="E59" s="115" t="e">
        <f t="shared" si="38"/>
        <v>#VALUE!</v>
      </c>
      <c r="F59" s="115" t="e">
        <f t="shared" si="38"/>
        <v>#VALUE!</v>
      </c>
      <c r="G59" s="115" t="e">
        <f t="shared" si="38"/>
        <v>#VALUE!</v>
      </c>
      <c r="H59" s="115" t="e">
        <f t="shared" si="38"/>
        <v>#VALUE!</v>
      </c>
      <c r="I59" s="115" t="e">
        <f t="shared" si="38"/>
        <v>#VALUE!</v>
      </c>
      <c r="J59" s="115" t="e">
        <f t="shared" si="38"/>
        <v>#VALUE!</v>
      </c>
      <c r="K59" s="115" t="e">
        <f t="shared" si="38"/>
        <v>#VALUE!</v>
      </c>
      <c r="L59" s="115" t="e">
        <f t="shared" si="38"/>
        <v>#VALUE!</v>
      </c>
      <c r="M59" s="115" t="e">
        <f t="shared" si="38"/>
        <v>#VALUE!</v>
      </c>
      <c r="N59" s="115" t="e">
        <f t="shared" si="38"/>
        <v>#VALUE!</v>
      </c>
      <c r="O59" s="115" t="e">
        <f t="shared" si="38"/>
        <v>#VALUE!</v>
      </c>
      <c r="P59" s="115" t="e">
        <f t="shared" si="38"/>
        <v>#VALUE!</v>
      </c>
      <c r="Q59" s="115" t="e">
        <f t="shared" si="38"/>
        <v>#VALUE!</v>
      </c>
      <c r="R59" s="115" t="e">
        <f t="shared" si="38"/>
        <v>#VALUE!</v>
      </c>
      <c r="S59" s="115" t="e">
        <f t="shared" si="38"/>
        <v>#VALUE!</v>
      </c>
      <c r="T59" s="115" t="e">
        <f t="shared" si="39"/>
        <v>#VALUE!</v>
      </c>
      <c r="U59" s="115" t="e">
        <f t="shared" si="39"/>
        <v>#VALUE!</v>
      </c>
      <c r="V59" s="115" t="e">
        <f t="shared" si="39"/>
        <v>#VALUE!</v>
      </c>
      <c r="W59" s="115" t="e">
        <f t="shared" si="39"/>
        <v>#VALUE!</v>
      </c>
    </row>
    <row r="60" spans="1:23" x14ac:dyDescent="0.3">
      <c r="A60" s="18" t="s">
        <v>32</v>
      </c>
      <c r="B60" s="120" t="str">
        <f>+'Tarifs 2025'!$R$88</f>
        <v>V</v>
      </c>
      <c r="C60" s="115" t="e">
        <f>$B60*C$14</f>
        <v>#VALUE!</v>
      </c>
      <c r="D60" s="115" t="e">
        <f t="shared" si="38"/>
        <v>#VALUE!</v>
      </c>
      <c r="E60" s="115" t="e">
        <f t="shared" si="38"/>
        <v>#VALUE!</v>
      </c>
      <c r="F60" s="115" t="e">
        <f t="shared" si="38"/>
        <v>#VALUE!</v>
      </c>
      <c r="G60" s="115" t="e">
        <f t="shared" si="38"/>
        <v>#VALUE!</v>
      </c>
      <c r="H60" s="115" t="e">
        <f t="shared" si="38"/>
        <v>#VALUE!</v>
      </c>
      <c r="I60" s="115" t="e">
        <f t="shared" si="38"/>
        <v>#VALUE!</v>
      </c>
      <c r="J60" s="115" t="e">
        <f t="shared" si="38"/>
        <v>#VALUE!</v>
      </c>
      <c r="K60" s="115" t="e">
        <f t="shared" si="38"/>
        <v>#VALUE!</v>
      </c>
      <c r="L60" s="115" t="e">
        <f t="shared" si="38"/>
        <v>#VALUE!</v>
      </c>
      <c r="M60" s="115" t="e">
        <f t="shared" si="38"/>
        <v>#VALUE!</v>
      </c>
      <c r="N60" s="115" t="e">
        <f t="shared" si="38"/>
        <v>#VALUE!</v>
      </c>
      <c r="O60" s="115" t="e">
        <f t="shared" si="38"/>
        <v>#VALUE!</v>
      </c>
      <c r="P60" s="115" t="e">
        <f t="shared" si="38"/>
        <v>#VALUE!</v>
      </c>
      <c r="Q60" s="115" t="e">
        <f t="shared" si="38"/>
        <v>#VALUE!</v>
      </c>
      <c r="R60" s="115" t="e">
        <f t="shared" si="38"/>
        <v>#VALUE!</v>
      </c>
      <c r="S60" s="115" t="e">
        <f t="shared" si="38"/>
        <v>#VALUE!</v>
      </c>
      <c r="T60" s="115" t="e">
        <f t="shared" si="39"/>
        <v>#VALUE!</v>
      </c>
      <c r="U60" s="115" t="e">
        <f t="shared" si="39"/>
        <v>#VALUE!</v>
      </c>
      <c r="V60" s="115" t="e">
        <f t="shared" si="39"/>
        <v>#VALUE!</v>
      </c>
      <c r="W60" s="115" t="e">
        <f t="shared" si="39"/>
        <v>#VALUE!</v>
      </c>
    </row>
    <row r="61" spans="1:23" x14ac:dyDescent="0.3">
      <c r="A61" s="139" t="s">
        <v>34</v>
      </c>
      <c r="B61" s="120" t="str">
        <f>+'Tarifs 2025'!$T$90</f>
        <v>V</v>
      </c>
      <c r="C61" s="115" t="e">
        <f>$B61*C$14</f>
        <v>#VALUE!</v>
      </c>
      <c r="D61" s="115" t="e">
        <f t="shared" si="38"/>
        <v>#VALUE!</v>
      </c>
      <c r="E61" s="115" t="e">
        <f t="shared" si="38"/>
        <v>#VALUE!</v>
      </c>
      <c r="F61" s="115" t="e">
        <f t="shared" si="38"/>
        <v>#VALUE!</v>
      </c>
      <c r="G61" s="115" t="e">
        <f t="shared" si="38"/>
        <v>#VALUE!</v>
      </c>
      <c r="H61" s="115" t="e">
        <f t="shared" si="38"/>
        <v>#VALUE!</v>
      </c>
      <c r="I61" s="115" t="e">
        <f t="shared" si="38"/>
        <v>#VALUE!</v>
      </c>
      <c r="J61" s="115" t="e">
        <f t="shared" si="38"/>
        <v>#VALUE!</v>
      </c>
      <c r="K61" s="115" t="e">
        <f t="shared" si="38"/>
        <v>#VALUE!</v>
      </c>
      <c r="L61" s="115" t="e">
        <f t="shared" si="38"/>
        <v>#VALUE!</v>
      </c>
      <c r="M61" s="115" t="e">
        <f t="shared" si="38"/>
        <v>#VALUE!</v>
      </c>
      <c r="N61" s="115" t="e">
        <f t="shared" si="38"/>
        <v>#VALUE!</v>
      </c>
      <c r="O61" s="115" t="e">
        <f t="shared" si="38"/>
        <v>#VALUE!</v>
      </c>
      <c r="P61" s="115" t="e">
        <f t="shared" si="38"/>
        <v>#VALUE!</v>
      </c>
      <c r="Q61" s="115" t="e">
        <f t="shared" si="38"/>
        <v>#VALUE!</v>
      </c>
      <c r="R61" s="115" t="e">
        <f t="shared" si="38"/>
        <v>#VALUE!</v>
      </c>
      <c r="S61" s="115" t="e">
        <f t="shared" si="38"/>
        <v>#VALUE!</v>
      </c>
      <c r="T61" s="115" t="e">
        <f t="shared" si="39"/>
        <v>#VALUE!</v>
      </c>
      <c r="U61" s="115" t="e">
        <f t="shared" si="39"/>
        <v>#VALUE!</v>
      </c>
      <c r="V61" s="115" t="e">
        <f t="shared" si="39"/>
        <v>#VALUE!</v>
      </c>
      <c r="W61" s="115" t="e">
        <f t="shared" si="39"/>
        <v>#VALUE!</v>
      </c>
    </row>
    <row r="62" spans="1:23" s="6" customFormat="1" x14ac:dyDescent="0.3">
      <c r="A62" s="133" t="s">
        <v>62</v>
      </c>
      <c r="B62" s="134"/>
      <c r="C62" s="135" t="e">
        <f>SUM(C44,C56:C57,C61)</f>
        <v>#VALUE!</v>
      </c>
      <c r="D62" s="135" t="e">
        <f t="shared" ref="D62:W62" si="40">SUM(D44,D56:D57,D61)</f>
        <v>#VALUE!</v>
      </c>
      <c r="E62" s="135" t="e">
        <f t="shared" si="40"/>
        <v>#VALUE!</v>
      </c>
      <c r="F62" s="135" t="e">
        <f t="shared" si="40"/>
        <v>#VALUE!</v>
      </c>
      <c r="G62" s="135" t="e">
        <f t="shared" si="40"/>
        <v>#VALUE!</v>
      </c>
      <c r="H62" s="135" t="e">
        <f t="shared" si="40"/>
        <v>#VALUE!</v>
      </c>
      <c r="I62" s="135" t="e">
        <f t="shared" si="40"/>
        <v>#VALUE!</v>
      </c>
      <c r="J62" s="135" t="e">
        <f t="shared" si="40"/>
        <v>#VALUE!</v>
      </c>
      <c r="K62" s="135" t="e">
        <f t="shared" si="40"/>
        <v>#VALUE!</v>
      </c>
      <c r="L62" s="135" t="e">
        <f t="shared" si="40"/>
        <v>#VALUE!</v>
      </c>
      <c r="M62" s="135" t="e">
        <f t="shared" si="40"/>
        <v>#VALUE!</v>
      </c>
      <c r="N62" s="135" t="e">
        <f t="shared" si="40"/>
        <v>#VALUE!</v>
      </c>
      <c r="O62" s="135" t="e">
        <f t="shared" si="40"/>
        <v>#VALUE!</v>
      </c>
      <c r="P62" s="135" t="e">
        <f t="shared" si="40"/>
        <v>#VALUE!</v>
      </c>
      <c r="Q62" s="135" t="e">
        <f t="shared" si="40"/>
        <v>#VALUE!</v>
      </c>
      <c r="R62" s="135" t="e">
        <f t="shared" si="40"/>
        <v>#VALUE!</v>
      </c>
      <c r="S62" s="135" t="e">
        <f t="shared" si="40"/>
        <v>#VALUE!</v>
      </c>
      <c r="T62" s="135" t="e">
        <f t="shared" si="40"/>
        <v>#VALUE!</v>
      </c>
      <c r="U62" s="135" t="e">
        <f t="shared" si="40"/>
        <v>#VALUE!</v>
      </c>
      <c r="V62" s="135" t="e">
        <f t="shared" si="40"/>
        <v>#VALUE!</v>
      </c>
      <c r="W62" s="135" t="e">
        <f t="shared" si="40"/>
        <v>#VALUE!</v>
      </c>
    </row>
    <row r="63" spans="1:23" s="1" customFormat="1" ht="13.5" x14ac:dyDescent="0.3">
      <c r="A63" s="22" t="s">
        <v>148</v>
      </c>
      <c r="C63" s="121" t="e">
        <f>C38</f>
        <v>#VALUE!</v>
      </c>
      <c r="D63" s="121" t="e">
        <f t="shared" ref="D63:W63" si="41">D38</f>
        <v>#VALUE!</v>
      </c>
      <c r="E63" s="121" t="e">
        <f t="shared" si="41"/>
        <v>#VALUE!</v>
      </c>
      <c r="F63" s="121" t="e">
        <f t="shared" si="41"/>
        <v>#VALUE!</v>
      </c>
      <c r="G63" s="121" t="e">
        <f t="shared" si="41"/>
        <v>#VALUE!</v>
      </c>
      <c r="H63" s="121" t="e">
        <f t="shared" si="41"/>
        <v>#VALUE!</v>
      </c>
      <c r="I63" s="121" t="e">
        <f t="shared" si="41"/>
        <v>#VALUE!</v>
      </c>
      <c r="J63" s="121" t="e">
        <f t="shared" si="41"/>
        <v>#VALUE!</v>
      </c>
      <c r="K63" s="121" t="e">
        <f t="shared" si="41"/>
        <v>#VALUE!</v>
      </c>
      <c r="L63" s="121" t="e">
        <f t="shared" si="41"/>
        <v>#VALUE!</v>
      </c>
      <c r="M63" s="121" t="e">
        <f t="shared" si="41"/>
        <v>#VALUE!</v>
      </c>
      <c r="N63" s="121" t="e">
        <f t="shared" si="41"/>
        <v>#VALUE!</v>
      </c>
      <c r="O63" s="121" t="e">
        <f t="shared" si="41"/>
        <v>#VALUE!</v>
      </c>
      <c r="P63" s="121" t="e">
        <f t="shared" si="41"/>
        <v>#VALUE!</v>
      </c>
      <c r="Q63" s="121" t="e">
        <f t="shared" si="41"/>
        <v>#VALUE!</v>
      </c>
      <c r="R63" s="121" t="e">
        <f t="shared" si="41"/>
        <v>#VALUE!</v>
      </c>
      <c r="S63" s="121" t="e">
        <f t="shared" si="41"/>
        <v>#VALUE!</v>
      </c>
      <c r="T63" s="121" t="e">
        <f t="shared" si="41"/>
        <v>#VALUE!</v>
      </c>
      <c r="U63" s="121" t="e">
        <f t="shared" si="41"/>
        <v>#VALUE!</v>
      </c>
      <c r="V63" s="121" t="e">
        <f t="shared" si="41"/>
        <v>#VALUE!</v>
      </c>
      <c r="W63" s="121" t="e">
        <f t="shared" si="41"/>
        <v>#VALUE!</v>
      </c>
    </row>
    <row r="64" spans="1:23" s="6" customFormat="1" ht="13.5" x14ac:dyDescent="0.3">
      <c r="A64" s="23" t="s">
        <v>149</v>
      </c>
      <c r="B64" s="123"/>
      <c r="C64" s="24" t="e">
        <f>C62-C63</f>
        <v>#VALUE!</v>
      </c>
      <c r="D64" s="24" t="e">
        <f t="shared" ref="D64:W64" si="42">D62-D63</f>
        <v>#VALUE!</v>
      </c>
      <c r="E64" s="24" t="e">
        <f t="shared" si="42"/>
        <v>#VALUE!</v>
      </c>
      <c r="F64" s="24" t="e">
        <f t="shared" si="42"/>
        <v>#VALUE!</v>
      </c>
      <c r="G64" s="24" t="e">
        <f t="shared" si="42"/>
        <v>#VALUE!</v>
      </c>
      <c r="H64" s="24" t="e">
        <f t="shared" si="42"/>
        <v>#VALUE!</v>
      </c>
      <c r="I64" s="24" t="e">
        <f t="shared" si="42"/>
        <v>#VALUE!</v>
      </c>
      <c r="J64" s="24" t="e">
        <f t="shared" si="42"/>
        <v>#VALUE!</v>
      </c>
      <c r="K64" s="24" t="e">
        <f t="shared" si="42"/>
        <v>#VALUE!</v>
      </c>
      <c r="L64" s="24" t="e">
        <f t="shared" si="42"/>
        <v>#VALUE!</v>
      </c>
      <c r="M64" s="24" t="e">
        <f t="shared" si="42"/>
        <v>#VALUE!</v>
      </c>
      <c r="N64" s="24" t="e">
        <f t="shared" si="42"/>
        <v>#VALUE!</v>
      </c>
      <c r="O64" s="24" t="e">
        <f t="shared" si="42"/>
        <v>#VALUE!</v>
      </c>
      <c r="P64" s="24" t="e">
        <f t="shared" si="42"/>
        <v>#VALUE!</v>
      </c>
      <c r="Q64" s="24" t="e">
        <f t="shared" si="42"/>
        <v>#VALUE!</v>
      </c>
      <c r="R64" s="24" t="e">
        <f t="shared" si="42"/>
        <v>#VALUE!</v>
      </c>
      <c r="S64" s="24" t="e">
        <f t="shared" si="42"/>
        <v>#VALUE!</v>
      </c>
      <c r="T64" s="24" t="e">
        <f t="shared" si="42"/>
        <v>#VALUE!</v>
      </c>
      <c r="U64" s="24" t="e">
        <f t="shared" si="42"/>
        <v>#VALUE!</v>
      </c>
      <c r="V64" s="24" t="e">
        <f t="shared" si="42"/>
        <v>#VALUE!</v>
      </c>
      <c r="W64" s="24" t="e">
        <f t="shared" si="42"/>
        <v>#VALUE!</v>
      </c>
    </row>
    <row r="65" spans="1:23" s="6" customFormat="1" ht="14.25" thickBot="1" x14ac:dyDescent="0.35">
      <c r="A65" s="25" t="s">
        <v>150</v>
      </c>
      <c r="B65" s="125"/>
      <c r="C65" s="126" t="str">
        <f>IFERROR((C64/C63)," ")</f>
        <v xml:space="preserve"> </v>
      </c>
      <c r="D65" s="126" t="str">
        <f t="shared" ref="D65:H65" si="43">IFERROR((D64/D63)," ")</f>
        <v xml:space="preserve"> </v>
      </c>
      <c r="E65" s="126" t="str">
        <f t="shared" si="43"/>
        <v xml:space="preserve"> </v>
      </c>
      <c r="F65" s="126" t="str">
        <f t="shared" si="43"/>
        <v xml:space="preserve"> </v>
      </c>
      <c r="G65" s="126" t="str">
        <f t="shared" si="43"/>
        <v xml:space="preserve"> </v>
      </c>
      <c r="H65" s="126" t="str">
        <f t="shared" si="43"/>
        <v xml:space="preserve"> </v>
      </c>
    </row>
    <row r="66" spans="1:23" s="1" customFormat="1" ht="18.75" thickTop="1" x14ac:dyDescent="0.35">
      <c r="A66" s="301" t="s">
        <v>151</v>
      </c>
      <c r="B66" s="302"/>
      <c r="C66" s="302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</row>
    <row r="67" spans="1:23" s="16" customFormat="1" ht="41.25" customHeight="1" x14ac:dyDescent="0.3">
      <c r="B67" s="132" t="s">
        <v>57</v>
      </c>
      <c r="C67" s="132" t="str">
        <f>"Coût annuel estimé      "&amp;C$5</f>
        <v>Coût annuel estimé      Da</v>
      </c>
      <c r="D67" s="132" t="str">
        <f>"Coût annuel estimé      "&amp;D$5</f>
        <v>Coût annuel estimé      Db</v>
      </c>
      <c r="E67" s="132" t="str">
        <f>"Coût annuel estimé      "&amp;E$5</f>
        <v>Coût annuel estimé      Dc</v>
      </c>
      <c r="F67" s="132" t="str">
        <f>"Coût annuel estimé      "&amp;F$5</f>
        <v>Coût annuel estimé      Dc1</v>
      </c>
      <c r="G67" s="132" t="str">
        <f t="shared" ref="G67:W67" si="44">"Coût annuel estimé      "&amp;G$5</f>
        <v>Coût annuel estimé      Dd</v>
      </c>
      <c r="H67" s="132" t="str">
        <f t="shared" si="44"/>
        <v>Coût annuel estimé      De</v>
      </c>
      <c r="I67" s="158" t="str">
        <f t="shared" si="44"/>
        <v>Coût annuel estimé      3500 kWh - 4 plages</v>
      </c>
      <c r="J67" s="158" t="str">
        <f t="shared" si="44"/>
        <v>Coût annuel estimé      5000 kWh - 4 plages</v>
      </c>
      <c r="K67" s="158" t="str">
        <f t="shared" si="44"/>
        <v>Coût annuel estimé      5000 kWh - 2 plages</v>
      </c>
      <c r="L67" s="158" t="str">
        <f t="shared" si="44"/>
        <v>Coût annuel estimé      5000 kWh - 1 plage</v>
      </c>
      <c r="M67" s="158" t="str">
        <f t="shared" si="44"/>
        <v>Coût annuel estimé      PAC air-rad - 4 plages</v>
      </c>
      <c r="N67" s="158" t="str">
        <f t="shared" si="44"/>
        <v>Coût annuel estimé      PAC air-rad - 2 plages</v>
      </c>
      <c r="O67" s="158" t="str">
        <f t="shared" si="44"/>
        <v>Coût annuel estimé      PAC air-rad - 1 plage</v>
      </c>
      <c r="P67" s="158" t="str">
        <f t="shared" si="44"/>
        <v>Coût annuel estimé      VE2 - 4 plages</v>
      </c>
      <c r="Q67" s="158" t="str">
        <f t="shared" si="44"/>
        <v>Coût annuel estimé      VE2 - 2 plages</v>
      </c>
      <c r="R67" s="158" t="str">
        <f t="shared" si="44"/>
        <v>Coût annuel estimé      VE3 - 4 plages</v>
      </c>
      <c r="S67" s="158" t="str">
        <f t="shared" si="44"/>
        <v>Coût annuel estimé      VE3 - 2 plages</v>
      </c>
      <c r="T67" s="158" t="str">
        <f t="shared" si="44"/>
        <v>Coût annuel estimé      PAC air-rad-ECS + VE2 - 4 plages</v>
      </c>
      <c r="U67" s="158" t="str">
        <f t="shared" si="44"/>
        <v>Coût annuel estimé      PAC air-rad-ECS + VE2 - 2 plages</v>
      </c>
      <c r="V67" s="158" t="str">
        <f t="shared" si="44"/>
        <v>Coût annuel estimé      PAC air-rad-ECS + VE3 - 4 plages</v>
      </c>
      <c r="W67" s="158" t="str">
        <f t="shared" si="44"/>
        <v>Coût annuel estimé      PAC air-rad-ECS + VE3 - 2 plages</v>
      </c>
    </row>
    <row r="68" spans="1:23" x14ac:dyDescent="0.3">
      <c r="A68" s="139" t="s">
        <v>7</v>
      </c>
      <c r="B68" s="120"/>
      <c r="C68" s="115" t="e">
        <f t="shared" ref="C68:H68" si="45">SUM(C69:C71)</f>
        <v>#VALUE!</v>
      </c>
      <c r="D68" s="115" t="e">
        <f t="shared" si="45"/>
        <v>#VALUE!</v>
      </c>
      <c r="E68" s="115" t="e">
        <f t="shared" si="45"/>
        <v>#VALUE!</v>
      </c>
      <c r="F68" s="115" t="e">
        <f t="shared" si="45"/>
        <v>#VALUE!</v>
      </c>
      <c r="G68" s="115" t="e">
        <f t="shared" si="45"/>
        <v>#VALUE!</v>
      </c>
      <c r="H68" s="115" t="e">
        <f t="shared" si="45"/>
        <v>#VALUE!</v>
      </c>
      <c r="I68" s="115" t="e">
        <f t="shared" ref="I68:W68" si="46">SUM(I69:I71)</f>
        <v>#VALUE!</v>
      </c>
      <c r="J68" s="115" t="e">
        <f t="shared" si="46"/>
        <v>#VALUE!</v>
      </c>
      <c r="K68" s="115" t="e">
        <f t="shared" si="46"/>
        <v>#VALUE!</v>
      </c>
      <c r="L68" s="115" t="e">
        <f t="shared" si="46"/>
        <v>#VALUE!</v>
      </c>
      <c r="M68" s="115" t="e">
        <f t="shared" si="46"/>
        <v>#VALUE!</v>
      </c>
      <c r="N68" s="115" t="e">
        <f t="shared" si="46"/>
        <v>#VALUE!</v>
      </c>
      <c r="O68" s="115" t="e">
        <f t="shared" si="46"/>
        <v>#VALUE!</v>
      </c>
      <c r="P68" s="115" t="e">
        <f t="shared" si="46"/>
        <v>#VALUE!</v>
      </c>
      <c r="Q68" s="115" t="e">
        <f t="shared" si="46"/>
        <v>#VALUE!</v>
      </c>
      <c r="R68" s="115" t="e">
        <f t="shared" si="46"/>
        <v>#VALUE!</v>
      </c>
      <c r="S68" s="115" t="e">
        <f t="shared" si="46"/>
        <v>#VALUE!</v>
      </c>
      <c r="T68" s="115" t="e">
        <f t="shared" si="46"/>
        <v>#VALUE!</v>
      </c>
      <c r="U68" s="115" t="e">
        <f t="shared" si="46"/>
        <v>#VALUE!</v>
      </c>
      <c r="V68" s="115" t="e">
        <f t="shared" si="46"/>
        <v>#VALUE!</v>
      </c>
      <c r="W68" s="115" t="e">
        <f t="shared" si="46"/>
        <v>#VALUE!</v>
      </c>
    </row>
    <row r="69" spans="1:23" x14ac:dyDescent="0.3">
      <c r="A69" s="18" t="s">
        <v>8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</row>
    <row r="70" spans="1:23" x14ac:dyDescent="0.3">
      <c r="A70" s="18" t="s">
        <v>17</v>
      </c>
      <c r="B70" s="121" t="str">
        <f>+'Tarifs 2026'!$R$68</f>
        <v>V</v>
      </c>
      <c r="C70" s="115" t="e">
        <f>$B70*1</f>
        <v>#VALUE!</v>
      </c>
      <c r="D70" s="115" t="e">
        <f t="shared" ref="D70:W70" si="47">$B70*1</f>
        <v>#VALUE!</v>
      </c>
      <c r="E70" s="115" t="e">
        <f t="shared" si="47"/>
        <v>#VALUE!</v>
      </c>
      <c r="F70" s="115" t="e">
        <f t="shared" si="47"/>
        <v>#VALUE!</v>
      </c>
      <c r="G70" s="115" t="e">
        <f t="shared" si="47"/>
        <v>#VALUE!</v>
      </c>
      <c r="H70" s="115" t="e">
        <f t="shared" si="47"/>
        <v>#VALUE!</v>
      </c>
      <c r="I70" s="115" t="e">
        <f t="shared" si="47"/>
        <v>#VALUE!</v>
      </c>
      <c r="J70" s="115" t="e">
        <f t="shared" si="47"/>
        <v>#VALUE!</v>
      </c>
      <c r="K70" s="115" t="e">
        <f t="shared" si="47"/>
        <v>#VALUE!</v>
      </c>
      <c r="L70" s="115" t="e">
        <f t="shared" si="47"/>
        <v>#VALUE!</v>
      </c>
      <c r="M70" s="115" t="e">
        <f t="shared" si="47"/>
        <v>#VALUE!</v>
      </c>
      <c r="N70" s="115" t="e">
        <f t="shared" si="47"/>
        <v>#VALUE!</v>
      </c>
      <c r="O70" s="115" t="e">
        <f t="shared" si="47"/>
        <v>#VALUE!</v>
      </c>
      <c r="P70" s="115" t="e">
        <f t="shared" si="47"/>
        <v>#VALUE!</v>
      </c>
      <c r="Q70" s="115" t="e">
        <f t="shared" si="47"/>
        <v>#VALUE!</v>
      </c>
      <c r="R70" s="115" t="e">
        <f t="shared" si="47"/>
        <v>#VALUE!</v>
      </c>
      <c r="S70" s="115" t="e">
        <f t="shared" si="47"/>
        <v>#VALUE!</v>
      </c>
      <c r="T70" s="115" t="e">
        <f t="shared" si="47"/>
        <v>#VALUE!</v>
      </c>
      <c r="U70" s="115" t="e">
        <f t="shared" si="47"/>
        <v>#VALUE!</v>
      </c>
      <c r="V70" s="115" t="e">
        <f t="shared" si="47"/>
        <v>#VALUE!</v>
      </c>
      <c r="W70" s="115" t="e">
        <f t="shared" si="47"/>
        <v>#VALUE!</v>
      </c>
    </row>
    <row r="71" spans="1:23" x14ac:dyDescent="0.3">
      <c r="A71" s="18" t="s">
        <v>58</v>
      </c>
      <c r="B71" s="120"/>
      <c r="C71" s="115" t="e">
        <f t="shared" ref="C71:H71" si="48">SUM(C76:C79)</f>
        <v>#VALUE!</v>
      </c>
      <c r="D71" s="115" t="e">
        <f t="shared" si="48"/>
        <v>#VALUE!</v>
      </c>
      <c r="E71" s="115" t="e">
        <f t="shared" si="48"/>
        <v>#VALUE!</v>
      </c>
      <c r="F71" s="115" t="e">
        <f t="shared" si="48"/>
        <v>#VALUE!</v>
      </c>
      <c r="G71" s="115" t="e">
        <f t="shared" si="48"/>
        <v>#VALUE!</v>
      </c>
      <c r="H71" s="115" t="e">
        <f t="shared" si="48"/>
        <v>#VALUE!</v>
      </c>
      <c r="I71" s="115" t="e">
        <f>SUM(I72:I79)</f>
        <v>#VALUE!</v>
      </c>
      <c r="J71" s="115" t="e">
        <f t="shared" ref="J71:W71" si="49">SUM(J72:J79)</f>
        <v>#VALUE!</v>
      </c>
      <c r="K71" s="115" t="e">
        <f t="shared" si="49"/>
        <v>#VALUE!</v>
      </c>
      <c r="L71" s="115" t="e">
        <f t="shared" si="49"/>
        <v>#VALUE!</v>
      </c>
      <c r="M71" s="115" t="e">
        <f t="shared" si="49"/>
        <v>#VALUE!</v>
      </c>
      <c r="N71" s="115" t="e">
        <f t="shared" si="49"/>
        <v>#VALUE!</v>
      </c>
      <c r="O71" s="115" t="e">
        <f t="shared" si="49"/>
        <v>#VALUE!</v>
      </c>
      <c r="P71" s="115" t="e">
        <f t="shared" si="49"/>
        <v>#VALUE!</v>
      </c>
      <c r="Q71" s="115" t="e">
        <f t="shared" si="49"/>
        <v>#VALUE!</v>
      </c>
      <c r="R71" s="115" t="e">
        <f t="shared" si="49"/>
        <v>#VALUE!</v>
      </c>
      <c r="S71" s="115" t="e">
        <f t="shared" si="49"/>
        <v>#VALUE!</v>
      </c>
      <c r="T71" s="115" t="e">
        <f t="shared" si="49"/>
        <v>#VALUE!</v>
      </c>
      <c r="U71" s="115" t="e">
        <f t="shared" si="49"/>
        <v>#VALUE!</v>
      </c>
      <c r="V71" s="115" t="e">
        <f t="shared" si="49"/>
        <v>#VALUE!</v>
      </c>
      <c r="W71" s="115" t="e">
        <f t="shared" si="49"/>
        <v>#VALUE!</v>
      </c>
    </row>
    <row r="72" spans="1:23" x14ac:dyDescent="0.3">
      <c r="A72" s="19" t="s">
        <v>140</v>
      </c>
      <c r="B72" s="120" t="str">
        <f>+'Tarifs 2026'!$T$71</f>
        <v>V</v>
      </c>
      <c r="C72" s="127"/>
      <c r="D72" s="127"/>
      <c r="E72" s="127"/>
      <c r="F72" s="127"/>
      <c r="G72" s="127"/>
      <c r="H72" s="127"/>
      <c r="I72" s="115" t="e">
        <f>$B72*I$6</f>
        <v>#VALUE!</v>
      </c>
      <c r="J72" s="115" t="e">
        <f t="shared" ref="J72:W72" si="50">$B72*J$6</f>
        <v>#VALUE!</v>
      </c>
      <c r="K72" s="115" t="e">
        <f t="shared" si="50"/>
        <v>#VALUE!</v>
      </c>
      <c r="L72" s="115" t="e">
        <f t="shared" si="50"/>
        <v>#VALUE!</v>
      </c>
      <c r="M72" s="115" t="e">
        <f t="shared" si="50"/>
        <v>#VALUE!</v>
      </c>
      <c r="N72" s="115" t="e">
        <f t="shared" si="50"/>
        <v>#VALUE!</v>
      </c>
      <c r="O72" s="115" t="e">
        <f t="shared" si="50"/>
        <v>#VALUE!</v>
      </c>
      <c r="P72" s="115" t="e">
        <f t="shared" si="50"/>
        <v>#VALUE!</v>
      </c>
      <c r="Q72" s="115" t="e">
        <f t="shared" si="50"/>
        <v>#VALUE!</v>
      </c>
      <c r="R72" s="115" t="e">
        <f t="shared" si="50"/>
        <v>#VALUE!</v>
      </c>
      <c r="S72" s="115" t="e">
        <f t="shared" si="50"/>
        <v>#VALUE!</v>
      </c>
      <c r="T72" s="115" t="e">
        <f t="shared" si="50"/>
        <v>#VALUE!</v>
      </c>
      <c r="U72" s="115" t="e">
        <f t="shared" si="50"/>
        <v>#VALUE!</v>
      </c>
      <c r="V72" s="115" t="e">
        <f t="shared" si="50"/>
        <v>#VALUE!</v>
      </c>
      <c r="W72" s="115" t="e">
        <f t="shared" si="50"/>
        <v>#VALUE!</v>
      </c>
    </row>
    <row r="73" spans="1:23" x14ac:dyDescent="0.3">
      <c r="A73" s="19" t="s">
        <v>141</v>
      </c>
      <c r="B73" s="120" t="str">
        <f>+'Tarifs 2026'!$T$72</f>
        <v>V</v>
      </c>
      <c r="C73" s="127"/>
      <c r="D73" s="127"/>
      <c r="E73" s="127"/>
      <c r="F73" s="127"/>
      <c r="G73" s="127"/>
      <c r="H73" s="127"/>
      <c r="I73" s="115" t="e">
        <f>$B73*I$7</f>
        <v>#VALUE!</v>
      </c>
      <c r="J73" s="115" t="e">
        <f t="shared" ref="J73:W73" si="51">$B73*J$7</f>
        <v>#VALUE!</v>
      </c>
      <c r="K73" s="115" t="e">
        <f t="shared" si="51"/>
        <v>#VALUE!</v>
      </c>
      <c r="L73" s="115" t="e">
        <f t="shared" si="51"/>
        <v>#VALUE!</v>
      </c>
      <c r="M73" s="115" t="e">
        <f t="shared" si="51"/>
        <v>#VALUE!</v>
      </c>
      <c r="N73" s="115" t="e">
        <f t="shared" si="51"/>
        <v>#VALUE!</v>
      </c>
      <c r="O73" s="115" t="e">
        <f t="shared" si="51"/>
        <v>#VALUE!</v>
      </c>
      <c r="P73" s="115" t="e">
        <f t="shared" si="51"/>
        <v>#VALUE!</v>
      </c>
      <c r="Q73" s="115" t="e">
        <f t="shared" si="51"/>
        <v>#VALUE!</v>
      </c>
      <c r="R73" s="115" t="e">
        <f t="shared" si="51"/>
        <v>#VALUE!</v>
      </c>
      <c r="S73" s="115" t="e">
        <f t="shared" si="51"/>
        <v>#VALUE!</v>
      </c>
      <c r="T73" s="115" t="e">
        <f t="shared" si="51"/>
        <v>#VALUE!</v>
      </c>
      <c r="U73" s="115" t="e">
        <f t="shared" si="51"/>
        <v>#VALUE!</v>
      </c>
      <c r="V73" s="115" t="e">
        <f t="shared" si="51"/>
        <v>#VALUE!</v>
      </c>
      <c r="W73" s="115" t="e">
        <f t="shared" si="51"/>
        <v>#VALUE!</v>
      </c>
    </row>
    <row r="74" spans="1:23" x14ac:dyDescent="0.3">
      <c r="A74" s="19" t="s">
        <v>142</v>
      </c>
      <c r="B74" s="120" t="str">
        <f>+'Tarifs 2026'!$T$73</f>
        <v>V</v>
      </c>
      <c r="C74" s="127"/>
      <c r="D74" s="127"/>
      <c r="E74" s="127"/>
      <c r="F74" s="127"/>
      <c r="G74" s="127"/>
      <c r="H74" s="127"/>
      <c r="I74" s="115" t="e">
        <f>$B74*I$8</f>
        <v>#VALUE!</v>
      </c>
      <c r="J74" s="115" t="e">
        <f t="shared" ref="J74:W74" si="52">$B74*J$8</f>
        <v>#VALUE!</v>
      </c>
      <c r="K74" s="115" t="e">
        <f t="shared" si="52"/>
        <v>#VALUE!</v>
      </c>
      <c r="L74" s="115" t="e">
        <f t="shared" si="52"/>
        <v>#VALUE!</v>
      </c>
      <c r="M74" s="115" t="e">
        <f t="shared" si="52"/>
        <v>#VALUE!</v>
      </c>
      <c r="N74" s="115" t="e">
        <f t="shared" si="52"/>
        <v>#VALUE!</v>
      </c>
      <c r="O74" s="115" t="e">
        <f t="shared" si="52"/>
        <v>#VALUE!</v>
      </c>
      <c r="P74" s="115" t="e">
        <f t="shared" si="52"/>
        <v>#VALUE!</v>
      </c>
      <c r="Q74" s="115" t="e">
        <f t="shared" si="52"/>
        <v>#VALUE!</v>
      </c>
      <c r="R74" s="115" t="e">
        <f t="shared" si="52"/>
        <v>#VALUE!</v>
      </c>
      <c r="S74" s="115" t="e">
        <f t="shared" si="52"/>
        <v>#VALUE!</v>
      </c>
      <c r="T74" s="115" t="e">
        <f t="shared" si="52"/>
        <v>#VALUE!</v>
      </c>
      <c r="U74" s="115" t="e">
        <f t="shared" si="52"/>
        <v>#VALUE!</v>
      </c>
      <c r="V74" s="115" t="e">
        <f t="shared" si="52"/>
        <v>#VALUE!</v>
      </c>
      <c r="W74" s="115" t="e">
        <f t="shared" si="52"/>
        <v>#VALUE!</v>
      </c>
    </row>
    <row r="75" spans="1:23" x14ac:dyDescent="0.3">
      <c r="A75" s="19" t="s">
        <v>143</v>
      </c>
      <c r="B75" s="120" t="str">
        <f>+'Tarifs 2026'!$T$74</f>
        <v>V</v>
      </c>
      <c r="C75" s="127"/>
      <c r="D75" s="127"/>
      <c r="E75" s="127"/>
      <c r="F75" s="127"/>
      <c r="G75" s="127"/>
      <c r="H75" s="127"/>
      <c r="I75" s="115" t="e">
        <f>$B75*I$9</f>
        <v>#VALUE!</v>
      </c>
      <c r="J75" s="115" t="e">
        <f t="shared" ref="J75:W75" si="53">$B75*J$9</f>
        <v>#VALUE!</v>
      </c>
      <c r="K75" s="115" t="e">
        <f t="shared" si="53"/>
        <v>#VALUE!</v>
      </c>
      <c r="L75" s="115" t="e">
        <f t="shared" si="53"/>
        <v>#VALUE!</v>
      </c>
      <c r="M75" s="115" t="e">
        <f t="shared" si="53"/>
        <v>#VALUE!</v>
      </c>
      <c r="N75" s="115" t="e">
        <f t="shared" si="53"/>
        <v>#VALUE!</v>
      </c>
      <c r="O75" s="115" t="e">
        <f t="shared" si="53"/>
        <v>#VALUE!</v>
      </c>
      <c r="P75" s="115" t="e">
        <f t="shared" si="53"/>
        <v>#VALUE!</v>
      </c>
      <c r="Q75" s="115" t="e">
        <f t="shared" si="53"/>
        <v>#VALUE!</v>
      </c>
      <c r="R75" s="115" t="e">
        <f t="shared" si="53"/>
        <v>#VALUE!</v>
      </c>
      <c r="S75" s="115" t="e">
        <f t="shared" si="53"/>
        <v>#VALUE!</v>
      </c>
      <c r="T75" s="115" t="e">
        <f t="shared" si="53"/>
        <v>#VALUE!</v>
      </c>
      <c r="U75" s="115" t="e">
        <f t="shared" si="53"/>
        <v>#VALUE!</v>
      </c>
      <c r="V75" s="115" t="e">
        <f t="shared" si="53"/>
        <v>#VALUE!</v>
      </c>
      <c r="W75" s="115" t="e">
        <f t="shared" si="53"/>
        <v>#VALUE!</v>
      </c>
    </row>
    <row r="76" spans="1:23" x14ac:dyDescent="0.3">
      <c r="A76" s="19" t="s">
        <v>20</v>
      </c>
      <c r="B76" s="120" t="str">
        <f>+'Tarifs 2026'!$T$79</f>
        <v>V</v>
      </c>
      <c r="C76" s="115" t="e">
        <f>$B76*C$10</f>
        <v>#VALUE!</v>
      </c>
      <c r="D76" s="115" t="e">
        <f t="shared" ref="D76:W76" si="54">$B76*D$10</f>
        <v>#VALUE!</v>
      </c>
      <c r="E76" s="115" t="e">
        <f t="shared" si="54"/>
        <v>#VALUE!</v>
      </c>
      <c r="F76" s="115" t="e">
        <f t="shared" si="54"/>
        <v>#VALUE!</v>
      </c>
      <c r="G76" s="115" t="e">
        <f t="shared" si="54"/>
        <v>#VALUE!</v>
      </c>
      <c r="H76" s="115" t="e">
        <f t="shared" si="54"/>
        <v>#VALUE!</v>
      </c>
      <c r="I76" s="115" t="e">
        <f t="shared" si="54"/>
        <v>#VALUE!</v>
      </c>
      <c r="J76" s="115" t="e">
        <f t="shared" si="54"/>
        <v>#VALUE!</v>
      </c>
      <c r="K76" s="115" t="e">
        <f t="shared" si="54"/>
        <v>#VALUE!</v>
      </c>
      <c r="L76" s="115" t="e">
        <f t="shared" si="54"/>
        <v>#VALUE!</v>
      </c>
      <c r="M76" s="115" t="e">
        <f t="shared" si="54"/>
        <v>#VALUE!</v>
      </c>
      <c r="N76" s="115" t="e">
        <f t="shared" si="54"/>
        <v>#VALUE!</v>
      </c>
      <c r="O76" s="115" t="e">
        <f t="shared" si="54"/>
        <v>#VALUE!</v>
      </c>
      <c r="P76" s="115" t="e">
        <f t="shared" si="54"/>
        <v>#VALUE!</v>
      </c>
      <c r="Q76" s="115" t="e">
        <f t="shared" si="54"/>
        <v>#VALUE!</v>
      </c>
      <c r="R76" s="115" t="e">
        <f t="shared" si="54"/>
        <v>#VALUE!</v>
      </c>
      <c r="S76" s="115" t="e">
        <f t="shared" si="54"/>
        <v>#VALUE!</v>
      </c>
      <c r="T76" s="115" t="e">
        <f t="shared" si="54"/>
        <v>#VALUE!</v>
      </c>
      <c r="U76" s="115" t="e">
        <f t="shared" si="54"/>
        <v>#VALUE!</v>
      </c>
      <c r="V76" s="115" t="e">
        <f t="shared" si="54"/>
        <v>#VALUE!</v>
      </c>
      <c r="W76" s="115" t="e">
        <f t="shared" si="54"/>
        <v>#VALUE!</v>
      </c>
    </row>
    <row r="77" spans="1:23" x14ac:dyDescent="0.3">
      <c r="A77" s="19" t="s">
        <v>22</v>
      </c>
      <c r="B77" s="120" t="str">
        <f>+'Tarifs 2026'!$T$76</f>
        <v>V</v>
      </c>
      <c r="C77" s="115" t="e">
        <f>$B77*C$11</f>
        <v>#VALUE!</v>
      </c>
      <c r="D77" s="115" t="e">
        <f t="shared" ref="D77:W77" si="55">$B77*D$11</f>
        <v>#VALUE!</v>
      </c>
      <c r="E77" s="115" t="e">
        <f t="shared" si="55"/>
        <v>#VALUE!</v>
      </c>
      <c r="F77" s="115" t="e">
        <f t="shared" si="55"/>
        <v>#VALUE!</v>
      </c>
      <c r="G77" s="115" t="e">
        <f t="shared" si="55"/>
        <v>#VALUE!</v>
      </c>
      <c r="H77" s="115" t="e">
        <f t="shared" si="55"/>
        <v>#VALUE!</v>
      </c>
      <c r="I77" s="115" t="e">
        <f t="shared" si="55"/>
        <v>#VALUE!</v>
      </c>
      <c r="J77" s="115" t="e">
        <f t="shared" si="55"/>
        <v>#VALUE!</v>
      </c>
      <c r="K77" s="115" t="e">
        <f t="shared" si="55"/>
        <v>#VALUE!</v>
      </c>
      <c r="L77" s="115" t="e">
        <f t="shared" si="55"/>
        <v>#VALUE!</v>
      </c>
      <c r="M77" s="115" t="e">
        <f t="shared" si="55"/>
        <v>#VALUE!</v>
      </c>
      <c r="N77" s="115" t="e">
        <f t="shared" si="55"/>
        <v>#VALUE!</v>
      </c>
      <c r="O77" s="115" t="e">
        <f t="shared" si="55"/>
        <v>#VALUE!</v>
      </c>
      <c r="P77" s="115" t="e">
        <f t="shared" si="55"/>
        <v>#VALUE!</v>
      </c>
      <c r="Q77" s="115" t="e">
        <f t="shared" si="55"/>
        <v>#VALUE!</v>
      </c>
      <c r="R77" s="115" t="e">
        <f t="shared" si="55"/>
        <v>#VALUE!</v>
      </c>
      <c r="S77" s="115" t="e">
        <f t="shared" si="55"/>
        <v>#VALUE!</v>
      </c>
      <c r="T77" s="115" t="e">
        <f t="shared" si="55"/>
        <v>#VALUE!</v>
      </c>
      <c r="U77" s="115" t="e">
        <f t="shared" si="55"/>
        <v>#VALUE!</v>
      </c>
      <c r="V77" s="115" t="e">
        <f t="shared" si="55"/>
        <v>#VALUE!</v>
      </c>
      <c r="W77" s="115" t="e">
        <f t="shared" si="55"/>
        <v>#VALUE!</v>
      </c>
    </row>
    <row r="78" spans="1:23" x14ac:dyDescent="0.3">
      <c r="A78" s="19" t="s">
        <v>23</v>
      </c>
      <c r="B78" s="120" t="str">
        <f>+'Tarifs 2026'!$T$77</f>
        <v>V</v>
      </c>
      <c r="C78" s="115" t="e">
        <f>$B78*C$12</f>
        <v>#VALUE!</v>
      </c>
      <c r="D78" s="115" t="e">
        <f t="shared" ref="D78:W78" si="56">$B78*D$12</f>
        <v>#VALUE!</v>
      </c>
      <c r="E78" s="115" t="e">
        <f t="shared" si="56"/>
        <v>#VALUE!</v>
      </c>
      <c r="F78" s="115" t="e">
        <f t="shared" si="56"/>
        <v>#VALUE!</v>
      </c>
      <c r="G78" s="115" t="e">
        <f t="shared" si="56"/>
        <v>#VALUE!</v>
      </c>
      <c r="H78" s="115" t="e">
        <f t="shared" si="56"/>
        <v>#VALUE!</v>
      </c>
      <c r="I78" s="115" t="e">
        <f t="shared" si="56"/>
        <v>#VALUE!</v>
      </c>
      <c r="J78" s="115" t="e">
        <f t="shared" si="56"/>
        <v>#VALUE!</v>
      </c>
      <c r="K78" s="115" t="e">
        <f t="shared" si="56"/>
        <v>#VALUE!</v>
      </c>
      <c r="L78" s="115" t="e">
        <f t="shared" si="56"/>
        <v>#VALUE!</v>
      </c>
      <c r="M78" s="115" t="e">
        <f t="shared" si="56"/>
        <v>#VALUE!</v>
      </c>
      <c r="N78" s="115" t="e">
        <f t="shared" si="56"/>
        <v>#VALUE!</v>
      </c>
      <c r="O78" s="115" t="e">
        <f t="shared" si="56"/>
        <v>#VALUE!</v>
      </c>
      <c r="P78" s="115" t="e">
        <f t="shared" si="56"/>
        <v>#VALUE!</v>
      </c>
      <c r="Q78" s="115" t="e">
        <f t="shared" si="56"/>
        <v>#VALUE!</v>
      </c>
      <c r="R78" s="115" t="e">
        <f t="shared" si="56"/>
        <v>#VALUE!</v>
      </c>
      <c r="S78" s="115" t="e">
        <f t="shared" si="56"/>
        <v>#VALUE!</v>
      </c>
      <c r="T78" s="115" t="e">
        <f t="shared" si="56"/>
        <v>#VALUE!</v>
      </c>
      <c r="U78" s="115" t="e">
        <f t="shared" si="56"/>
        <v>#VALUE!</v>
      </c>
      <c r="V78" s="115" t="e">
        <f t="shared" si="56"/>
        <v>#VALUE!</v>
      </c>
      <c r="W78" s="115" t="e">
        <f t="shared" si="56"/>
        <v>#VALUE!</v>
      </c>
    </row>
    <row r="79" spans="1:23" x14ac:dyDescent="0.3">
      <c r="A79" s="19" t="s">
        <v>24</v>
      </c>
      <c r="B79" s="120" t="str">
        <f>+'Tarifs 2026'!$R$81</f>
        <v>V</v>
      </c>
      <c r="C79" s="115" t="e">
        <f>$B79*C$13</f>
        <v>#VALUE!</v>
      </c>
      <c r="D79" s="115" t="e">
        <f t="shared" ref="D79:W79" si="57">$B79*D$13</f>
        <v>#VALUE!</v>
      </c>
      <c r="E79" s="115" t="e">
        <f t="shared" si="57"/>
        <v>#VALUE!</v>
      </c>
      <c r="F79" s="115" t="e">
        <f t="shared" si="57"/>
        <v>#VALUE!</v>
      </c>
      <c r="G79" s="115" t="e">
        <f t="shared" si="57"/>
        <v>#VALUE!</v>
      </c>
      <c r="H79" s="115" t="e">
        <f t="shared" si="57"/>
        <v>#VALUE!</v>
      </c>
      <c r="I79" s="115" t="e">
        <f t="shared" si="57"/>
        <v>#VALUE!</v>
      </c>
      <c r="J79" s="115" t="e">
        <f t="shared" si="57"/>
        <v>#VALUE!</v>
      </c>
      <c r="K79" s="115" t="e">
        <f t="shared" si="57"/>
        <v>#VALUE!</v>
      </c>
      <c r="L79" s="115" t="e">
        <f t="shared" si="57"/>
        <v>#VALUE!</v>
      </c>
      <c r="M79" s="115" t="e">
        <f t="shared" si="57"/>
        <v>#VALUE!</v>
      </c>
      <c r="N79" s="115" t="e">
        <f t="shared" si="57"/>
        <v>#VALUE!</v>
      </c>
      <c r="O79" s="115" t="e">
        <f t="shared" si="57"/>
        <v>#VALUE!</v>
      </c>
      <c r="P79" s="115" t="e">
        <f t="shared" si="57"/>
        <v>#VALUE!</v>
      </c>
      <c r="Q79" s="115" t="e">
        <f t="shared" si="57"/>
        <v>#VALUE!</v>
      </c>
      <c r="R79" s="115" t="e">
        <f t="shared" si="57"/>
        <v>#VALUE!</v>
      </c>
      <c r="S79" s="115" t="e">
        <f t="shared" si="57"/>
        <v>#VALUE!</v>
      </c>
      <c r="T79" s="115" t="e">
        <f t="shared" si="57"/>
        <v>#VALUE!</v>
      </c>
      <c r="U79" s="115" t="e">
        <f t="shared" si="57"/>
        <v>#VALUE!</v>
      </c>
      <c r="V79" s="115" t="e">
        <f t="shared" si="57"/>
        <v>#VALUE!</v>
      </c>
      <c r="W79" s="115" t="e">
        <f t="shared" si="57"/>
        <v>#VALUE!</v>
      </c>
    </row>
    <row r="80" spans="1:23" x14ac:dyDescent="0.3">
      <c r="A80" s="139" t="s">
        <v>42</v>
      </c>
      <c r="B80" s="120" t="str">
        <f>+'Tarifs 2026'!$R$83</f>
        <v>V</v>
      </c>
      <c r="C80" s="115" t="e">
        <f>$B80*C$14</f>
        <v>#VALUE!</v>
      </c>
      <c r="D80" s="115" t="e">
        <f t="shared" ref="D80:W80" si="58">$B80*D$14</f>
        <v>#VALUE!</v>
      </c>
      <c r="E80" s="115" t="e">
        <f t="shared" si="58"/>
        <v>#VALUE!</v>
      </c>
      <c r="F80" s="115" t="e">
        <f t="shared" si="58"/>
        <v>#VALUE!</v>
      </c>
      <c r="G80" s="115" t="e">
        <f t="shared" si="58"/>
        <v>#VALUE!</v>
      </c>
      <c r="H80" s="115" t="e">
        <f t="shared" si="58"/>
        <v>#VALUE!</v>
      </c>
      <c r="I80" s="115" t="e">
        <f t="shared" si="58"/>
        <v>#VALUE!</v>
      </c>
      <c r="J80" s="115" t="e">
        <f t="shared" si="58"/>
        <v>#VALUE!</v>
      </c>
      <c r="K80" s="115" t="e">
        <f t="shared" si="58"/>
        <v>#VALUE!</v>
      </c>
      <c r="L80" s="115" t="e">
        <f t="shared" si="58"/>
        <v>#VALUE!</v>
      </c>
      <c r="M80" s="115" t="e">
        <f t="shared" si="58"/>
        <v>#VALUE!</v>
      </c>
      <c r="N80" s="115" t="e">
        <f t="shared" si="58"/>
        <v>#VALUE!</v>
      </c>
      <c r="O80" s="115" t="e">
        <f t="shared" si="58"/>
        <v>#VALUE!</v>
      </c>
      <c r="P80" s="115" t="e">
        <f t="shared" si="58"/>
        <v>#VALUE!</v>
      </c>
      <c r="Q80" s="115" t="e">
        <f t="shared" si="58"/>
        <v>#VALUE!</v>
      </c>
      <c r="R80" s="115" t="e">
        <f t="shared" si="58"/>
        <v>#VALUE!</v>
      </c>
      <c r="S80" s="115" t="e">
        <f t="shared" si="58"/>
        <v>#VALUE!</v>
      </c>
      <c r="T80" s="115" t="e">
        <f t="shared" si="58"/>
        <v>#VALUE!</v>
      </c>
      <c r="U80" s="115" t="e">
        <f t="shared" si="58"/>
        <v>#VALUE!</v>
      </c>
      <c r="V80" s="115" t="e">
        <f t="shared" si="58"/>
        <v>#VALUE!</v>
      </c>
      <c r="W80" s="115" t="e">
        <f t="shared" si="58"/>
        <v>#VALUE!</v>
      </c>
    </row>
    <row r="81" spans="1:23" x14ac:dyDescent="0.3">
      <c r="A81" s="139" t="s">
        <v>59</v>
      </c>
      <c r="B81" s="120"/>
      <c r="C81" s="115" t="e">
        <f>SUM(C82:C84)</f>
        <v>#VALUE!</v>
      </c>
      <c r="D81" s="115" t="e">
        <f t="shared" ref="D81:W81" si="59">SUM(D82:D84)</f>
        <v>#VALUE!</v>
      </c>
      <c r="E81" s="115" t="e">
        <f t="shared" si="59"/>
        <v>#VALUE!</v>
      </c>
      <c r="F81" s="115" t="e">
        <f t="shared" si="59"/>
        <v>#VALUE!</v>
      </c>
      <c r="G81" s="115" t="e">
        <f t="shared" si="59"/>
        <v>#VALUE!</v>
      </c>
      <c r="H81" s="115" t="e">
        <f t="shared" si="59"/>
        <v>#VALUE!</v>
      </c>
      <c r="I81" s="115" t="e">
        <f t="shared" si="59"/>
        <v>#VALUE!</v>
      </c>
      <c r="J81" s="115" t="e">
        <f t="shared" si="59"/>
        <v>#VALUE!</v>
      </c>
      <c r="K81" s="115" t="e">
        <f t="shared" si="59"/>
        <v>#VALUE!</v>
      </c>
      <c r="L81" s="115" t="e">
        <f t="shared" si="59"/>
        <v>#VALUE!</v>
      </c>
      <c r="M81" s="115" t="e">
        <f t="shared" si="59"/>
        <v>#VALUE!</v>
      </c>
      <c r="N81" s="115" t="e">
        <f t="shared" si="59"/>
        <v>#VALUE!</v>
      </c>
      <c r="O81" s="115" t="e">
        <f t="shared" si="59"/>
        <v>#VALUE!</v>
      </c>
      <c r="P81" s="115" t="e">
        <f t="shared" si="59"/>
        <v>#VALUE!</v>
      </c>
      <c r="Q81" s="115" t="e">
        <f t="shared" si="59"/>
        <v>#VALUE!</v>
      </c>
      <c r="R81" s="115" t="e">
        <f t="shared" si="59"/>
        <v>#VALUE!</v>
      </c>
      <c r="S81" s="115" t="e">
        <f t="shared" si="59"/>
        <v>#VALUE!</v>
      </c>
      <c r="T81" s="115" t="e">
        <f t="shared" si="59"/>
        <v>#VALUE!</v>
      </c>
      <c r="U81" s="115" t="e">
        <f t="shared" si="59"/>
        <v>#VALUE!</v>
      </c>
      <c r="V81" s="115" t="e">
        <f t="shared" si="59"/>
        <v>#VALUE!</v>
      </c>
      <c r="W81" s="115" t="e">
        <f t="shared" si="59"/>
        <v>#VALUE!</v>
      </c>
    </row>
    <row r="82" spans="1:23" x14ac:dyDescent="0.3">
      <c r="A82" s="18" t="s">
        <v>28</v>
      </c>
      <c r="B82" s="120" t="str">
        <f>+'Tarifs 2026'!$R$86</f>
        <v>V</v>
      </c>
      <c r="C82" s="115" t="e">
        <f>$B82*C$14</f>
        <v>#VALUE!</v>
      </c>
      <c r="D82" s="115" t="e">
        <f t="shared" ref="D82:S85" si="60">$B82*D$14</f>
        <v>#VALUE!</v>
      </c>
      <c r="E82" s="115" t="e">
        <f t="shared" si="60"/>
        <v>#VALUE!</v>
      </c>
      <c r="F82" s="115" t="e">
        <f t="shared" si="60"/>
        <v>#VALUE!</v>
      </c>
      <c r="G82" s="115" t="e">
        <f t="shared" si="60"/>
        <v>#VALUE!</v>
      </c>
      <c r="H82" s="115" t="e">
        <f t="shared" si="60"/>
        <v>#VALUE!</v>
      </c>
      <c r="I82" s="115" t="e">
        <f t="shared" si="60"/>
        <v>#VALUE!</v>
      </c>
      <c r="J82" s="115" t="e">
        <f t="shared" si="60"/>
        <v>#VALUE!</v>
      </c>
      <c r="K82" s="115" t="e">
        <f t="shared" si="60"/>
        <v>#VALUE!</v>
      </c>
      <c r="L82" s="115" t="e">
        <f t="shared" si="60"/>
        <v>#VALUE!</v>
      </c>
      <c r="M82" s="115" t="e">
        <f t="shared" si="60"/>
        <v>#VALUE!</v>
      </c>
      <c r="N82" s="115" t="e">
        <f t="shared" si="60"/>
        <v>#VALUE!</v>
      </c>
      <c r="O82" s="115" t="e">
        <f t="shared" si="60"/>
        <v>#VALUE!</v>
      </c>
      <c r="P82" s="115" t="e">
        <f t="shared" si="60"/>
        <v>#VALUE!</v>
      </c>
      <c r="Q82" s="115" t="e">
        <f t="shared" si="60"/>
        <v>#VALUE!</v>
      </c>
      <c r="R82" s="115" t="e">
        <f t="shared" si="60"/>
        <v>#VALUE!</v>
      </c>
      <c r="S82" s="115" t="e">
        <f t="shared" si="60"/>
        <v>#VALUE!</v>
      </c>
      <c r="T82" s="115" t="e">
        <f t="shared" ref="T82:W85" si="61">$B82*T$14</f>
        <v>#VALUE!</v>
      </c>
      <c r="U82" s="115" t="e">
        <f t="shared" si="61"/>
        <v>#VALUE!</v>
      </c>
      <c r="V82" s="115" t="e">
        <f t="shared" si="61"/>
        <v>#VALUE!</v>
      </c>
      <c r="W82" s="115" t="e">
        <f t="shared" si="61"/>
        <v>#VALUE!</v>
      </c>
    </row>
    <row r="83" spans="1:23" x14ac:dyDescent="0.3">
      <c r="A83" s="18" t="s">
        <v>30</v>
      </c>
      <c r="B83" s="120" t="str">
        <f>+'Tarifs 2026'!$R$87</f>
        <v>V</v>
      </c>
      <c r="C83" s="115" t="e">
        <f>$B83*C$14</f>
        <v>#VALUE!</v>
      </c>
      <c r="D83" s="115" t="e">
        <f t="shared" si="60"/>
        <v>#VALUE!</v>
      </c>
      <c r="E83" s="115" t="e">
        <f t="shared" si="60"/>
        <v>#VALUE!</v>
      </c>
      <c r="F83" s="115" t="e">
        <f t="shared" si="60"/>
        <v>#VALUE!</v>
      </c>
      <c r="G83" s="115" t="e">
        <f t="shared" si="60"/>
        <v>#VALUE!</v>
      </c>
      <c r="H83" s="115" t="e">
        <f t="shared" si="60"/>
        <v>#VALUE!</v>
      </c>
      <c r="I83" s="115" t="e">
        <f t="shared" si="60"/>
        <v>#VALUE!</v>
      </c>
      <c r="J83" s="115" t="e">
        <f t="shared" si="60"/>
        <v>#VALUE!</v>
      </c>
      <c r="K83" s="115" t="e">
        <f t="shared" si="60"/>
        <v>#VALUE!</v>
      </c>
      <c r="L83" s="115" t="e">
        <f t="shared" si="60"/>
        <v>#VALUE!</v>
      </c>
      <c r="M83" s="115" t="e">
        <f t="shared" si="60"/>
        <v>#VALUE!</v>
      </c>
      <c r="N83" s="115" t="e">
        <f t="shared" si="60"/>
        <v>#VALUE!</v>
      </c>
      <c r="O83" s="115" t="e">
        <f t="shared" si="60"/>
        <v>#VALUE!</v>
      </c>
      <c r="P83" s="115" t="e">
        <f t="shared" si="60"/>
        <v>#VALUE!</v>
      </c>
      <c r="Q83" s="115" t="e">
        <f t="shared" si="60"/>
        <v>#VALUE!</v>
      </c>
      <c r="R83" s="115" t="e">
        <f t="shared" si="60"/>
        <v>#VALUE!</v>
      </c>
      <c r="S83" s="115" t="e">
        <f t="shared" si="60"/>
        <v>#VALUE!</v>
      </c>
      <c r="T83" s="115" t="e">
        <f t="shared" si="61"/>
        <v>#VALUE!</v>
      </c>
      <c r="U83" s="115" t="e">
        <f t="shared" si="61"/>
        <v>#VALUE!</v>
      </c>
      <c r="V83" s="115" t="e">
        <f t="shared" si="61"/>
        <v>#VALUE!</v>
      </c>
      <c r="W83" s="115" t="e">
        <f t="shared" si="61"/>
        <v>#VALUE!</v>
      </c>
    </row>
    <row r="84" spans="1:23" x14ac:dyDescent="0.3">
      <c r="A84" s="18" t="s">
        <v>32</v>
      </c>
      <c r="B84" s="120" t="str">
        <f>+'Tarifs 2026'!$R$88</f>
        <v>V</v>
      </c>
      <c r="C84" s="115" t="e">
        <f>$B84*C$14</f>
        <v>#VALUE!</v>
      </c>
      <c r="D84" s="115" t="e">
        <f t="shared" si="60"/>
        <v>#VALUE!</v>
      </c>
      <c r="E84" s="115" t="e">
        <f t="shared" si="60"/>
        <v>#VALUE!</v>
      </c>
      <c r="F84" s="115" t="e">
        <f t="shared" si="60"/>
        <v>#VALUE!</v>
      </c>
      <c r="G84" s="115" t="e">
        <f t="shared" si="60"/>
        <v>#VALUE!</v>
      </c>
      <c r="H84" s="115" t="e">
        <f t="shared" si="60"/>
        <v>#VALUE!</v>
      </c>
      <c r="I84" s="115" t="e">
        <f t="shared" si="60"/>
        <v>#VALUE!</v>
      </c>
      <c r="J84" s="115" t="e">
        <f t="shared" si="60"/>
        <v>#VALUE!</v>
      </c>
      <c r="K84" s="115" t="e">
        <f t="shared" si="60"/>
        <v>#VALUE!</v>
      </c>
      <c r="L84" s="115" t="e">
        <f t="shared" si="60"/>
        <v>#VALUE!</v>
      </c>
      <c r="M84" s="115" t="e">
        <f t="shared" si="60"/>
        <v>#VALUE!</v>
      </c>
      <c r="N84" s="115" t="e">
        <f t="shared" si="60"/>
        <v>#VALUE!</v>
      </c>
      <c r="O84" s="115" t="e">
        <f t="shared" si="60"/>
        <v>#VALUE!</v>
      </c>
      <c r="P84" s="115" t="e">
        <f t="shared" si="60"/>
        <v>#VALUE!</v>
      </c>
      <c r="Q84" s="115" t="e">
        <f t="shared" si="60"/>
        <v>#VALUE!</v>
      </c>
      <c r="R84" s="115" t="e">
        <f t="shared" si="60"/>
        <v>#VALUE!</v>
      </c>
      <c r="S84" s="115" t="e">
        <f t="shared" si="60"/>
        <v>#VALUE!</v>
      </c>
      <c r="T84" s="115" t="e">
        <f t="shared" si="61"/>
        <v>#VALUE!</v>
      </c>
      <c r="U84" s="115" t="e">
        <f t="shared" si="61"/>
        <v>#VALUE!</v>
      </c>
      <c r="V84" s="115" t="e">
        <f t="shared" si="61"/>
        <v>#VALUE!</v>
      </c>
      <c r="W84" s="115" t="e">
        <f t="shared" si="61"/>
        <v>#VALUE!</v>
      </c>
    </row>
    <row r="85" spans="1:23" x14ac:dyDescent="0.3">
      <c r="A85" s="139" t="s">
        <v>34</v>
      </c>
      <c r="B85" s="120" t="str">
        <f>+'Tarifs 2026'!$T$90</f>
        <v>V</v>
      </c>
      <c r="C85" s="115" t="e">
        <f>$B85*C$14</f>
        <v>#VALUE!</v>
      </c>
      <c r="D85" s="115" t="e">
        <f t="shared" si="60"/>
        <v>#VALUE!</v>
      </c>
      <c r="E85" s="115" t="e">
        <f t="shared" si="60"/>
        <v>#VALUE!</v>
      </c>
      <c r="F85" s="115" t="e">
        <f t="shared" si="60"/>
        <v>#VALUE!</v>
      </c>
      <c r="G85" s="115" t="e">
        <f t="shared" si="60"/>
        <v>#VALUE!</v>
      </c>
      <c r="H85" s="115" t="e">
        <f t="shared" si="60"/>
        <v>#VALUE!</v>
      </c>
      <c r="I85" s="115" t="e">
        <f t="shared" si="60"/>
        <v>#VALUE!</v>
      </c>
      <c r="J85" s="115" t="e">
        <f t="shared" si="60"/>
        <v>#VALUE!</v>
      </c>
      <c r="K85" s="115" t="e">
        <f t="shared" si="60"/>
        <v>#VALUE!</v>
      </c>
      <c r="L85" s="115" t="e">
        <f t="shared" si="60"/>
        <v>#VALUE!</v>
      </c>
      <c r="M85" s="115" t="e">
        <f t="shared" si="60"/>
        <v>#VALUE!</v>
      </c>
      <c r="N85" s="115" t="e">
        <f t="shared" si="60"/>
        <v>#VALUE!</v>
      </c>
      <c r="O85" s="115" t="e">
        <f t="shared" si="60"/>
        <v>#VALUE!</v>
      </c>
      <c r="P85" s="115" t="e">
        <f t="shared" si="60"/>
        <v>#VALUE!</v>
      </c>
      <c r="Q85" s="115" t="e">
        <f t="shared" si="60"/>
        <v>#VALUE!</v>
      </c>
      <c r="R85" s="115" t="e">
        <f t="shared" si="60"/>
        <v>#VALUE!</v>
      </c>
      <c r="S85" s="115" t="e">
        <f t="shared" si="60"/>
        <v>#VALUE!</v>
      </c>
      <c r="T85" s="115" t="e">
        <f t="shared" si="61"/>
        <v>#VALUE!</v>
      </c>
      <c r="U85" s="115" t="e">
        <f t="shared" si="61"/>
        <v>#VALUE!</v>
      </c>
      <c r="V85" s="115" t="e">
        <f t="shared" si="61"/>
        <v>#VALUE!</v>
      </c>
      <c r="W85" s="115" t="e">
        <f t="shared" si="61"/>
        <v>#VALUE!</v>
      </c>
    </row>
    <row r="86" spans="1:23" s="6" customFormat="1" x14ac:dyDescent="0.3">
      <c r="A86" s="133" t="s">
        <v>62</v>
      </c>
      <c r="B86" s="134"/>
      <c r="C86" s="135" t="e">
        <f>SUM(C68,C80:C81,C85)</f>
        <v>#VALUE!</v>
      </c>
      <c r="D86" s="135" t="e">
        <f t="shared" ref="D86:W86" si="62">SUM(D68,D80:D81,D85)</f>
        <v>#VALUE!</v>
      </c>
      <c r="E86" s="135" t="e">
        <f t="shared" si="62"/>
        <v>#VALUE!</v>
      </c>
      <c r="F86" s="135" t="e">
        <f t="shared" si="62"/>
        <v>#VALUE!</v>
      </c>
      <c r="G86" s="135" t="e">
        <f t="shared" si="62"/>
        <v>#VALUE!</v>
      </c>
      <c r="H86" s="135" t="e">
        <f t="shared" si="62"/>
        <v>#VALUE!</v>
      </c>
      <c r="I86" s="135" t="e">
        <f t="shared" si="62"/>
        <v>#VALUE!</v>
      </c>
      <c r="J86" s="135" t="e">
        <f t="shared" si="62"/>
        <v>#VALUE!</v>
      </c>
      <c r="K86" s="135" t="e">
        <f t="shared" si="62"/>
        <v>#VALUE!</v>
      </c>
      <c r="L86" s="135" t="e">
        <f t="shared" si="62"/>
        <v>#VALUE!</v>
      </c>
      <c r="M86" s="135" t="e">
        <f t="shared" si="62"/>
        <v>#VALUE!</v>
      </c>
      <c r="N86" s="135" t="e">
        <f t="shared" si="62"/>
        <v>#VALUE!</v>
      </c>
      <c r="O86" s="135" t="e">
        <f t="shared" si="62"/>
        <v>#VALUE!</v>
      </c>
      <c r="P86" s="135" t="e">
        <f t="shared" si="62"/>
        <v>#VALUE!</v>
      </c>
      <c r="Q86" s="135" t="e">
        <f t="shared" si="62"/>
        <v>#VALUE!</v>
      </c>
      <c r="R86" s="135" t="e">
        <f t="shared" si="62"/>
        <v>#VALUE!</v>
      </c>
      <c r="S86" s="135" t="e">
        <f t="shared" si="62"/>
        <v>#VALUE!</v>
      </c>
      <c r="T86" s="135" t="e">
        <f t="shared" si="62"/>
        <v>#VALUE!</v>
      </c>
      <c r="U86" s="135" t="e">
        <f t="shared" si="62"/>
        <v>#VALUE!</v>
      </c>
      <c r="V86" s="135" t="e">
        <f t="shared" si="62"/>
        <v>#VALUE!</v>
      </c>
      <c r="W86" s="135" t="e">
        <f t="shared" si="62"/>
        <v>#VALUE!</v>
      </c>
    </row>
    <row r="87" spans="1:23" x14ac:dyDescent="0.3">
      <c r="A87" s="22" t="s">
        <v>152</v>
      </c>
      <c r="B87" s="1"/>
      <c r="C87" s="121" t="e">
        <f>C62</f>
        <v>#VALUE!</v>
      </c>
      <c r="D87" s="121" t="e">
        <f t="shared" ref="D87:W87" si="63">D62</f>
        <v>#VALUE!</v>
      </c>
      <c r="E87" s="121" t="e">
        <f t="shared" si="63"/>
        <v>#VALUE!</v>
      </c>
      <c r="F87" s="121" t="e">
        <f t="shared" si="63"/>
        <v>#VALUE!</v>
      </c>
      <c r="G87" s="121" t="e">
        <f t="shared" si="63"/>
        <v>#VALUE!</v>
      </c>
      <c r="H87" s="121" t="e">
        <f t="shared" si="63"/>
        <v>#VALUE!</v>
      </c>
      <c r="I87" s="121" t="e">
        <f t="shared" si="63"/>
        <v>#VALUE!</v>
      </c>
      <c r="J87" s="121" t="e">
        <f t="shared" si="63"/>
        <v>#VALUE!</v>
      </c>
      <c r="K87" s="121" t="e">
        <f t="shared" si="63"/>
        <v>#VALUE!</v>
      </c>
      <c r="L87" s="121" t="e">
        <f t="shared" si="63"/>
        <v>#VALUE!</v>
      </c>
      <c r="M87" s="121" t="e">
        <f t="shared" si="63"/>
        <v>#VALUE!</v>
      </c>
      <c r="N87" s="121" t="e">
        <f t="shared" si="63"/>
        <v>#VALUE!</v>
      </c>
      <c r="O87" s="121" t="e">
        <f t="shared" si="63"/>
        <v>#VALUE!</v>
      </c>
      <c r="P87" s="121" t="e">
        <f t="shared" si="63"/>
        <v>#VALUE!</v>
      </c>
      <c r="Q87" s="121" t="e">
        <f t="shared" si="63"/>
        <v>#VALUE!</v>
      </c>
      <c r="R87" s="121" t="e">
        <f t="shared" si="63"/>
        <v>#VALUE!</v>
      </c>
      <c r="S87" s="121" t="e">
        <f t="shared" si="63"/>
        <v>#VALUE!</v>
      </c>
      <c r="T87" s="121" t="e">
        <f t="shared" si="63"/>
        <v>#VALUE!</v>
      </c>
      <c r="U87" s="121" t="e">
        <f t="shared" si="63"/>
        <v>#VALUE!</v>
      </c>
      <c r="V87" s="121" t="e">
        <f t="shared" si="63"/>
        <v>#VALUE!</v>
      </c>
      <c r="W87" s="121" t="e">
        <f t="shared" si="63"/>
        <v>#VALUE!</v>
      </c>
    </row>
    <row r="88" spans="1:23" x14ac:dyDescent="0.3">
      <c r="A88" s="23" t="s">
        <v>153</v>
      </c>
      <c r="B88" s="123"/>
      <c r="C88" s="24" t="e">
        <f>C86-C87</f>
        <v>#VALUE!</v>
      </c>
      <c r="D88" s="24" t="e">
        <f t="shared" ref="D88:W88" si="64">D86-D87</f>
        <v>#VALUE!</v>
      </c>
      <c r="E88" s="24" t="e">
        <f t="shared" si="64"/>
        <v>#VALUE!</v>
      </c>
      <c r="F88" s="24" t="e">
        <f t="shared" si="64"/>
        <v>#VALUE!</v>
      </c>
      <c r="G88" s="24" t="e">
        <f t="shared" si="64"/>
        <v>#VALUE!</v>
      </c>
      <c r="H88" s="24" t="e">
        <f t="shared" si="64"/>
        <v>#VALUE!</v>
      </c>
      <c r="I88" s="24" t="e">
        <f t="shared" si="64"/>
        <v>#VALUE!</v>
      </c>
      <c r="J88" s="24" t="e">
        <f t="shared" si="64"/>
        <v>#VALUE!</v>
      </c>
      <c r="K88" s="24" t="e">
        <f t="shared" si="64"/>
        <v>#VALUE!</v>
      </c>
      <c r="L88" s="24" t="e">
        <f t="shared" si="64"/>
        <v>#VALUE!</v>
      </c>
      <c r="M88" s="24" t="e">
        <f t="shared" si="64"/>
        <v>#VALUE!</v>
      </c>
      <c r="N88" s="24" t="e">
        <f t="shared" si="64"/>
        <v>#VALUE!</v>
      </c>
      <c r="O88" s="24" t="e">
        <f t="shared" si="64"/>
        <v>#VALUE!</v>
      </c>
      <c r="P88" s="24" t="e">
        <f t="shared" si="64"/>
        <v>#VALUE!</v>
      </c>
      <c r="Q88" s="24" t="e">
        <f t="shared" si="64"/>
        <v>#VALUE!</v>
      </c>
      <c r="R88" s="24" t="e">
        <f t="shared" si="64"/>
        <v>#VALUE!</v>
      </c>
      <c r="S88" s="24" t="e">
        <f t="shared" si="64"/>
        <v>#VALUE!</v>
      </c>
      <c r="T88" s="24" t="e">
        <f t="shared" si="64"/>
        <v>#VALUE!</v>
      </c>
      <c r="U88" s="24" t="e">
        <f t="shared" si="64"/>
        <v>#VALUE!</v>
      </c>
      <c r="V88" s="24" t="e">
        <f t="shared" si="64"/>
        <v>#VALUE!</v>
      </c>
      <c r="W88" s="24" t="e">
        <f t="shared" si="64"/>
        <v>#VALUE!</v>
      </c>
    </row>
    <row r="89" spans="1:23" ht="15.75" thickBot="1" x14ac:dyDescent="0.35">
      <c r="A89" s="25" t="s">
        <v>154</v>
      </c>
      <c r="B89" s="125"/>
      <c r="C89" s="126" t="str">
        <f>IFERROR((C88/C87)," ")</f>
        <v xml:space="preserve"> </v>
      </c>
      <c r="D89" s="126" t="str">
        <f t="shared" ref="D89:H89" si="65">IFERROR((D88/D87)," ")</f>
        <v xml:space="preserve"> </v>
      </c>
      <c r="E89" s="126" t="str">
        <f t="shared" si="65"/>
        <v xml:space="preserve"> </v>
      </c>
      <c r="F89" s="126" t="str">
        <f t="shared" si="65"/>
        <v xml:space="preserve"> </v>
      </c>
      <c r="G89" s="126" t="str">
        <f t="shared" si="65"/>
        <v xml:space="preserve"> </v>
      </c>
      <c r="H89" s="126" t="str">
        <f t="shared" si="65"/>
        <v xml:space="preserve"> </v>
      </c>
    </row>
    <row r="90" spans="1:23" ht="15.75" thickTop="1" x14ac:dyDescent="0.3"/>
    <row r="91" spans="1:23" s="1" customFormat="1" ht="18" x14ac:dyDescent="0.35">
      <c r="A91" s="301" t="s">
        <v>155</v>
      </c>
      <c r="B91" s="302"/>
      <c r="C91" s="302"/>
      <c r="D91" s="302"/>
      <c r="E91" s="302"/>
      <c r="F91" s="302"/>
      <c r="G91" s="302"/>
      <c r="H91" s="302"/>
      <c r="I91" s="302"/>
      <c r="J91" s="302"/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</row>
    <row r="92" spans="1:23" s="16" customFormat="1" ht="41.25" customHeight="1" x14ac:dyDescent="0.3">
      <c r="B92" s="132" t="s">
        <v>57</v>
      </c>
      <c r="C92" s="132" t="str">
        <f>"Coût annuel estimé      "&amp;C$5</f>
        <v>Coût annuel estimé      Da</v>
      </c>
      <c r="D92" s="132" t="str">
        <f>"Coût annuel estimé      "&amp;D$5</f>
        <v>Coût annuel estimé      Db</v>
      </c>
      <c r="E92" s="132" t="str">
        <f>"Coût annuel estimé      "&amp;E$5</f>
        <v>Coût annuel estimé      Dc</v>
      </c>
      <c r="F92" s="132" t="str">
        <f>"Coût annuel estimé      "&amp;F$5</f>
        <v>Coût annuel estimé      Dc1</v>
      </c>
      <c r="G92" s="132" t="str">
        <f t="shared" ref="G92:W92" si="66">"Coût annuel estimé      "&amp;G$5</f>
        <v>Coût annuel estimé      Dd</v>
      </c>
      <c r="H92" s="132" t="str">
        <f t="shared" si="66"/>
        <v>Coût annuel estimé      De</v>
      </c>
      <c r="I92" s="158" t="str">
        <f t="shared" si="66"/>
        <v>Coût annuel estimé      3500 kWh - 4 plages</v>
      </c>
      <c r="J92" s="158" t="str">
        <f t="shared" si="66"/>
        <v>Coût annuel estimé      5000 kWh - 4 plages</v>
      </c>
      <c r="K92" s="158" t="str">
        <f t="shared" si="66"/>
        <v>Coût annuel estimé      5000 kWh - 2 plages</v>
      </c>
      <c r="L92" s="158" t="str">
        <f t="shared" si="66"/>
        <v>Coût annuel estimé      5000 kWh - 1 plage</v>
      </c>
      <c r="M92" s="158" t="str">
        <f t="shared" si="66"/>
        <v>Coût annuel estimé      PAC air-rad - 4 plages</v>
      </c>
      <c r="N92" s="158" t="str">
        <f t="shared" si="66"/>
        <v>Coût annuel estimé      PAC air-rad - 2 plages</v>
      </c>
      <c r="O92" s="158" t="str">
        <f t="shared" si="66"/>
        <v>Coût annuel estimé      PAC air-rad - 1 plage</v>
      </c>
      <c r="P92" s="158" t="str">
        <f t="shared" si="66"/>
        <v>Coût annuel estimé      VE2 - 4 plages</v>
      </c>
      <c r="Q92" s="158" t="str">
        <f t="shared" si="66"/>
        <v>Coût annuel estimé      VE2 - 2 plages</v>
      </c>
      <c r="R92" s="158" t="str">
        <f t="shared" si="66"/>
        <v>Coût annuel estimé      VE3 - 4 plages</v>
      </c>
      <c r="S92" s="158" t="str">
        <f t="shared" si="66"/>
        <v>Coût annuel estimé      VE3 - 2 plages</v>
      </c>
      <c r="T92" s="158" t="str">
        <f t="shared" si="66"/>
        <v>Coût annuel estimé      PAC air-rad-ECS + VE2 - 4 plages</v>
      </c>
      <c r="U92" s="158" t="str">
        <f t="shared" si="66"/>
        <v>Coût annuel estimé      PAC air-rad-ECS + VE2 - 2 plages</v>
      </c>
      <c r="V92" s="158" t="str">
        <f t="shared" si="66"/>
        <v>Coût annuel estimé      PAC air-rad-ECS + VE3 - 4 plages</v>
      </c>
      <c r="W92" s="158" t="str">
        <f t="shared" si="66"/>
        <v>Coût annuel estimé      PAC air-rad-ECS + VE3 - 2 plages</v>
      </c>
    </row>
    <row r="93" spans="1:23" x14ac:dyDescent="0.3">
      <c r="A93" s="139" t="s">
        <v>7</v>
      </c>
      <c r="B93" s="120"/>
      <c r="C93" s="115" t="e">
        <f t="shared" ref="C93:H93" si="67">SUM(C94:C96)</f>
        <v>#VALUE!</v>
      </c>
      <c r="D93" s="115" t="e">
        <f t="shared" si="67"/>
        <v>#VALUE!</v>
      </c>
      <c r="E93" s="115" t="e">
        <f t="shared" si="67"/>
        <v>#VALUE!</v>
      </c>
      <c r="F93" s="115" t="e">
        <f t="shared" si="67"/>
        <v>#VALUE!</v>
      </c>
      <c r="G93" s="115" t="e">
        <f t="shared" si="67"/>
        <v>#VALUE!</v>
      </c>
      <c r="H93" s="115" t="e">
        <f t="shared" si="67"/>
        <v>#VALUE!</v>
      </c>
      <c r="I93" s="115" t="e">
        <f t="shared" ref="I93:W93" si="68">SUM(I94:I96)</f>
        <v>#VALUE!</v>
      </c>
      <c r="J93" s="115" t="e">
        <f t="shared" si="68"/>
        <v>#VALUE!</v>
      </c>
      <c r="K93" s="115" t="e">
        <f t="shared" si="68"/>
        <v>#VALUE!</v>
      </c>
      <c r="L93" s="115" t="e">
        <f t="shared" si="68"/>
        <v>#VALUE!</v>
      </c>
      <c r="M93" s="115" t="e">
        <f t="shared" si="68"/>
        <v>#VALUE!</v>
      </c>
      <c r="N93" s="115" t="e">
        <f t="shared" si="68"/>
        <v>#VALUE!</v>
      </c>
      <c r="O93" s="115" t="e">
        <f t="shared" si="68"/>
        <v>#VALUE!</v>
      </c>
      <c r="P93" s="115" t="e">
        <f t="shared" si="68"/>
        <v>#VALUE!</v>
      </c>
      <c r="Q93" s="115" t="e">
        <f t="shared" si="68"/>
        <v>#VALUE!</v>
      </c>
      <c r="R93" s="115" t="e">
        <f t="shared" si="68"/>
        <v>#VALUE!</v>
      </c>
      <c r="S93" s="115" t="e">
        <f t="shared" si="68"/>
        <v>#VALUE!</v>
      </c>
      <c r="T93" s="115" t="e">
        <f t="shared" si="68"/>
        <v>#VALUE!</v>
      </c>
      <c r="U93" s="115" t="e">
        <f t="shared" si="68"/>
        <v>#VALUE!</v>
      </c>
      <c r="V93" s="115" t="e">
        <f t="shared" si="68"/>
        <v>#VALUE!</v>
      </c>
      <c r="W93" s="115" t="e">
        <f t="shared" si="68"/>
        <v>#VALUE!</v>
      </c>
    </row>
    <row r="94" spans="1:23" x14ac:dyDescent="0.3">
      <c r="A94" s="18" t="s">
        <v>8</v>
      </c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</row>
    <row r="95" spans="1:23" x14ac:dyDescent="0.3">
      <c r="A95" s="18" t="s">
        <v>17</v>
      </c>
      <c r="B95" s="121" t="str">
        <f>+'Tarifs 2027'!$R$68</f>
        <v>V</v>
      </c>
      <c r="C95" s="115" t="e">
        <f>$B95*1</f>
        <v>#VALUE!</v>
      </c>
      <c r="D95" s="115" t="e">
        <f t="shared" ref="D95:W95" si="69">$B95*1</f>
        <v>#VALUE!</v>
      </c>
      <c r="E95" s="115" t="e">
        <f t="shared" si="69"/>
        <v>#VALUE!</v>
      </c>
      <c r="F95" s="115" t="e">
        <f t="shared" si="69"/>
        <v>#VALUE!</v>
      </c>
      <c r="G95" s="115" t="e">
        <f t="shared" si="69"/>
        <v>#VALUE!</v>
      </c>
      <c r="H95" s="115" t="e">
        <f t="shared" si="69"/>
        <v>#VALUE!</v>
      </c>
      <c r="I95" s="115" t="e">
        <f t="shared" si="69"/>
        <v>#VALUE!</v>
      </c>
      <c r="J95" s="115" t="e">
        <f t="shared" si="69"/>
        <v>#VALUE!</v>
      </c>
      <c r="K95" s="115" t="e">
        <f t="shared" si="69"/>
        <v>#VALUE!</v>
      </c>
      <c r="L95" s="115" t="e">
        <f t="shared" si="69"/>
        <v>#VALUE!</v>
      </c>
      <c r="M95" s="115" t="e">
        <f t="shared" si="69"/>
        <v>#VALUE!</v>
      </c>
      <c r="N95" s="115" t="e">
        <f t="shared" si="69"/>
        <v>#VALUE!</v>
      </c>
      <c r="O95" s="115" t="e">
        <f t="shared" si="69"/>
        <v>#VALUE!</v>
      </c>
      <c r="P95" s="115" t="e">
        <f t="shared" si="69"/>
        <v>#VALUE!</v>
      </c>
      <c r="Q95" s="115" t="e">
        <f t="shared" si="69"/>
        <v>#VALUE!</v>
      </c>
      <c r="R95" s="115" t="e">
        <f t="shared" si="69"/>
        <v>#VALUE!</v>
      </c>
      <c r="S95" s="115" t="e">
        <f t="shared" si="69"/>
        <v>#VALUE!</v>
      </c>
      <c r="T95" s="115" t="e">
        <f t="shared" si="69"/>
        <v>#VALUE!</v>
      </c>
      <c r="U95" s="115" t="e">
        <f t="shared" si="69"/>
        <v>#VALUE!</v>
      </c>
      <c r="V95" s="115" t="e">
        <f t="shared" si="69"/>
        <v>#VALUE!</v>
      </c>
      <c r="W95" s="115" t="e">
        <f t="shared" si="69"/>
        <v>#VALUE!</v>
      </c>
    </row>
    <row r="96" spans="1:23" x14ac:dyDescent="0.3">
      <c r="A96" s="18" t="s">
        <v>58</v>
      </c>
      <c r="B96" s="120"/>
      <c r="C96" s="115" t="e">
        <f t="shared" ref="C96:H96" si="70">SUM(C101:C104)</f>
        <v>#VALUE!</v>
      </c>
      <c r="D96" s="115" t="e">
        <f t="shared" si="70"/>
        <v>#VALUE!</v>
      </c>
      <c r="E96" s="115" t="e">
        <f t="shared" si="70"/>
        <v>#VALUE!</v>
      </c>
      <c r="F96" s="115" t="e">
        <f t="shared" si="70"/>
        <v>#VALUE!</v>
      </c>
      <c r="G96" s="115" t="e">
        <f t="shared" si="70"/>
        <v>#VALUE!</v>
      </c>
      <c r="H96" s="115" t="e">
        <f t="shared" si="70"/>
        <v>#VALUE!</v>
      </c>
      <c r="I96" s="115" t="e">
        <f>SUM(I97:I104)</f>
        <v>#VALUE!</v>
      </c>
      <c r="J96" s="115" t="e">
        <f t="shared" ref="J96:W96" si="71">SUM(J97:J104)</f>
        <v>#VALUE!</v>
      </c>
      <c r="K96" s="115" t="e">
        <f t="shared" si="71"/>
        <v>#VALUE!</v>
      </c>
      <c r="L96" s="115" t="e">
        <f t="shared" si="71"/>
        <v>#VALUE!</v>
      </c>
      <c r="M96" s="115" t="e">
        <f t="shared" si="71"/>
        <v>#VALUE!</v>
      </c>
      <c r="N96" s="115" t="e">
        <f t="shared" si="71"/>
        <v>#VALUE!</v>
      </c>
      <c r="O96" s="115" t="e">
        <f t="shared" si="71"/>
        <v>#VALUE!</v>
      </c>
      <c r="P96" s="115" t="e">
        <f t="shared" si="71"/>
        <v>#VALUE!</v>
      </c>
      <c r="Q96" s="115" t="e">
        <f t="shared" si="71"/>
        <v>#VALUE!</v>
      </c>
      <c r="R96" s="115" t="e">
        <f t="shared" si="71"/>
        <v>#VALUE!</v>
      </c>
      <c r="S96" s="115" t="e">
        <f t="shared" si="71"/>
        <v>#VALUE!</v>
      </c>
      <c r="T96" s="115" t="e">
        <f t="shared" si="71"/>
        <v>#VALUE!</v>
      </c>
      <c r="U96" s="115" t="e">
        <f t="shared" si="71"/>
        <v>#VALUE!</v>
      </c>
      <c r="V96" s="115" t="e">
        <f t="shared" si="71"/>
        <v>#VALUE!</v>
      </c>
      <c r="W96" s="115" t="e">
        <f t="shared" si="71"/>
        <v>#VALUE!</v>
      </c>
    </row>
    <row r="97" spans="1:23" x14ac:dyDescent="0.3">
      <c r="A97" s="19" t="s">
        <v>140</v>
      </c>
      <c r="B97" s="120" t="str">
        <f>+'Tarifs 2027'!$T$71</f>
        <v>V</v>
      </c>
      <c r="C97" s="127"/>
      <c r="D97" s="127"/>
      <c r="E97" s="127"/>
      <c r="F97" s="127"/>
      <c r="G97" s="127"/>
      <c r="H97" s="127"/>
      <c r="I97" s="115" t="e">
        <f>$B97*I$6</f>
        <v>#VALUE!</v>
      </c>
      <c r="J97" s="115" t="e">
        <f t="shared" ref="J97:W97" si="72">$B97*J$6</f>
        <v>#VALUE!</v>
      </c>
      <c r="K97" s="115" t="e">
        <f t="shared" si="72"/>
        <v>#VALUE!</v>
      </c>
      <c r="L97" s="115" t="e">
        <f t="shared" si="72"/>
        <v>#VALUE!</v>
      </c>
      <c r="M97" s="115" t="e">
        <f t="shared" si="72"/>
        <v>#VALUE!</v>
      </c>
      <c r="N97" s="115" t="e">
        <f t="shared" si="72"/>
        <v>#VALUE!</v>
      </c>
      <c r="O97" s="115" t="e">
        <f t="shared" si="72"/>
        <v>#VALUE!</v>
      </c>
      <c r="P97" s="115" t="e">
        <f t="shared" si="72"/>
        <v>#VALUE!</v>
      </c>
      <c r="Q97" s="115" t="e">
        <f t="shared" si="72"/>
        <v>#VALUE!</v>
      </c>
      <c r="R97" s="115" t="e">
        <f t="shared" si="72"/>
        <v>#VALUE!</v>
      </c>
      <c r="S97" s="115" t="e">
        <f t="shared" si="72"/>
        <v>#VALUE!</v>
      </c>
      <c r="T97" s="115" t="e">
        <f t="shared" si="72"/>
        <v>#VALUE!</v>
      </c>
      <c r="U97" s="115" t="e">
        <f t="shared" si="72"/>
        <v>#VALUE!</v>
      </c>
      <c r="V97" s="115" t="e">
        <f t="shared" si="72"/>
        <v>#VALUE!</v>
      </c>
      <c r="W97" s="115" t="e">
        <f t="shared" si="72"/>
        <v>#VALUE!</v>
      </c>
    </row>
    <row r="98" spans="1:23" x14ac:dyDescent="0.3">
      <c r="A98" s="19" t="s">
        <v>141</v>
      </c>
      <c r="B98" s="120" t="str">
        <f>+'Tarifs 2027'!$T$72</f>
        <v>V</v>
      </c>
      <c r="C98" s="127"/>
      <c r="D98" s="127"/>
      <c r="E98" s="127"/>
      <c r="F98" s="127"/>
      <c r="G98" s="127"/>
      <c r="H98" s="127"/>
      <c r="I98" s="115" t="e">
        <f>$B98*I$7</f>
        <v>#VALUE!</v>
      </c>
      <c r="J98" s="115" t="e">
        <f t="shared" ref="J98:W98" si="73">$B98*J$7</f>
        <v>#VALUE!</v>
      </c>
      <c r="K98" s="115" t="e">
        <f t="shared" si="73"/>
        <v>#VALUE!</v>
      </c>
      <c r="L98" s="115" t="e">
        <f t="shared" si="73"/>
        <v>#VALUE!</v>
      </c>
      <c r="M98" s="115" t="e">
        <f t="shared" si="73"/>
        <v>#VALUE!</v>
      </c>
      <c r="N98" s="115" t="e">
        <f t="shared" si="73"/>
        <v>#VALUE!</v>
      </c>
      <c r="O98" s="115" t="e">
        <f t="shared" si="73"/>
        <v>#VALUE!</v>
      </c>
      <c r="P98" s="115" t="e">
        <f t="shared" si="73"/>
        <v>#VALUE!</v>
      </c>
      <c r="Q98" s="115" t="e">
        <f t="shared" si="73"/>
        <v>#VALUE!</v>
      </c>
      <c r="R98" s="115" t="e">
        <f t="shared" si="73"/>
        <v>#VALUE!</v>
      </c>
      <c r="S98" s="115" t="e">
        <f t="shared" si="73"/>
        <v>#VALUE!</v>
      </c>
      <c r="T98" s="115" t="e">
        <f t="shared" si="73"/>
        <v>#VALUE!</v>
      </c>
      <c r="U98" s="115" t="e">
        <f t="shared" si="73"/>
        <v>#VALUE!</v>
      </c>
      <c r="V98" s="115" t="e">
        <f t="shared" si="73"/>
        <v>#VALUE!</v>
      </c>
      <c r="W98" s="115" t="e">
        <f t="shared" si="73"/>
        <v>#VALUE!</v>
      </c>
    </row>
    <row r="99" spans="1:23" x14ac:dyDescent="0.3">
      <c r="A99" s="19" t="s">
        <v>142</v>
      </c>
      <c r="B99" s="120" t="str">
        <f>+'Tarifs 2027'!$T$73</f>
        <v>V</v>
      </c>
      <c r="C99" s="127"/>
      <c r="D99" s="127"/>
      <c r="E99" s="127"/>
      <c r="F99" s="127"/>
      <c r="G99" s="127"/>
      <c r="H99" s="127"/>
      <c r="I99" s="115" t="e">
        <f>$B99*I$8</f>
        <v>#VALUE!</v>
      </c>
      <c r="J99" s="115" t="e">
        <f t="shared" ref="J99:W99" si="74">$B99*J$8</f>
        <v>#VALUE!</v>
      </c>
      <c r="K99" s="115" t="e">
        <f t="shared" si="74"/>
        <v>#VALUE!</v>
      </c>
      <c r="L99" s="115" t="e">
        <f t="shared" si="74"/>
        <v>#VALUE!</v>
      </c>
      <c r="M99" s="115" t="e">
        <f t="shared" si="74"/>
        <v>#VALUE!</v>
      </c>
      <c r="N99" s="115" t="e">
        <f t="shared" si="74"/>
        <v>#VALUE!</v>
      </c>
      <c r="O99" s="115" t="e">
        <f t="shared" si="74"/>
        <v>#VALUE!</v>
      </c>
      <c r="P99" s="115" t="e">
        <f t="shared" si="74"/>
        <v>#VALUE!</v>
      </c>
      <c r="Q99" s="115" t="e">
        <f t="shared" si="74"/>
        <v>#VALUE!</v>
      </c>
      <c r="R99" s="115" t="e">
        <f t="shared" si="74"/>
        <v>#VALUE!</v>
      </c>
      <c r="S99" s="115" t="e">
        <f t="shared" si="74"/>
        <v>#VALUE!</v>
      </c>
      <c r="T99" s="115" t="e">
        <f t="shared" si="74"/>
        <v>#VALUE!</v>
      </c>
      <c r="U99" s="115" t="e">
        <f t="shared" si="74"/>
        <v>#VALUE!</v>
      </c>
      <c r="V99" s="115" t="e">
        <f t="shared" si="74"/>
        <v>#VALUE!</v>
      </c>
      <c r="W99" s="115" t="e">
        <f t="shared" si="74"/>
        <v>#VALUE!</v>
      </c>
    </row>
    <row r="100" spans="1:23" x14ac:dyDescent="0.3">
      <c r="A100" s="19" t="s">
        <v>143</v>
      </c>
      <c r="B100" s="120" t="str">
        <f>+'Tarifs 2027'!$T$74</f>
        <v>V</v>
      </c>
      <c r="C100" s="127"/>
      <c r="D100" s="127"/>
      <c r="E100" s="127"/>
      <c r="F100" s="127"/>
      <c r="G100" s="127"/>
      <c r="H100" s="127"/>
      <c r="I100" s="115" t="e">
        <f>$B100*I$9</f>
        <v>#VALUE!</v>
      </c>
      <c r="J100" s="115" t="e">
        <f t="shared" ref="J100:W100" si="75">$B100*J$9</f>
        <v>#VALUE!</v>
      </c>
      <c r="K100" s="115" t="e">
        <f t="shared" si="75"/>
        <v>#VALUE!</v>
      </c>
      <c r="L100" s="115" t="e">
        <f t="shared" si="75"/>
        <v>#VALUE!</v>
      </c>
      <c r="M100" s="115" t="e">
        <f t="shared" si="75"/>
        <v>#VALUE!</v>
      </c>
      <c r="N100" s="115" t="e">
        <f t="shared" si="75"/>
        <v>#VALUE!</v>
      </c>
      <c r="O100" s="115" t="e">
        <f t="shared" si="75"/>
        <v>#VALUE!</v>
      </c>
      <c r="P100" s="115" t="e">
        <f t="shared" si="75"/>
        <v>#VALUE!</v>
      </c>
      <c r="Q100" s="115" t="e">
        <f t="shared" si="75"/>
        <v>#VALUE!</v>
      </c>
      <c r="R100" s="115" t="e">
        <f t="shared" si="75"/>
        <v>#VALUE!</v>
      </c>
      <c r="S100" s="115" t="e">
        <f t="shared" si="75"/>
        <v>#VALUE!</v>
      </c>
      <c r="T100" s="115" t="e">
        <f t="shared" si="75"/>
        <v>#VALUE!</v>
      </c>
      <c r="U100" s="115" t="e">
        <f t="shared" si="75"/>
        <v>#VALUE!</v>
      </c>
      <c r="V100" s="115" t="e">
        <f t="shared" si="75"/>
        <v>#VALUE!</v>
      </c>
      <c r="W100" s="115" t="e">
        <f t="shared" si="75"/>
        <v>#VALUE!</v>
      </c>
    </row>
    <row r="101" spans="1:23" x14ac:dyDescent="0.3">
      <c r="A101" s="19" t="s">
        <v>20</v>
      </c>
      <c r="B101" s="120" t="str">
        <f>+'Tarifs 2027'!$T$79</f>
        <v>V</v>
      </c>
      <c r="C101" s="115" t="e">
        <f>$B101*C$10</f>
        <v>#VALUE!</v>
      </c>
      <c r="D101" s="115" t="e">
        <f t="shared" ref="D101:W101" si="76">$B101*D$10</f>
        <v>#VALUE!</v>
      </c>
      <c r="E101" s="115" t="e">
        <f t="shared" si="76"/>
        <v>#VALUE!</v>
      </c>
      <c r="F101" s="115" t="e">
        <f t="shared" si="76"/>
        <v>#VALUE!</v>
      </c>
      <c r="G101" s="115" t="e">
        <f t="shared" si="76"/>
        <v>#VALUE!</v>
      </c>
      <c r="H101" s="115" t="e">
        <f t="shared" si="76"/>
        <v>#VALUE!</v>
      </c>
      <c r="I101" s="115" t="e">
        <f t="shared" si="76"/>
        <v>#VALUE!</v>
      </c>
      <c r="J101" s="115" t="e">
        <f t="shared" si="76"/>
        <v>#VALUE!</v>
      </c>
      <c r="K101" s="115" t="e">
        <f t="shared" si="76"/>
        <v>#VALUE!</v>
      </c>
      <c r="L101" s="115" t="e">
        <f t="shared" si="76"/>
        <v>#VALUE!</v>
      </c>
      <c r="M101" s="115" t="e">
        <f t="shared" si="76"/>
        <v>#VALUE!</v>
      </c>
      <c r="N101" s="115" t="e">
        <f t="shared" si="76"/>
        <v>#VALUE!</v>
      </c>
      <c r="O101" s="115" t="e">
        <f t="shared" si="76"/>
        <v>#VALUE!</v>
      </c>
      <c r="P101" s="115" t="e">
        <f t="shared" si="76"/>
        <v>#VALUE!</v>
      </c>
      <c r="Q101" s="115" t="e">
        <f t="shared" si="76"/>
        <v>#VALUE!</v>
      </c>
      <c r="R101" s="115" t="e">
        <f t="shared" si="76"/>
        <v>#VALUE!</v>
      </c>
      <c r="S101" s="115" t="e">
        <f t="shared" si="76"/>
        <v>#VALUE!</v>
      </c>
      <c r="T101" s="115" t="e">
        <f t="shared" si="76"/>
        <v>#VALUE!</v>
      </c>
      <c r="U101" s="115" t="e">
        <f t="shared" si="76"/>
        <v>#VALUE!</v>
      </c>
      <c r="V101" s="115" t="e">
        <f t="shared" si="76"/>
        <v>#VALUE!</v>
      </c>
      <c r="W101" s="115" t="e">
        <f t="shared" si="76"/>
        <v>#VALUE!</v>
      </c>
    </row>
    <row r="102" spans="1:23" x14ac:dyDescent="0.3">
      <c r="A102" s="19" t="s">
        <v>22</v>
      </c>
      <c r="B102" s="120" t="str">
        <f>+'Tarifs 2027'!$T$76</f>
        <v>V</v>
      </c>
      <c r="C102" s="115" t="e">
        <f>$B102*C$11</f>
        <v>#VALUE!</v>
      </c>
      <c r="D102" s="115" t="e">
        <f>$B102*D$11</f>
        <v>#VALUE!</v>
      </c>
      <c r="E102" s="115" t="e">
        <f t="shared" ref="E102:W102" si="77">$B102*E$11</f>
        <v>#VALUE!</v>
      </c>
      <c r="F102" s="115" t="e">
        <f t="shared" si="77"/>
        <v>#VALUE!</v>
      </c>
      <c r="G102" s="115" t="e">
        <f t="shared" si="77"/>
        <v>#VALUE!</v>
      </c>
      <c r="H102" s="115" t="e">
        <f t="shared" si="77"/>
        <v>#VALUE!</v>
      </c>
      <c r="I102" s="115" t="e">
        <f t="shared" si="77"/>
        <v>#VALUE!</v>
      </c>
      <c r="J102" s="115" t="e">
        <f t="shared" si="77"/>
        <v>#VALUE!</v>
      </c>
      <c r="K102" s="115" t="e">
        <f t="shared" si="77"/>
        <v>#VALUE!</v>
      </c>
      <c r="L102" s="115" t="e">
        <f t="shared" si="77"/>
        <v>#VALUE!</v>
      </c>
      <c r="M102" s="115" t="e">
        <f t="shared" si="77"/>
        <v>#VALUE!</v>
      </c>
      <c r="N102" s="115" t="e">
        <f t="shared" si="77"/>
        <v>#VALUE!</v>
      </c>
      <c r="O102" s="115" t="e">
        <f t="shared" si="77"/>
        <v>#VALUE!</v>
      </c>
      <c r="P102" s="115" t="e">
        <f t="shared" si="77"/>
        <v>#VALUE!</v>
      </c>
      <c r="Q102" s="115" t="e">
        <f t="shared" si="77"/>
        <v>#VALUE!</v>
      </c>
      <c r="R102" s="115" t="e">
        <f t="shared" si="77"/>
        <v>#VALUE!</v>
      </c>
      <c r="S102" s="115" t="e">
        <f t="shared" si="77"/>
        <v>#VALUE!</v>
      </c>
      <c r="T102" s="115" t="e">
        <f t="shared" si="77"/>
        <v>#VALUE!</v>
      </c>
      <c r="U102" s="115" t="e">
        <f t="shared" si="77"/>
        <v>#VALUE!</v>
      </c>
      <c r="V102" s="115" t="e">
        <f t="shared" si="77"/>
        <v>#VALUE!</v>
      </c>
      <c r="W102" s="115" t="e">
        <f t="shared" si="77"/>
        <v>#VALUE!</v>
      </c>
    </row>
    <row r="103" spans="1:23" x14ac:dyDescent="0.3">
      <c r="A103" s="19" t="s">
        <v>23</v>
      </c>
      <c r="B103" s="120" t="str">
        <f>+'Tarifs 2027'!$T$77</f>
        <v>V</v>
      </c>
      <c r="C103" s="115" t="e">
        <f>$B103*C$12</f>
        <v>#VALUE!</v>
      </c>
      <c r="D103" s="115" t="e">
        <f t="shared" ref="D103:W103" si="78">$B103*D$12</f>
        <v>#VALUE!</v>
      </c>
      <c r="E103" s="115" t="e">
        <f t="shared" si="78"/>
        <v>#VALUE!</v>
      </c>
      <c r="F103" s="115" t="e">
        <f t="shared" si="78"/>
        <v>#VALUE!</v>
      </c>
      <c r="G103" s="115" t="e">
        <f t="shared" si="78"/>
        <v>#VALUE!</v>
      </c>
      <c r="H103" s="115" t="e">
        <f t="shared" si="78"/>
        <v>#VALUE!</v>
      </c>
      <c r="I103" s="115" t="e">
        <f t="shared" si="78"/>
        <v>#VALUE!</v>
      </c>
      <c r="J103" s="115" t="e">
        <f t="shared" si="78"/>
        <v>#VALUE!</v>
      </c>
      <c r="K103" s="115" t="e">
        <f t="shared" si="78"/>
        <v>#VALUE!</v>
      </c>
      <c r="L103" s="115" t="e">
        <f t="shared" si="78"/>
        <v>#VALUE!</v>
      </c>
      <c r="M103" s="115" t="e">
        <f t="shared" si="78"/>
        <v>#VALUE!</v>
      </c>
      <c r="N103" s="115" t="e">
        <f t="shared" si="78"/>
        <v>#VALUE!</v>
      </c>
      <c r="O103" s="115" t="e">
        <f t="shared" si="78"/>
        <v>#VALUE!</v>
      </c>
      <c r="P103" s="115" t="e">
        <f t="shared" si="78"/>
        <v>#VALUE!</v>
      </c>
      <c r="Q103" s="115" t="e">
        <f t="shared" si="78"/>
        <v>#VALUE!</v>
      </c>
      <c r="R103" s="115" t="e">
        <f t="shared" si="78"/>
        <v>#VALUE!</v>
      </c>
      <c r="S103" s="115" t="e">
        <f t="shared" si="78"/>
        <v>#VALUE!</v>
      </c>
      <c r="T103" s="115" t="e">
        <f t="shared" si="78"/>
        <v>#VALUE!</v>
      </c>
      <c r="U103" s="115" t="e">
        <f t="shared" si="78"/>
        <v>#VALUE!</v>
      </c>
      <c r="V103" s="115" t="e">
        <f t="shared" si="78"/>
        <v>#VALUE!</v>
      </c>
      <c r="W103" s="115" t="e">
        <f t="shared" si="78"/>
        <v>#VALUE!</v>
      </c>
    </row>
    <row r="104" spans="1:23" x14ac:dyDescent="0.3">
      <c r="A104" s="19" t="s">
        <v>24</v>
      </c>
      <c r="B104" s="120" t="str">
        <f>+'Tarifs 2027'!$R$81</f>
        <v>V</v>
      </c>
      <c r="C104" s="115" t="e">
        <f>$B104*C$13</f>
        <v>#VALUE!</v>
      </c>
      <c r="D104" s="115" t="e">
        <f t="shared" ref="D104:W104" si="79">$B104*D$13</f>
        <v>#VALUE!</v>
      </c>
      <c r="E104" s="115" t="e">
        <f t="shared" si="79"/>
        <v>#VALUE!</v>
      </c>
      <c r="F104" s="115" t="e">
        <f t="shared" si="79"/>
        <v>#VALUE!</v>
      </c>
      <c r="G104" s="115" t="e">
        <f t="shared" si="79"/>
        <v>#VALUE!</v>
      </c>
      <c r="H104" s="115" t="e">
        <f t="shared" si="79"/>
        <v>#VALUE!</v>
      </c>
      <c r="I104" s="115" t="e">
        <f t="shared" si="79"/>
        <v>#VALUE!</v>
      </c>
      <c r="J104" s="115" t="e">
        <f t="shared" si="79"/>
        <v>#VALUE!</v>
      </c>
      <c r="K104" s="115" t="e">
        <f t="shared" si="79"/>
        <v>#VALUE!</v>
      </c>
      <c r="L104" s="115" t="e">
        <f t="shared" si="79"/>
        <v>#VALUE!</v>
      </c>
      <c r="M104" s="115" t="e">
        <f t="shared" si="79"/>
        <v>#VALUE!</v>
      </c>
      <c r="N104" s="115" t="e">
        <f t="shared" si="79"/>
        <v>#VALUE!</v>
      </c>
      <c r="O104" s="115" t="e">
        <f t="shared" si="79"/>
        <v>#VALUE!</v>
      </c>
      <c r="P104" s="115" t="e">
        <f t="shared" si="79"/>
        <v>#VALUE!</v>
      </c>
      <c r="Q104" s="115" t="e">
        <f t="shared" si="79"/>
        <v>#VALUE!</v>
      </c>
      <c r="R104" s="115" t="e">
        <f t="shared" si="79"/>
        <v>#VALUE!</v>
      </c>
      <c r="S104" s="115" t="e">
        <f t="shared" si="79"/>
        <v>#VALUE!</v>
      </c>
      <c r="T104" s="115" t="e">
        <f t="shared" si="79"/>
        <v>#VALUE!</v>
      </c>
      <c r="U104" s="115" t="e">
        <f t="shared" si="79"/>
        <v>#VALUE!</v>
      </c>
      <c r="V104" s="115" t="e">
        <f t="shared" si="79"/>
        <v>#VALUE!</v>
      </c>
      <c r="W104" s="115" t="e">
        <f t="shared" si="79"/>
        <v>#VALUE!</v>
      </c>
    </row>
    <row r="105" spans="1:23" x14ac:dyDescent="0.3">
      <c r="A105" s="139" t="s">
        <v>42</v>
      </c>
      <c r="B105" s="120" t="str">
        <f>+'Tarifs 2027'!$R$83</f>
        <v>V</v>
      </c>
      <c r="C105" s="115" t="e">
        <f>$B105*C$14</f>
        <v>#VALUE!</v>
      </c>
      <c r="D105" s="115" t="e">
        <f t="shared" ref="D105:W105" si="80">$B105*D$14</f>
        <v>#VALUE!</v>
      </c>
      <c r="E105" s="115" t="e">
        <f t="shared" si="80"/>
        <v>#VALUE!</v>
      </c>
      <c r="F105" s="115" t="e">
        <f t="shared" si="80"/>
        <v>#VALUE!</v>
      </c>
      <c r="G105" s="115" t="e">
        <f t="shared" si="80"/>
        <v>#VALUE!</v>
      </c>
      <c r="H105" s="115" t="e">
        <f t="shared" si="80"/>
        <v>#VALUE!</v>
      </c>
      <c r="I105" s="115" t="e">
        <f t="shared" si="80"/>
        <v>#VALUE!</v>
      </c>
      <c r="J105" s="115" t="e">
        <f t="shared" si="80"/>
        <v>#VALUE!</v>
      </c>
      <c r="K105" s="115" t="e">
        <f t="shared" si="80"/>
        <v>#VALUE!</v>
      </c>
      <c r="L105" s="115" t="e">
        <f t="shared" si="80"/>
        <v>#VALUE!</v>
      </c>
      <c r="M105" s="115" t="e">
        <f t="shared" si="80"/>
        <v>#VALUE!</v>
      </c>
      <c r="N105" s="115" t="e">
        <f t="shared" si="80"/>
        <v>#VALUE!</v>
      </c>
      <c r="O105" s="115" t="e">
        <f t="shared" si="80"/>
        <v>#VALUE!</v>
      </c>
      <c r="P105" s="115" t="e">
        <f t="shared" si="80"/>
        <v>#VALUE!</v>
      </c>
      <c r="Q105" s="115" t="e">
        <f t="shared" si="80"/>
        <v>#VALUE!</v>
      </c>
      <c r="R105" s="115" t="e">
        <f t="shared" si="80"/>
        <v>#VALUE!</v>
      </c>
      <c r="S105" s="115" t="e">
        <f t="shared" si="80"/>
        <v>#VALUE!</v>
      </c>
      <c r="T105" s="115" t="e">
        <f t="shared" si="80"/>
        <v>#VALUE!</v>
      </c>
      <c r="U105" s="115" t="e">
        <f t="shared" si="80"/>
        <v>#VALUE!</v>
      </c>
      <c r="V105" s="115" t="e">
        <f t="shared" si="80"/>
        <v>#VALUE!</v>
      </c>
      <c r="W105" s="115" t="e">
        <f t="shared" si="80"/>
        <v>#VALUE!</v>
      </c>
    </row>
    <row r="106" spans="1:23" x14ac:dyDescent="0.3">
      <c r="A106" s="139" t="s">
        <v>59</v>
      </c>
      <c r="B106" s="120"/>
      <c r="C106" s="115" t="e">
        <f>SUM(C107:C109)</f>
        <v>#VALUE!</v>
      </c>
      <c r="D106" s="115" t="e">
        <f t="shared" ref="D106:W106" si="81">SUM(D107:D109)</f>
        <v>#VALUE!</v>
      </c>
      <c r="E106" s="115" t="e">
        <f t="shared" si="81"/>
        <v>#VALUE!</v>
      </c>
      <c r="F106" s="115" t="e">
        <f t="shared" si="81"/>
        <v>#VALUE!</v>
      </c>
      <c r="G106" s="115" t="e">
        <f t="shared" si="81"/>
        <v>#VALUE!</v>
      </c>
      <c r="H106" s="115" t="e">
        <f t="shared" si="81"/>
        <v>#VALUE!</v>
      </c>
      <c r="I106" s="115" t="e">
        <f t="shared" si="81"/>
        <v>#VALUE!</v>
      </c>
      <c r="J106" s="115" t="e">
        <f t="shared" si="81"/>
        <v>#VALUE!</v>
      </c>
      <c r="K106" s="115" t="e">
        <f t="shared" si="81"/>
        <v>#VALUE!</v>
      </c>
      <c r="L106" s="115" t="e">
        <f t="shared" si="81"/>
        <v>#VALUE!</v>
      </c>
      <c r="M106" s="115" t="e">
        <f t="shared" si="81"/>
        <v>#VALUE!</v>
      </c>
      <c r="N106" s="115" t="e">
        <f t="shared" si="81"/>
        <v>#VALUE!</v>
      </c>
      <c r="O106" s="115" t="e">
        <f t="shared" si="81"/>
        <v>#VALUE!</v>
      </c>
      <c r="P106" s="115" t="e">
        <f t="shared" si="81"/>
        <v>#VALUE!</v>
      </c>
      <c r="Q106" s="115" t="e">
        <f t="shared" si="81"/>
        <v>#VALUE!</v>
      </c>
      <c r="R106" s="115" t="e">
        <f t="shared" si="81"/>
        <v>#VALUE!</v>
      </c>
      <c r="S106" s="115" t="e">
        <f t="shared" si="81"/>
        <v>#VALUE!</v>
      </c>
      <c r="T106" s="115" t="e">
        <f t="shared" si="81"/>
        <v>#VALUE!</v>
      </c>
      <c r="U106" s="115" t="e">
        <f t="shared" si="81"/>
        <v>#VALUE!</v>
      </c>
      <c r="V106" s="115" t="e">
        <f t="shared" si="81"/>
        <v>#VALUE!</v>
      </c>
      <c r="W106" s="115" t="e">
        <f t="shared" si="81"/>
        <v>#VALUE!</v>
      </c>
    </row>
    <row r="107" spans="1:23" x14ac:dyDescent="0.3">
      <c r="A107" s="18" t="s">
        <v>28</v>
      </c>
      <c r="B107" s="120" t="str">
        <f>+'Tarifs 2027'!$R$86</f>
        <v>V</v>
      </c>
      <c r="C107" s="115" t="e">
        <f>$B107*C$14</f>
        <v>#VALUE!</v>
      </c>
      <c r="D107" s="115" t="e">
        <f t="shared" ref="D107:S110" si="82">$B107*D$14</f>
        <v>#VALUE!</v>
      </c>
      <c r="E107" s="115" t="e">
        <f t="shared" si="82"/>
        <v>#VALUE!</v>
      </c>
      <c r="F107" s="115" t="e">
        <f t="shared" si="82"/>
        <v>#VALUE!</v>
      </c>
      <c r="G107" s="115" t="e">
        <f t="shared" si="82"/>
        <v>#VALUE!</v>
      </c>
      <c r="H107" s="115" t="e">
        <f t="shared" si="82"/>
        <v>#VALUE!</v>
      </c>
      <c r="I107" s="115" t="e">
        <f t="shared" si="82"/>
        <v>#VALUE!</v>
      </c>
      <c r="J107" s="115" t="e">
        <f t="shared" si="82"/>
        <v>#VALUE!</v>
      </c>
      <c r="K107" s="115" t="e">
        <f t="shared" si="82"/>
        <v>#VALUE!</v>
      </c>
      <c r="L107" s="115" t="e">
        <f t="shared" si="82"/>
        <v>#VALUE!</v>
      </c>
      <c r="M107" s="115" t="e">
        <f t="shared" si="82"/>
        <v>#VALUE!</v>
      </c>
      <c r="N107" s="115" t="e">
        <f t="shared" si="82"/>
        <v>#VALUE!</v>
      </c>
      <c r="O107" s="115" t="e">
        <f t="shared" si="82"/>
        <v>#VALUE!</v>
      </c>
      <c r="P107" s="115" t="e">
        <f t="shared" si="82"/>
        <v>#VALUE!</v>
      </c>
      <c r="Q107" s="115" t="e">
        <f t="shared" si="82"/>
        <v>#VALUE!</v>
      </c>
      <c r="R107" s="115" t="e">
        <f t="shared" si="82"/>
        <v>#VALUE!</v>
      </c>
      <c r="S107" s="115" t="e">
        <f t="shared" si="82"/>
        <v>#VALUE!</v>
      </c>
      <c r="T107" s="115" t="e">
        <f t="shared" ref="T107:W110" si="83">$B107*T$14</f>
        <v>#VALUE!</v>
      </c>
      <c r="U107" s="115" t="e">
        <f t="shared" si="83"/>
        <v>#VALUE!</v>
      </c>
      <c r="V107" s="115" t="e">
        <f t="shared" si="83"/>
        <v>#VALUE!</v>
      </c>
      <c r="W107" s="115" t="e">
        <f t="shared" si="83"/>
        <v>#VALUE!</v>
      </c>
    </row>
    <row r="108" spans="1:23" x14ac:dyDescent="0.3">
      <c r="A108" s="18" t="s">
        <v>30</v>
      </c>
      <c r="B108" s="120" t="str">
        <f>+'Tarifs 2027'!$R$87</f>
        <v>V</v>
      </c>
      <c r="C108" s="115" t="e">
        <f>$B108*C$14</f>
        <v>#VALUE!</v>
      </c>
      <c r="D108" s="115" t="e">
        <f t="shared" si="82"/>
        <v>#VALUE!</v>
      </c>
      <c r="E108" s="115" t="e">
        <f t="shared" si="82"/>
        <v>#VALUE!</v>
      </c>
      <c r="F108" s="115" t="e">
        <f t="shared" si="82"/>
        <v>#VALUE!</v>
      </c>
      <c r="G108" s="115" t="e">
        <f t="shared" si="82"/>
        <v>#VALUE!</v>
      </c>
      <c r="H108" s="115" t="e">
        <f t="shared" si="82"/>
        <v>#VALUE!</v>
      </c>
      <c r="I108" s="115" t="e">
        <f t="shared" si="82"/>
        <v>#VALUE!</v>
      </c>
      <c r="J108" s="115" t="e">
        <f t="shared" si="82"/>
        <v>#VALUE!</v>
      </c>
      <c r="K108" s="115" t="e">
        <f t="shared" si="82"/>
        <v>#VALUE!</v>
      </c>
      <c r="L108" s="115" t="e">
        <f t="shared" si="82"/>
        <v>#VALUE!</v>
      </c>
      <c r="M108" s="115" t="e">
        <f t="shared" si="82"/>
        <v>#VALUE!</v>
      </c>
      <c r="N108" s="115" t="e">
        <f t="shared" si="82"/>
        <v>#VALUE!</v>
      </c>
      <c r="O108" s="115" t="e">
        <f t="shared" si="82"/>
        <v>#VALUE!</v>
      </c>
      <c r="P108" s="115" t="e">
        <f t="shared" si="82"/>
        <v>#VALUE!</v>
      </c>
      <c r="Q108" s="115" t="e">
        <f t="shared" si="82"/>
        <v>#VALUE!</v>
      </c>
      <c r="R108" s="115" t="e">
        <f t="shared" si="82"/>
        <v>#VALUE!</v>
      </c>
      <c r="S108" s="115" t="e">
        <f t="shared" si="82"/>
        <v>#VALUE!</v>
      </c>
      <c r="T108" s="115" t="e">
        <f t="shared" si="83"/>
        <v>#VALUE!</v>
      </c>
      <c r="U108" s="115" t="e">
        <f t="shared" si="83"/>
        <v>#VALUE!</v>
      </c>
      <c r="V108" s="115" t="e">
        <f t="shared" si="83"/>
        <v>#VALUE!</v>
      </c>
      <c r="W108" s="115" t="e">
        <f t="shared" si="83"/>
        <v>#VALUE!</v>
      </c>
    </row>
    <row r="109" spans="1:23" x14ac:dyDescent="0.3">
      <c r="A109" s="18" t="s">
        <v>32</v>
      </c>
      <c r="B109" s="120" t="str">
        <f>+'Tarifs 2027'!$R$88</f>
        <v>V</v>
      </c>
      <c r="C109" s="115" t="e">
        <f>$B109*C$14</f>
        <v>#VALUE!</v>
      </c>
      <c r="D109" s="115" t="e">
        <f t="shared" si="82"/>
        <v>#VALUE!</v>
      </c>
      <c r="E109" s="115" t="e">
        <f t="shared" si="82"/>
        <v>#VALUE!</v>
      </c>
      <c r="F109" s="115" t="e">
        <f t="shared" si="82"/>
        <v>#VALUE!</v>
      </c>
      <c r="G109" s="115" t="e">
        <f t="shared" si="82"/>
        <v>#VALUE!</v>
      </c>
      <c r="H109" s="115" t="e">
        <f t="shared" si="82"/>
        <v>#VALUE!</v>
      </c>
      <c r="I109" s="115" t="e">
        <f t="shared" si="82"/>
        <v>#VALUE!</v>
      </c>
      <c r="J109" s="115" t="e">
        <f t="shared" si="82"/>
        <v>#VALUE!</v>
      </c>
      <c r="K109" s="115" t="e">
        <f t="shared" si="82"/>
        <v>#VALUE!</v>
      </c>
      <c r="L109" s="115" t="e">
        <f t="shared" si="82"/>
        <v>#VALUE!</v>
      </c>
      <c r="M109" s="115" t="e">
        <f t="shared" si="82"/>
        <v>#VALUE!</v>
      </c>
      <c r="N109" s="115" t="e">
        <f t="shared" si="82"/>
        <v>#VALUE!</v>
      </c>
      <c r="O109" s="115" t="e">
        <f t="shared" si="82"/>
        <v>#VALUE!</v>
      </c>
      <c r="P109" s="115" t="e">
        <f t="shared" si="82"/>
        <v>#VALUE!</v>
      </c>
      <c r="Q109" s="115" t="e">
        <f t="shared" si="82"/>
        <v>#VALUE!</v>
      </c>
      <c r="R109" s="115" t="e">
        <f t="shared" si="82"/>
        <v>#VALUE!</v>
      </c>
      <c r="S109" s="115" t="e">
        <f t="shared" si="82"/>
        <v>#VALUE!</v>
      </c>
      <c r="T109" s="115" t="e">
        <f t="shared" si="83"/>
        <v>#VALUE!</v>
      </c>
      <c r="U109" s="115" t="e">
        <f t="shared" si="83"/>
        <v>#VALUE!</v>
      </c>
      <c r="V109" s="115" t="e">
        <f t="shared" si="83"/>
        <v>#VALUE!</v>
      </c>
      <c r="W109" s="115" t="e">
        <f t="shared" si="83"/>
        <v>#VALUE!</v>
      </c>
    </row>
    <row r="110" spans="1:23" x14ac:dyDescent="0.3">
      <c r="A110" s="139" t="s">
        <v>34</v>
      </c>
      <c r="B110" s="120" t="str">
        <f>+'Tarifs 2027'!$T$90</f>
        <v>V</v>
      </c>
      <c r="C110" s="115" t="e">
        <f>$B110*C$14</f>
        <v>#VALUE!</v>
      </c>
      <c r="D110" s="115" t="e">
        <f t="shared" si="82"/>
        <v>#VALUE!</v>
      </c>
      <c r="E110" s="115" t="e">
        <f t="shared" si="82"/>
        <v>#VALUE!</v>
      </c>
      <c r="F110" s="115" t="e">
        <f t="shared" si="82"/>
        <v>#VALUE!</v>
      </c>
      <c r="G110" s="115" t="e">
        <f t="shared" si="82"/>
        <v>#VALUE!</v>
      </c>
      <c r="H110" s="115" t="e">
        <f t="shared" si="82"/>
        <v>#VALUE!</v>
      </c>
      <c r="I110" s="115" t="e">
        <f t="shared" si="82"/>
        <v>#VALUE!</v>
      </c>
      <c r="J110" s="115" t="e">
        <f t="shared" si="82"/>
        <v>#VALUE!</v>
      </c>
      <c r="K110" s="115" t="e">
        <f t="shared" si="82"/>
        <v>#VALUE!</v>
      </c>
      <c r="L110" s="115" t="e">
        <f t="shared" si="82"/>
        <v>#VALUE!</v>
      </c>
      <c r="M110" s="115" t="e">
        <f t="shared" si="82"/>
        <v>#VALUE!</v>
      </c>
      <c r="N110" s="115" t="e">
        <f t="shared" si="82"/>
        <v>#VALUE!</v>
      </c>
      <c r="O110" s="115" t="e">
        <f t="shared" si="82"/>
        <v>#VALUE!</v>
      </c>
      <c r="P110" s="115" t="e">
        <f t="shared" si="82"/>
        <v>#VALUE!</v>
      </c>
      <c r="Q110" s="115" t="e">
        <f t="shared" si="82"/>
        <v>#VALUE!</v>
      </c>
      <c r="R110" s="115" t="e">
        <f t="shared" si="82"/>
        <v>#VALUE!</v>
      </c>
      <c r="S110" s="115" t="e">
        <f t="shared" si="82"/>
        <v>#VALUE!</v>
      </c>
      <c r="T110" s="115" t="e">
        <f t="shared" si="83"/>
        <v>#VALUE!</v>
      </c>
      <c r="U110" s="115" t="e">
        <f t="shared" si="83"/>
        <v>#VALUE!</v>
      </c>
      <c r="V110" s="115" t="e">
        <f t="shared" si="83"/>
        <v>#VALUE!</v>
      </c>
      <c r="W110" s="115" t="e">
        <f t="shared" si="83"/>
        <v>#VALUE!</v>
      </c>
    </row>
    <row r="111" spans="1:23" s="6" customFormat="1" x14ac:dyDescent="0.3">
      <c r="A111" s="133" t="s">
        <v>62</v>
      </c>
      <c r="B111" s="134"/>
      <c r="C111" s="135" t="e">
        <f>SUM(C93,C105:C106,C110)</f>
        <v>#VALUE!</v>
      </c>
      <c r="D111" s="135" t="e">
        <f t="shared" ref="D111:W111" si="84">SUM(D93,D105:D106,D110)</f>
        <v>#VALUE!</v>
      </c>
      <c r="E111" s="135" t="e">
        <f t="shared" si="84"/>
        <v>#VALUE!</v>
      </c>
      <c r="F111" s="135" t="e">
        <f t="shared" si="84"/>
        <v>#VALUE!</v>
      </c>
      <c r="G111" s="135" t="e">
        <f t="shared" si="84"/>
        <v>#VALUE!</v>
      </c>
      <c r="H111" s="135" t="e">
        <f t="shared" si="84"/>
        <v>#VALUE!</v>
      </c>
      <c r="I111" s="135" t="e">
        <f t="shared" si="84"/>
        <v>#VALUE!</v>
      </c>
      <c r="J111" s="135" t="e">
        <f t="shared" si="84"/>
        <v>#VALUE!</v>
      </c>
      <c r="K111" s="135" t="e">
        <f t="shared" si="84"/>
        <v>#VALUE!</v>
      </c>
      <c r="L111" s="135" t="e">
        <f t="shared" si="84"/>
        <v>#VALUE!</v>
      </c>
      <c r="M111" s="135" t="e">
        <f t="shared" si="84"/>
        <v>#VALUE!</v>
      </c>
      <c r="N111" s="135" t="e">
        <f t="shared" si="84"/>
        <v>#VALUE!</v>
      </c>
      <c r="O111" s="135" t="e">
        <f t="shared" si="84"/>
        <v>#VALUE!</v>
      </c>
      <c r="P111" s="135" t="e">
        <f t="shared" si="84"/>
        <v>#VALUE!</v>
      </c>
      <c r="Q111" s="135" t="e">
        <f t="shared" si="84"/>
        <v>#VALUE!</v>
      </c>
      <c r="R111" s="135" t="e">
        <f t="shared" si="84"/>
        <v>#VALUE!</v>
      </c>
      <c r="S111" s="135" t="e">
        <f t="shared" si="84"/>
        <v>#VALUE!</v>
      </c>
      <c r="T111" s="135" t="e">
        <f t="shared" si="84"/>
        <v>#VALUE!</v>
      </c>
      <c r="U111" s="135" t="e">
        <f t="shared" si="84"/>
        <v>#VALUE!</v>
      </c>
      <c r="V111" s="135" t="e">
        <f t="shared" si="84"/>
        <v>#VALUE!</v>
      </c>
      <c r="W111" s="135" t="e">
        <f t="shared" si="84"/>
        <v>#VALUE!</v>
      </c>
    </row>
    <row r="112" spans="1:23" x14ac:dyDescent="0.3">
      <c r="A112" s="22" t="s">
        <v>156</v>
      </c>
      <c r="B112" s="1"/>
      <c r="C112" s="121" t="e">
        <f>C86</f>
        <v>#VALUE!</v>
      </c>
      <c r="D112" s="121" t="e">
        <f t="shared" ref="D112:W112" si="85">D86</f>
        <v>#VALUE!</v>
      </c>
      <c r="E112" s="121" t="e">
        <f t="shared" si="85"/>
        <v>#VALUE!</v>
      </c>
      <c r="F112" s="121" t="e">
        <f t="shared" si="85"/>
        <v>#VALUE!</v>
      </c>
      <c r="G112" s="121" t="e">
        <f t="shared" si="85"/>
        <v>#VALUE!</v>
      </c>
      <c r="H112" s="121" t="e">
        <f t="shared" si="85"/>
        <v>#VALUE!</v>
      </c>
      <c r="I112" s="121" t="e">
        <f t="shared" si="85"/>
        <v>#VALUE!</v>
      </c>
      <c r="J112" s="121" t="e">
        <f t="shared" si="85"/>
        <v>#VALUE!</v>
      </c>
      <c r="K112" s="121" t="e">
        <f t="shared" si="85"/>
        <v>#VALUE!</v>
      </c>
      <c r="L112" s="121" t="e">
        <f t="shared" si="85"/>
        <v>#VALUE!</v>
      </c>
      <c r="M112" s="121" t="e">
        <f t="shared" si="85"/>
        <v>#VALUE!</v>
      </c>
      <c r="N112" s="121" t="e">
        <f t="shared" si="85"/>
        <v>#VALUE!</v>
      </c>
      <c r="O112" s="121" t="e">
        <f t="shared" si="85"/>
        <v>#VALUE!</v>
      </c>
      <c r="P112" s="121" t="e">
        <f t="shared" si="85"/>
        <v>#VALUE!</v>
      </c>
      <c r="Q112" s="121" t="e">
        <f t="shared" si="85"/>
        <v>#VALUE!</v>
      </c>
      <c r="R112" s="121" t="e">
        <f t="shared" si="85"/>
        <v>#VALUE!</v>
      </c>
      <c r="S112" s="121" t="e">
        <f t="shared" si="85"/>
        <v>#VALUE!</v>
      </c>
      <c r="T112" s="121" t="e">
        <f t="shared" si="85"/>
        <v>#VALUE!</v>
      </c>
      <c r="U112" s="121" t="e">
        <f t="shared" si="85"/>
        <v>#VALUE!</v>
      </c>
      <c r="V112" s="121" t="e">
        <f t="shared" si="85"/>
        <v>#VALUE!</v>
      </c>
      <c r="W112" s="121" t="e">
        <f t="shared" si="85"/>
        <v>#VALUE!</v>
      </c>
    </row>
    <row r="113" spans="1:23" x14ac:dyDescent="0.3">
      <c r="A113" s="23" t="s">
        <v>157</v>
      </c>
      <c r="B113" s="123"/>
      <c r="C113" s="24" t="e">
        <f>C111-C112</f>
        <v>#VALUE!</v>
      </c>
      <c r="D113" s="24" t="e">
        <f t="shared" ref="D113:W113" si="86">D111-D112</f>
        <v>#VALUE!</v>
      </c>
      <c r="E113" s="24" t="e">
        <f t="shared" si="86"/>
        <v>#VALUE!</v>
      </c>
      <c r="F113" s="24" t="e">
        <f t="shared" si="86"/>
        <v>#VALUE!</v>
      </c>
      <c r="G113" s="24" t="e">
        <f t="shared" si="86"/>
        <v>#VALUE!</v>
      </c>
      <c r="H113" s="24" t="e">
        <f t="shared" si="86"/>
        <v>#VALUE!</v>
      </c>
      <c r="I113" s="24" t="e">
        <f t="shared" si="86"/>
        <v>#VALUE!</v>
      </c>
      <c r="J113" s="24" t="e">
        <f t="shared" si="86"/>
        <v>#VALUE!</v>
      </c>
      <c r="K113" s="24" t="e">
        <f t="shared" si="86"/>
        <v>#VALUE!</v>
      </c>
      <c r="L113" s="24" t="e">
        <f t="shared" si="86"/>
        <v>#VALUE!</v>
      </c>
      <c r="M113" s="24" t="e">
        <f t="shared" si="86"/>
        <v>#VALUE!</v>
      </c>
      <c r="N113" s="24" t="e">
        <f t="shared" si="86"/>
        <v>#VALUE!</v>
      </c>
      <c r="O113" s="24" t="e">
        <f t="shared" si="86"/>
        <v>#VALUE!</v>
      </c>
      <c r="P113" s="24" t="e">
        <f t="shared" si="86"/>
        <v>#VALUE!</v>
      </c>
      <c r="Q113" s="24" t="e">
        <f t="shared" si="86"/>
        <v>#VALUE!</v>
      </c>
      <c r="R113" s="24" t="e">
        <f t="shared" si="86"/>
        <v>#VALUE!</v>
      </c>
      <c r="S113" s="24" t="e">
        <f t="shared" si="86"/>
        <v>#VALUE!</v>
      </c>
      <c r="T113" s="24" t="e">
        <f t="shared" si="86"/>
        <v>#VALUE!</v>
      </c>
      <c r="U113" s="24" t="e">
        <f t="shared" si="86"/>
        <v>#VALUE!</v>
      </c>
      <c r="V113" s="24" t="e">
        <f t="shared" si="86"/>
        <v>#VALUE!</v>
      </c>
      <c r="W113" s="24" t="e">
        <f t="shared" si="86"/>
        <v>#VALUE!</v>
      </c>
    </row>
    <row r="114" spans="1:23" ht="15.75" thickBot="1" x14ac:dyDescent="0.35">
      <c r="A114" s="25" t="s">
        <v>158</v>
      </c>
      <c r="B114" s="125"/>
      <c r="C114" s="126" t="str">
        <f>IFERROR((C113/C112)," ")</f>
        <v xml:space="preserve"> </v>
      </c>
      <c r="D114" s="126" t="str">
        <f t="shared" ref="D114:H114" si="87">IFERROR((D113/D112)," ")</f>
        <v xml:space="preserve"> </v>
      </c>
      <c r="E114" s="126" t="str">
        <f t="shared" si="87"/>
        <v xml:space="preserve"> </v>
      </c>
      <c r="F114" s="126" t="str">
        <f t="shared" si="87"/>
        <v xml:space="preserve"> </v>
      </c>
      <c r="G114" s="126" t="str">
        <f t="shared" si="87"/>
        <v xml:space="preserve"> </v>
      </c>
      <c r="H114" s="126" t="str">
        <f t="shared" si="87"/>
        <v xml:space="preserve"> </v>
      </c>
    </row>
    <row r="115" spans="1:23" s="1" customFormat="1" ht="18.75" thickTop="1" x14ac:dyDescent="0.35">
      <c r="A115" s="301" t="s">
        <v>159</v>
      </c>
      <c r="B115" s="302"/>
      <c r="C115" s="302"/>
      <c r="D115" s="302"/>
      <c r="E115" s="302"/>
      <c r="F115" s="302"/>
      <c r="G115" s="302"/>
      <c r="H115" s="302"/>
      <c r="I115" s="302"/>
      <c r="J115" s="302"/>
      <c r="K115" s="302"/>
      <c r="L115" s="302"/>
      <c r="M115" s="302"/>
      <c r="N115" s="302"/>
      <c r="O115" s="302"/>
      <c r="P115" s="302"/>
      <c r="Q115" s="302"/>
      <c r="R115" s="302"/>
      <c r="S115" s="302"/>
      <c r="T115" s="302"/>
      <c r="U115" s="302"/>
      <c r="V115" s="302"/>
      <c r="W115" s="302"/>
    </row>
    <row r="116" spans="1:23" s="16" customFormat="1" ht="41.25" customHeight="1" x14ac:dyDescent="0.3">
      <c r="B116" s="132" t="s">
        <v>57</v>
      </c>
      <c r="C116" s="132" t="str">
        <f>"Coût annuel estimé      "&amp;C$5</f>
        <v>Coût annuel estimé      Da</v>
      </c>
      <c r="D116" s="132" t="str">
        <f>"Coût annuel estimé      "&amp;D$5</f>
        <v>Coût annuel estimé      Db</v>
      </c>
      <c r="E116" s="132" t="str">
        <f>"Coût annuel estimé      "&amp;E$5</f>
        <v>Coût annuel estimé      Dc</v>
      </c>
      <c r="F116" s="132" t="str">
        <f>"Coût annuel estimé      "&amp;F$5</f>
        <v>Coût annuel estimé      Dc1</v>
      </c>
      <c r="G116" s="132" t="str">
        <f t="shared" ref="G116:W116" si="88">"Coût annuel estimé      "&amp;G$5</f>
        <v>Coût annuel estimé      Dd</v>
      </c>
      <c r="H116" s="132" t="str">
        <f t="shared" si="88"/>
        <v>Coût annuel estimé      De</v>
      </c>
      <c r="I116" s="158" t="str">
        <f t="shared" si="88"/>
        <v>Coût annuel estimé      3500 kWh - 4 plages</v>
      </c>
      <c r="J116" s="158" t="str">
        <f t="shared" si="88"/>
        <v>Coût annuel estimé      5000 kWh - 4 plages</v>
      </c>
      <c r="K116" s="158" t="str">
        <f t="shared" si="88"/>
        <v>Coût annuel estimé      5000 kWh - 2 plages</v>
      </c>
      <c r="L116" s="158" t="str">
        <f t="shared" si="88"/>
        <v>Coût annuel estimé      5000 kWh - 1 plage</v>
      </c>
      <c r="M116" s="158" t="str">
        <f t="shared" si="88"/>
        <v>Coût annuel estimé      PAC air-rad - 4 plages</v>
      </c>
      <c r="N116" s="158" t="str">
        <f t="shared" si="88"/>
        <v>Coût annuel estimé      PAC air-rad - 2 plages</v>
      </c>
      <c r="O116" s="158" t="str">
        <f t="shared" si="88"/>
        <v>Coût annuel estimé      PAC air-rad - 1 plage</v>
      </c>
      <c r="P116" s="158" t="str">
        <f t="shared" si="88"/>
        <v>Coût annuel estimé      VE2 - 4 plages</v>
      </c>
      <c r="Q116" s="158" t="str">
        <f t="shared" si="88"/>
        <v>Coût annuel estimé      VE2 - 2 plages</v>
      </c>
      <c r="R116" s="158" t="str">
        <f t="shared" si="88"/>
        <v>Coût annuel estimé      VE3 - 4 plages</v>
      </c>
      <c r="S116" s="158" t="str">
        <f t="shared" si="88"/>
        <v>Coût annuel estimé      VE3 - 2 plages</v>
      </c>
      <c r="T116" s="158" t="str">
        <f t="shared" si="88"/>
        <v>Coût annuel estimé      PAC air-rad-ECS + VE2 - 4 plages</v>
      </c>
      <c r="U116" s="158" t="str">
        <f t="shared" si="88"/>
        <v>Coût annuel estimé      PAC air-rad-ECS + VE2 - 2 plages</v>
      </c>
      <c r="V116" s="158" t="str">
        <f t="shared" si="88"/>
        <v>Coût annuel estimé      PAC air-rad-ECS + VE3 - 4 plages</v>
      </c>
      <c r="W116" s="158" t="str">
        <f t="shared" si="88"/>
        <v>Coût annuel estimé      PAC air-rad-ECS + VE3 - 2 plages</v>
      </c>
    </row>
    <row r="117" spans="1:23" x14ac:dyDescent="0.3">
      <c r="A117" s="139" t="s">
        <v>7</v>
      </c>
      <c r="B117" s="120"/>
      <c r="C117" s="115" t="e">
        <f t="shared" ref="C117:H117" si="89">SUM(C118:C120)</f>
        <v>#VALUE!</v>
      </c>
      <c r="D117" s="115" t="e">
        <f t="shared" si="89"/>
        <v>#VALUE!</v>
      </c>
      <c r="E117" s="115" t="e">
        <f t="shared" si="89"/>
        <v>#VALUE!</v>
      </c>
      <c r="F117" s="115" t="e">
        <f t="shared" si="89"/>
        <v>#VALUE!</v>
      </c>
      <c r="G117" s="115" t="e">
        <f t="shared" si="89"/>
        <v>#VALUE!</v>
      </c>
      <c r="H117" s="115" t="e">
        <f t="shared" si="89"/>
        <v>#VALUE!</v>
      </c>
      <c r="I117" s="115" t="e">
        <f t="shared" ref="I117:W117" si="90">SUM(I118:I120)</f>
        <v>#VALUE!</v>
      </c>
      <c r="J117" s="115" t="e">
        <f t="shared" si="90"/>
        <v>#VALUE!</v>
      </c>
      <c r="K117" s="115" t="e">
        <f t="shared" si="90"/>
        <v>#VALUE!</v>
      </c>
      <c r="L117" s="115" t="e">
        <f t="shared" si="90"/>
        <v>#VALUE!</v>
      </c>
      <c r="M117" s="115" t="e">
        <f t="shared" si="90"/>
        <v>#VALUE!</v>
      </c>
      <c r="N117" s="115" t="e">
        <f t="shared" si="90"/>
        <v>#VALUE!</v>
      </c>
      <c r="O117" s="115" t="e">
        <f t="shared" si="90"/>
        <v>#VALUE!</v>
      </c>
      <c r="P117" s="115" t="e">
        <f t="shared" si="90"/>
        <v>#VALUE!</v>
      </c>
      <c r="Q117" s="115" t="e">
        <f t="shared" si="90"/>
        <v>#VALUE!</v>
      </c>
      <c r="R117" s="115" t="e">
        <f t="shared" si="90"/>
        <v>#VALUE!</v>
      </c>
      <c r="S117" s="115" t="e">
        <f t="shared" si="90"/>
        <v>#VALUE!</v>
      </c>
      <c r="T117" s="115" t="e">
        <f t="shared" si="90"/>
        <v>#VALUE!</v>
      </c>
      <c r="U117" s="115" t="e">
        <f t="shared" si="90"/>
        <v>#VALUE!</v>
      </c>
      <c r="V117" s="115" t="e">
        <f t="shared" si="90"/>
        <v>#VALUE!</v>
      </c>
      <c r="W117" s="115" t="e">
        <f t="shared" si="90"/>
        <v>#VALUE!</v>
      </c>
    </row>
    <row r="118" spans="1:23" x14ac:dyDescent="0.3">
      <c r="A118" s="18" t="s">
        <v>8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</row>
    <row r="119" spans="1:23" x14ac:dyDescent="0.3">
      <c r="A119" s="18" t="s">
        <v>17</v>
      </c>
      <c r="B119" s="121" t="str">
        <f>+'Tarifs 2028'!$R$68</f>
        <v>V</v>
      </c>
      <c r="C119" s="115" t="e">
        <f>$B119*1</f>
        <v>#VALUE!</v>
      </c>
      <c r="D119" s="115" t="e">
        <f t="shared" ref="D119:W119" si="91">$B119*1</f>
        <v>#VALUE!</v>
      </c>
      <c r="E119" s="115" t="e">
        <f t="shared" si="91"/>
        <v>#VALUE!</v>
      </c>
      <c r="F119" s="115" t="e">
        <f t="shared" si="91"/>
        <v>#VALUE!</v>
      </c>
      <c r="G119" s="115" t="e">
        <f t="shared" si="91"/>
        <v>#VALUE!</v>
      </c>
      <c r="H119" s="115" t="e">
        <f t="shared" si="91"/>
        <v>#VALUE!</v>
      </c>
      <c r="I119" s="115" t="e">
        <f t="shared" si="91"/>
        <v>#VALUE!</v>
      </c>
      <c r="J119" s="115" t="e">
        <f t="shared" si="91"/>
        <v>#VALUE!</v>
      </c>
      <c r="K119" s="115" t="e">
        <f t="shared" si="91"/>
        <v>#VALUE!</v>
      </c>
      <c r="L119" s="115" t="e">
        <f t="shared" si="91"/>
        <v>#VALUE!</v>
      </c>
      <c r="M119" s="115" t="e">
        <f t="shared" si="91"/>
        <v>#VALUE!</v>
      </c>
      <c r="N119" s="115" t="e">
        <f t="shared" si="91"/>
        <v>#VALUE!</v>
      </c>
      <c r="O119" s="115" t="e">
        <f t="shared" si="91"/>
        <v>#VALUE!</v>
      </c>
      <c r="P119" s="115" t="e">
        <f t="shared" si="91"/>
        <v>#VALUE!</v>
      </c>
      <c r="Q119" s="115" t="e">
        <f t="shared" si="91"/>
        <v>#VALUE!</v>
      </c>
      <c r="R119" s="115" t="e">
        <f t="shared" si="91"/>
        <v>#VALUE!</v>
      </c>
      <c r="S119" s="115" t="e">
        <f t="shared" si="91"/>
        <v>#VALUE!</v>
      </c>
      <c r="T119" s="115" t="e">
        <f t="shared" si="91"/>
        <v>#VALUE!</v>
      </c>
      <c r="U119" s="115" t="e">
        <f t="shared" si="91"/>
        <v>#VALUE!</v>
      </c>
      <c r="V119" s="115" t="e">
        <f t="shared" si="91"/>
        <v>#VALUE!</v>
      </c>
      <c r="W119" s="115" t="e">
        <f t="shared" si="91"/>
        <v>#VALUE!</v>
      </c>
    </row>
    <row r="120" spans="1:23" x14ac:dyDescent="0.3">
      <c r="A120" s="18" t="s">
        <v>58</v>
      </c>
      <c r="B120" s="120"/>
      <c r="C120" s="115" t="e">
        <f t="shared" ref="C120:H120" si="92">SUM(C125:C128)</f>
        <v>#VALUE!</v>
      </c>
      <c r="D120" s="115" t="e">
        <f t="shared" si="92"/>
        <v>#VALUE!</v>
      </c>
      <c r="E120" s="115" t="e">
        <f t="shared" si="92"/>
        <v>#VALUE!</v>
      </c>
      <c r="F120" s="115" t="e">
        <f t="shared" si="92"/>
        <v>#VALUE!</v>
      </c>
      <c r="G120" s="115" t="e">
        <f t="shared" si="92"/>
        <v>#VALUE!</v>
      </c>
      <c r="H120" s="115" t="e">
        <f t="shared" si="92"/>
        <v>#VALUE!</v>
      </c>
      <c r="I120" s="115" t="e">
        <f>SUM(I121:I128)</f>
        <v>#VALUE!</v>
      </c>
      <c r="J120" s="115" t="e">
        <f t="shared" ref="J120:W120" si="93">SUM(J121:J128)</f>
        <v>#VALUE!</v>
      </c>
      <c r="K120" s="115" t="e">
        <f t="shared" si="93"/>
        <v>#VALUE!</v>
      </c>
      <c r="L120" s="115" t="e">
        <f t="shared" si="93"/>
        <v>#VALUE!</v>
      </c>
      <c r="M120" s="115" t="e">
        <f t="shared" si="93"/>
        <v>#VALUE!</v>
      </c>
      <c r="N120" s="115" t="e">
        <f t="shared" si="93"/>
        <v>#VALUE!</v>
      </c>
      <c r="O120" s="115" t="e">
        <f t="shared" si="93"/>
        <v>#VALUE!</v>
      </c>
      <c r="P120" s="115" t="e">
        <f t="shared" si="93"/>
        <v>#VALUE!</v>
      </c>
      <c r="Q120" s="115" t="e">
        <f t="shared" si="93"/>
        <v>#VALUE!</v>
      </c>
      <c r="R120" s="115" t="e">
        <f t="shared" si="93"/>
        <v>#VALUE!</v>
      </c>
      <c r="S120" s="115" t="e">
        <f t="shared" si="93"/>
        <v>#VALUE!</v>
      </c>
      <c r="T120" s="115" t="e">
        <f t="shared" si="93"/>
        <v>#VALUE!</v>
      </c>
      <c r="U120" s="115" t="e">
        <f t="shared" si="93"/>
        <v>#VALUE!</v>
      </c>
      <c r="V120" s="115" t="e">
        <f t="shared" si="93"/>
        <v>#VALUE!</v>
      </c>
      <c r="W120" s="115" t="e">
        <f t="shared" si="93"/>
        <v>#VALUE!</v>
      </c>
    </row>
    <row r="121" spans="1:23" x14ac:dyDescent="0.3">
      <c r="A121" s="19" t="s">
        <v>140</v>
      </c>
      <c r="B121" s="120" t="str">
        <f>+'Tarifs 2028'!$T$71</f>
        <v>V</v>
      </c>
      <c r="C121" s="127"/>
      <c r="D121" s="127"/>
      <c r="E121" s="127"/>
      <c r="F121" s="127"/>
      <c r="G121" s="127"/>
      <c r="H121" s="127"/>
      <c r="I121" s="115" t="e">
        <f>$B121*I$6</f>
        <v>#VALUE!</v>
      </c>
      <c r="J121" s="115" t="e">
        <f t="shared" ref="J121:W121" si="94">$B121*J$6</f>
        <v>#VALUE!</v>
      </c>
      <c r="K121" s="115" t="e">
        <f t="shared" si="94"/>
        <v>#VALUE!</v>
      </c>
      <c r="L121" s="115" t="e">
        <f t="shared" si="94"/>
        <v>#VALUE!</v>
      </c>
      <c r="M121" s="115" t="e">
        <f t="shared" si="94"/>
        <v>#VALUE!</v>
      </c>
      <c r="N121" s="115" t="e">
        <f t="shared" si="94"/>
        <v>#VALUE!</v>
      </c>
      <c r="O121" s="115" t="e">
        <f t="shared" si="94"/>
        <v>#VALUE!</v>
      </c>
      <c r="P121" s="115" t="e">
        <f t="shared" si="94"/>
        <v>#VALUE!</v>
      </c>
      <c r="Q121" s="115" t="e">
        <f t="shared" si="94"/>
        <v>#VALUE!</v>
      </c>
      <c r="R121" s="115" t="e">
        <f t="shared" si="94"/>
        <v>#VALUE!</v>
      </c>
      <c r="S121" s="115" t="e">
        <f t="shared" si="94"/>
        <v>#VALUE!</v>
      </c>
      <c r="T121" s="115" t="e">
        <f t="shared" si="94"/>
        <v>#VALUE!</v>
      </c>
      <c r="U121" s="115" t="e">
        <f t="shared" si="94"/>
        <v>#VALUE!</v>
      </c>
      <c r="V121" s="115" t="e">
        <f t="shared" si="94"/>
        <v>#VALUE!</v>
      </c>
      <c r="W121" s="115" t="e">
        <f t="shared" si="94"/>
        <v>#VALUE!</v>
      </c>
    </row>
    <row r="122" spans="1:23" x14ac:dyDescent="0.3">
      <c r="A122" s="19" t="s">
        <v>141</v>
      </c>
      <c r="B122" s="120" t="str">
        <f>+'Tarifs 2028'!$T$72</f>
        <v>V</v>
      </c>
      <c r="C122" s="127"/>
      <c r="D122" s="127"/>
      <c r="E122" s="127"/>
      <c r="F122" s="127"/>
      <c r="G122" s="127"/>
      <c r="H122" s="127"/>
      <c r="I122" s="115" t="e">
        <f>$B122*I$7</f>
        <v>#VALUE!</v>
      </c>
      <c r="J122" s="115" t="e">
        <f t="shared" ref="J122:W122" si="95">$B122*J$7</f>
        <v>#VALUE!</v>
      </c>
      <c r="K122" s="115" t="e">
        <f t="shared" si="95"/>
        <v>#VALUE!</v>
      </c>
      <c r="L122" s="115" t="e">
        <f t="shared" si="95"/>
        <v>#VALUE!</v>
      </c>
      <c r="M122" s="115" t="e">
        <f t="shared" si="95"/>
        <v>#VALUE!</v>
      </c>
      <c r="N122" s="115" t="e">
        <f t="shared" si="95"/>
        <v>#VALUE!</v>
      </c>
      <c r="O122" s="115" t="e">
        <f t="shared" si="95"/>
        <v>#VALUE!</v>
      </c>
      <c r="P122" s="115" t="e">
        <f t="shared" si="95"/>
        <v>#VALUE!</v>
      </c>
      <c r="Q122" s="115" t="e">
        <f t="shared" si="95"/>
        <v>#VALUE!</v>
      </c>
      <c r="R122" s="115" t="e">
        <f t="shared" si="95"/>
        <v>#VALUE!</v>
      </c>
      <c r="S122" s="115" t="e">
        <f t="shared" si="95"/>
        <v>#VALUE!</v>
      </c>
      <c r="T122" s="115" t="e">
        <f t="shared" si="95"/>
        <v>#VALUE!</v>
      </c>
      <c r="U122" s="115" t="e">
        <f t="shared" si="95"/>
        <v>#VALUE!</v>
      </c>
      <c r="V122" s="115" t="e">
        <f t="shared" si="95"/>
        <v>#VALUE!</v>
      </c>
      <c r="W122" s="115" t="e">
        <f t="shared" si="95"/>
        <v>#VALUE!</v>
      </c>
    </row>
    <row r="123" spans="1:23" x14ac:dyDescent="0.3">
      <c r="A123" s="19" t="s">
        <v>142</v>
      </c>
      <c r="B123" s="120" t="str">
        <f>+'Tarifs 2028'!$T$73</f>
        <v>V</v>
      </c>
      <c r="C123" s="127"/>
      <c r="D123" s="127"/>
      <c r="E123" s="127"/>
      <c r="F123" s="127"/>
      <c r="G123" s="127"/>
      <c r="H123" s="127"/>
      <c r="I123" s="115" t="e">
        <f>$B123*I$8</f>
        <v>#VALUE!</v>
      </c>
      <c r="J123" s="115" t="e">
        <f t="shared" ref="J123:W123" si="96">$B123*J$8</f>
        <v>#VALUE!</v>
      </c>
      <c r="K123" s="115" t="e">
        <f t="shared" si="96"/>
        <v>#VALUE!</v>
      </c>
      <c r="L123" s="115" t="e">
        <f t="shared" si="96"/>
        <v>#VALUE!</v>
      </c>
      <c r="M123" s="115" t="e">
        <f t="shared" si="96"/>
        <v>#VALUE!</v>
      </c>
      <c r="N123" s="115" t="e">
        <f t="shared" si="96"/>
        <v>#VALUE!</v>
      </c>
      <c r="O123" s="115" t="e">
        <f t="shared" si="96"/>
        <v>#VALUE!</v>
      </c>
      <c r="P123" s="115" t="e">
        <f t="shared" si="96"/>
        <v>#VALUE!</v>
      </c>
      <c r="Q123" s="115" t="e">
        <f t="shared" si="96"/>
        <v>#VALUE!</v>
      </c>
      <c r="R123" s="115" t="e">
        <f t="shared" si="96"/>
        <v>#VALUE!</v>
      </c>
      <c r="S123" s="115" t="e">
        <f t="shared" si="96"/>
        <v>#VALUE!</v>
      </c>
      <c r="T123" s="115" t="e">
        <f t="shared" si="96"/>
        <v>#VALUE!</v>
      </c>
      <c r="U123" s="115" t="e">
        <f t="shared" si="96"/>
        <v>#VALUE!</v>
      </c>
      <c r="V123" s="115" t="e">
        <f t="shared" si="96"/>
        <v>#VALUE!</v>
      </c>
      <c r="W123" s="115" t="e">
        <f t="shared" si="96"/>
        <v>#VALUE!</v>
      </c>
    </row>
    <row r="124" spans="1:23" x14ac:dyDescent="0.3">
      <c r="A124" s="19" t="s">
        <v>143</v>
      </c>
      <c r="B124" s="120" t="str">
        <f>+'Tarifs 2028'!$T$74</f>
        <v>V</v>
      </c>
      <c r="C124" s="127"/>
      <c r="D124" s="127"/>
      <c r="E124" s="127"/>
      <c r="F124" s="127"/>
      <c r="G124" s="127"/>
      <c r="H124" s="127"/>
      <c r="I124" s="115" t="e">
        <f>$B124*I$9</f>
        <v>#VALUE!</v>
      </c>
      <c r="J124" s="115" t="e">
        <f t="shared" ref="J124:W124" si="97">$B124*J$9</f>
        <v>#VALUE!</v>
      </c>
      <c r="K124" s="115" t="e">
        <f t="shared" si="97"/>
        <v>#VALUE!</v>
      </c>
      <c r="L124" s="115" t="e">
        <f t="shared" si="97"/>
        <v>#VALUE!</v>
      </c>
      <c r="M124" s="115" t="e">
        <f t="shared" si="97"/>
        <v>#VALUE!</v>
      </c>
      <c r="N124" s="115" t="e">
        <f t="shared" si="97"/>
        <v>#VALUE!</v>
      </c>
      <c r="O124" s="115" t="e">
        <f t="shared" si="97"/>
        <v>#VALUE!</v>
      </c>
      <c r="P124" s="115" t="e">
        <f t="shared" si="97"/>
        <v>#VALUE!</v>
      </c>
      <c r="Q124" s="115" t="e">
        <f t="shared" si="97"/>
        <v>#VALUE!</v>
      </c>
      <c r="R124" s="115" t="e">
        <f t="shared" si="97"/>
        <v>#VALUE!</v>
      </c>
      <c r="S124" s="115" t="e">
        <f t="shared" si="97"/>
        <v>#VALUE!</v>
      </c>
      <c r="T124" s="115" t="e">
        <f t="shared" si="97"/>
        <v>#VALUE!</v>
      </c>
      <c r="U124" s="115" t="e">
        <f t="shared" si="97"/>
        <v>#VALUE!</v>
      </c>
      <c r="V124" s="115" t="e">
        <f t="shared" si="97"/>
        <v>#VALUE!</v>
      </c>
      <c r="W124" s="115" t="e">
        <f t="shared" si="97"/>
        <v>#VALUE!</v>
      </c>
    </row>
    <row r="125" spans="1:23" x14ac:dyDescent="0.3">
      <c r="A125" s="19" t="s">
        <v>20</v>
      </c>
      <c r="B125" s="120" t="str">
        <f>+'Tarifs 2028'!$T$79</f>
        <v>V</v>
      </c>
      <c r="C125" s="115" t="e">
        <f>$B125*C$10</f>
        <v>#VALUE!</v>
      </c>
      <c r="D125" s="115" t="e">
        <f t="shared" ref="D125:W125" si="98">$B125*D$10</f>
        <v>#VALUE!</v>
      </c>
      <c r="E125" s="115" t="e">
        <f t="shared" si="98"/>
        <v>#VALUE!</v>
      </c>
      <c r="F125" s="115" t="e">
        <f t="shared" si="98"/>
        <v>#VALUE!</v>
      </c>
      <c r="G125" s="115" t="e">
        <f t="shared" si="98"/>
        <v>#VALUE!</v>
      </c>
      <c r="H125" s="115" t="e">
        <f t="shared" si="98"/>
        <v>#VALUE!</v>
      </c>
      <c r="I125" s="115" t="e">
        <f t="shared" si="98"/>
        <v>#VALUE!</v>
      </c>
      <c r="J125" s="115" t="e">
        <f t="shared" si="98"/>
        <v>#VALUE!</v>
      </c>
      <c r="K125" s="115" t="e">
        <f t="shared" si="98"/>
        <v>#VALUE!</v>
      </c>
      <c r="L125" s="115" t="e">
        <f t="shared" si="98"/>
        <v>#VALUE!</v>
      </c>
      <c r="M125" s="115" t="e">
        <f t="shared" si="98"/>
        <v>#VALUE!</v>
      </c>
      <c r="N125" s="115" t="e">
        <f t="shared" si="98"/>
        <v>#VALUE!</v>
      </c>
      <c r="O125" s="115" t="e">
        <f t="shared" si="98"/>
        <v>#VALUE!</v>
      </c>
      <c r="P125" s="115" t="e">
        <f t="shared" si="98"/>
        <v>#VALUE!</v>
      </c>
      <c r="Q125" s="115" t="e">
        <f t="shared" si="98"/>
        <v>#VALUE!</v>
      </c>
      <c r="R125" s="115" t="e">
        <f t="shared" si="98"/>
        <v>#VALUE!</v>
      </c>
      <c r="S125" s="115" t="e">
        <f t="shared" si="98"/>
        <v>#VALUE!</v>
      </c>
      <c r="T125" s="115" t="e">
        <f t="shared" si="98"/>
        <v>#VALUE!</v>
      </c>
      <c r="U125" s="115" t="e">
        <f t="shared" si="98"/>
        <v>#VALUE!</v>
      </c>
      <c r="V125" s="115" t="e">
        <f t="shared" si="98"/>
        <v>#VALUE!</v>
      </c>
      <c r="W125" s="115" t="e">
        <f t="shared" si="98"/>
        <v>#VALUE!</v>
      </c>
    </row>
    <row r="126" spans="1:23" x14ac:dyDescent="0.3">
      <c r="A126" s="19" t="s">
        <v>22</v>
      </c>
      <c r="B126" s="120" t="str">
        <f>+'Tarifs 2028'!$T$76</f>
        <v>V</v>
      </c>
      <c r="C126" s="115" t="e">
        <f>$B126*C$11</f>
        <v>#VALUE!</v>
      </c>
      <c r="D126" s="115" t="e">
        <f t="shared" ref="D126:W126" si="99">$B126*D$11</f>
        <v>#VALUE!</v>
      </c>
      <c r="E126" s="115" t="e">
        <f t="shared" si="99"/>
        <v>#VALUE!</v>
      </c>
      <c r="F126" s="115" t="e">
        <f t="shared" si="99"/>
        <v>#VALUE!</v>
      </c>
      <c r="G126" s="115" t="e">
        <f t="shared" si="99"/>
        <v>#VALUE!</v>
      </c>
      <c r="H126" s="115" t="e">
        <f t="shared" si="99"/>
        <v>#VALUE!</v>
      </c>
      <c r="I126" s="115" t="e">
        <f t="shared" si="99"/>
        <v>#VALUE!</v>
      </c>
      <c r="J126" s="115" t="e">
        <f t="shared" si="99"/>
        <v>#VALUE!</v>
      </c>
      <c r="K126" s="115" t="e">
        <f t="shared" si="99"/>
        <v>#VALUE!</v>
      </c>
      <c r="L126" s="115" t="e">
        <f t="shared" si="99"/>
        <v>#VALUE!</v>
      </c>
      <c r="M126" s="115" t="e">
        <f t="shared" si="99"/>
        <v>#VALUE!</v>
      </c>
      <c r="N126" s="115" t="e">
        <f t="shared" si="99"/>
        <v>#VALUE!</v>
      </c>
      <c r="O126" s="115" t="e">
        <f t="shared" si="99"/>
        <v>#VALUE!</v>
      </c>
      <c r="P126" s="115" t="e">
        <f t="shared" si="99"/>
        <v>#VALUE!</v>
      </c>
      <c r="Q126" s="115" t="e">
        <f t="shared" si="99"/>
        <v>#VALUE!</v>
      </c>
      <c r="R126" s="115" t="e">
        <f t="shared" si="99"/>
        <v>#VALUE!</v>
      </c>
      <c r="S126" s="115" t="e">
        <f t="shared" si="99"/>
        <v>#VALUE!</v>
      </c>
      <c r="T126" s="115" t="e">
        <f t="shared" si="99"/>
        <v>#VALUE!</v>
      </c>
      <c r="U126" s="115" t="e">
        <f t="shared" si="99"/>
        <v>#VALUE!</v>
      </c>
      <c r="V126" s="115" t="e">
        <f t="shared" si="99"/>
        <v>#VALUE!</v>
      </c>
      <c r="W126" s="115" t="e">
        <f t="shared" si="99"/>
        <v>#VALUE!</v>
      </c>
    </row>
    <row r="127" spans="1:23" x14ac:dyDescent="0.3">
      <c r="A127" s="19" t="s">
        <v>23</v>
      </c>
      <c r="B127" s="120" t="str">
        <f>+'Tarifs 2028'!$T$77</f>
        <v>V</v>
      </c>
      <c r="C127" s="115" t="e">
        <f>$B127*C$12</f>
        <v>#VALUE!</v>
      </c>
      <c r="D127" s="115" t="e">
        <f t="shared" ref="D127:W127" si="100">$B127*D$12</f>
        <v>#VALUE!</v>
      </c>
      <c r="E127" s="115" t="e">
        <f t="shared" si="100"/>
        <v>#VALUE!</v>
      </c>
      <c r="F127" s="115" t="e">
        <f t="shared" si="100"/>
        <v>#VALUE!</v>
      </c>
      <c r="G127" s="115" t="e">
        <f t="shared" si="100"/>
        <v>#VALUE!</v>
      </c>
      <c r="H127" s="115" t="e">
        <f t="shared" si="100"/>
        <v>#VALUE!</v>
      </c>
      <c r="I127" s="115" t="e">
        <f t="shared" si="100"/>
        <v>#VALUE!</v>
      </c>
      <c r="J127" s="115" t="e">
        <f t="shared" si="100"/>
        <v>#VALUE!</v>
      </c>
      <c r="K127" s="115" t="e">
        <f t="shared" si="100"/>
        <v>#VALUE!</v>
      </c>
      <c r="L127" s="115" t="e">
        <f t="shared" si="100"/>
        <v>#VALUE!</v>
      </c>
      <c r="M127" s="115" t="e">
        <f t="shared" si="100"/>
        <v>#VALUE!</v>
      </c>
      <c r="N127" s="115" t="e">
        <f t="shared" si="100"/>
        <v>#VALUE!</v>
      </c>
      <c r="O127" s="115" t="e">
        <f t="shared" si="100"/>
        <v>#VALUE!</v>
      </c>
      <c r="P127" s="115" t="e">
        <f t="shared" si="100"/>
        <v>#VALUE!</v>
      </c>
      <c r="Q127" s="115" t="e">
        <f t="shared" si="100"/>
        <v>#VALUE!</v>
      </c>
      <c r="R127" s="115" t="e">
        <f t="shared" si="100"/>
        <v>#VALUE!</v>
      </c>
      <c r="S127" s="115" t="e">
        <f t="shared" si="100"/>
        <v>#VALUE!</v>
      </c>
      <c r="T127" s="115" t="e">
        <f t="shared" si="100"/>
        <v>#VALUE!</v>
      </c>
      <c r="U127" s="115" t="e">
        <f t="shared" si="100"/>
        <v>#VALUE!</v>
      </c>
      <c r="V127" s="115" t="e">
        <f t="shared" si="100"/>
        <v>#VALUE!</v>
      </c>
      <c r="W127" s="115" t="e">
        <f t="shared" si="100"/>
        <v>#VALUE!</v>
      </c>
    </row>
    <row r="128" spans="1:23" x14ac:dyDescent="0.3">
      <c r="A128" s="19" t="s">
        <v>24</v>
      </c>
      <c r="B128" s="120" t="str">
        <f>+'Tarifs 2028'!$R$81</f>
        <v>V</v>
      </c>
      <c r="C128" s="115" t="e">
        <f>$B128*C$13</f>
        <v>#VALUE!</v>
      </c>
      <c r="D128" s="115" t="e">
        <f t="shared" ref="D128:W128" si="101">$B128*D$13</f>
        <v>#VALUE!</v>
      </c>
      <c r="E128" s="115" t="e">
        <f t="shared" si="101"/>
        <v>#VALUE!</v>
      </c>
      <c r="F128" s="115" t="e">
        <f t="shared" si="101"/>
        <v>#VALUE!</v>
      </c>
      <c r="G128" s="115" t="e">
        <f t="shared" si="101"/>
        <v>#VALUE!</v>
      </c>
      <c r="H128" s="115" t="e">
        <f t="shared" si="101"/>
        <v>#VALUE!</v>
      </c>
      <c r="I128" s="115" t="e">
        <f t="shared" si="101"/>
        <v>#VALUE!</v>
      </c>
      <c r="J128" s="115" t="e">
        <f t="shared" si="101"/>
        <v>#VALUE!</v>
      </c>
      <c r="K128" s="115" t="e">
        <f t="shared" si="101"/>
        <v>#VALUE!</v>
      </c>
      <c r="L128" s="115" t="e">
        <f t="shared" si="101"/>
        <v>#VALUE!</v>
      </c>
      <c r="M128" s="115" t="e">
        <f t="shared" si="101"/>
        <v>#VALUE!</v>
      </c>
      <c r="N128" s="115" t="e">
        <f t="shared" si="101"/>
        <v>#VALUE!</v>
      </c>
      <c r="O128" s="115" t="e">
        <f t="shared" si="101"/>
        <v>#VALUE!</v>
      </c>
      <c r="P128" s="115" t="e">
        <f t="shared" si="101"/>
        <v>#VALUE!</v>
      </c>
      <c r="Q128" s="115" t="e">
        <f t="shared" si="101"/>
        <v>#VALUE!</v>
      </c>
      <c r="R128" s="115" t="e">
        <f t="shared" si="101"/>
        <v>#VALUE!</v>
      </c>
      <c r="S128" s="115" t="e">
        <f t="shared" si="101"/>
        <v>#VALUE!</v>
      </c>
      <c r="T128" s="115" t="e">
        <f t="shared" si="101"/>
        <v>#VALUE!</v>
      </c>
      <c r="U128" s="115" t="e">
        <f t="shared" si="101"/>
        <v>#VALUE!</v>
      </c>
      <c r="V128" s="115" t="e">
        <f t="shared" si="101"/>
        <v>#VALUE!</v>
      </c>
      <c r="W128" s="115" t="e">
        <f t="shared" si="101"/>
        <v>#VALUE!</v>
      </c>
    </row>
    <row r="129" spans="1:23" x14ac:dyDescent="0.3">
      <c r="A129" s="139" t="s">
        <v>42</v>
      </c>
      <c r="B129" s="120" t="str">
        <f>+'Tarifs 2028'!$R$83</f>
        <v>V</v>
      </c>
      <c r="C129" s="115" t="e">
        <f>$B129*C$14</f>
        <v>#VALUE!</v>
      </c>
      <c r="D129" s="115" t="e">
        <f t="shared" ref="D129:W129" si="102">$B129*D$14</f>
        <v>#VALUE!</v>
      </c>
      <c r="E129" s="115" t="e">
        <f t="shared" si="102"/>
        <v>#VALUE!</v>
      </c>
      <c r="F129" s="115" t="e">
        <f t="shared" si="102"/>
        <v>#VALUE!</v>
      </c>
      <c r="G129" s="115" t="e">
        <f t="shared" si="102"/>
        <v>#VALUE!</v>
      </c>
      <c r="H129" s="115" t="e">
        <f t="shared" si="102"/>
        <v>#VALUE!</v>
      </c>
      <c r="I129" s="115" t="e">
        <f t="shared" si="102"/>
        <v>#VALUE!</v>
      </c>
      <c r="J129" s="115" t="e">
        <f t="shared" si="102"/>
        <v>#VALUE!</v>
      </c>
      <c r="K129" s="115" t="e">
        <f t="shared" si="102"/>
        <v>#VALUE!</v>
      </c>
      <c r="L129" s="115" t="e">
        <f t="shared" si="102"/>
        <v>#VALUE!</v>
      </c>
      <c r="M129" s="115" t="e">
        <f t="shared" si="102"/>
        <v>#VALUE!</v>
      </c>
      <c r="N129" s="115" t="e">
        <f t="shared" si="102"/>
        <v>#VALUE!</v>
      </c>
      <c r="O129" s="115" t="e">
        <f t="shared" si="102"/>
        <v>#VALUE!</v>
      </c>
      <c r="P129" s="115" t="e">
        <f t="shared" si="102"/>
        <v>#VALUE!</v>
      </c>
      <c r="Q129" s="115" t="e">
        <f t="shared" si="102"/>
        <v>#VALUE!</v>
      </c>
      <c r="R129" s="115" t="e">
        <f t="shared" si="102"/>
        <v>#VALUE!</v>
      </c>
      <c r="S129" s="115" t="e">
        <f t="shared" si="102"/>
        <v>#VALUE!</v>
      </c>
      <c r="T129" s="115" t="e">
        <f t="shared" si="102"/>
        <v>#VALUE!</v>
      </c>
      <c r="U129" s="115" t="e">
        <f t="shared" si="102"/>
        <v>#VALUE!</v>
      </c>
      <c r="V129" s="115" t="e">
        <f t="shared" si="102"/>
        <v>#VALUE!</v>
      </c>
      <c r="W129" s="115" t="e">
        <f t="shared" si="102"/>
        <v>#VALUE!</v>
      </c>
    </row>
    <row r="130" spans="1:23" x14ac:dyDescent="0.3">
      <c r="A130" s="139" t="s">
        <v>59</v>
      </c>
      <c r="B130" s="120"/>
      <c r="C130" s="115" t="e">
        <f>SUM(C131:C133)</f>
        <v>#VALUE!</v>
      </c>
      <c r="D130" s="115" t="e">
        <f t="shared" ref="D130:W130" si="103">SUM(D131:D133)</f>
        <v>#VALUE!</v>
      </c>
      <c r="E130" s="115" t="e">
        <f t="shared" si="103"/>
        <v>#VALUE!</v>
      </c>
      <c r="F130" s="115" t="e">
        <f t="shared" si="103"/>
        <v>#VALUE!</v>
      </c>
      <c r="G130" s="115" t="e">
        <f t="shared" si="103"/>
        <v>#VALUE!</v>
      </c>
      <c r="H130" s="115" t="e">
        <f t="shared" si="103"/>
        <v>#VALUE!</v>
      </c>
      <c r="I130" s="115" t="e">
        <f t="shared" si="103"/>
        <v>#VALUE!</v>
      </c>
      <c r="J130" s="115" t="e">
        <f t="shared" si="103"/>
        <v>#VALUE!</v>
      </c>
      <c r="K130" s="115" t="e">
        <f t="shared" si="103"/>
        <v>#VALUE!</v>
      </c>
      <c r="L130" s="115" t="e">
        <f t="shared" si="103"/>
        <v>#VALUE!</v>
      </c>
      <c r="M130" s="115" t="e">
        <f t="shared" si="103"/>
        <v>#VALUE!</v>
      </c>
      <c r="N130" s="115" t="e">
        <f t="shared" si="103"/>
        <v>#VALUE!</v>
      </c>
      <c r="O130" s="115" t="e">
        <f t="shared" si="103"/>
        <v>#VALUE!</v>
      </c>
      <c r="P130" s="115" t="e">
        <f t="shared" si="103"/>
        <v>#VALUE!</v>
      </c>
      <c r="Q130" s="115" t="e">
        <f t="shared" si="103"/>
        <v>#VALUE!</v>
      </c>
      <c r="R130" s="115" t="e">
        <f t="shared" si="103"/>
        <v>#VALUE!</v>
      </c>
      <c r="S130" s="115" t="e">
        <f t="shared" si="103"/>
        <v>#VALUE!</v>
      </c>
      <c r="T130" s="115" t="e">
        <f t="shared" si="103"/>
        <v>#VALUE!</v>
      </c>
      <c r="U130" s="115" t="e">
        <f t="shared" si="103"/>
        <v>#VALUE!</v>
      </c>
      <c r="V130" s="115" t="e">
        <f t="shared" si="103"/>
        <v>#VALUE!</v>
      </c>
      <c r="W130" s="115" t="e">
        <f t="shared" si="103"/>
        <v>#VALUE!</v>
      </c>
    </row>
    <row r="131" spans="1:23" x14ac:dyDescent="0.3">
      <c r="A131" s="18" t="s">
        <v>28</v>
      </c>
      <c r="B131" s="120" t="str">
        <f>+'Tarifs 2028'!$R$86</f>
        <v>V</v>
      </c>
      <c r="C131" s="115" t="e">
        <f>$B131*C$14</f>
        <v>#VALUE!</v>
      </c>
      <c r="D131" s="115" t="e">
        <f t="shared" ref="D131:S134" si="104">$B131*D$14</f>
        <v>#VALUE!</v>
      </c>
      <c r="E131" s="115" t="e">
        <f t="shared" si="104"/>
        <v>#VALUE!</v>
      </c>
      <c r="F131" s="115" t="e">
        <f t="shared" si="104"/>
        <v>#VALUE!</v>
      </c>
      <c r="G131" s="115" t="e">
        <f t="shared" si="104"/>
        <v>#VALUE!</v>
      </c>
      <c r="H131" s="115" t="e">
        <f t="shared" si="104"/>
        <v>#VALUE!</v>
      </c>
      <c r="I131" s="115" t="e">
        <f t="shared" si="104"/>
        <v>#VALUE!</v>
      </c>
      <c r="J131" s="115" t="e">
        <f t="shared" si="104"/>
        <v>#VALUE!</v>
      </c>
      <c r="K131" s="115" t="e">
        <f t="shared" si="104"/>
        <v>#VALUE!</v>
      </c>
      <c r="L131" s="115" t="e">
        <f t="shared" si="104"/>
        <v>#VALUE!</v>
      </c>
      <c r="M131" s="115" t="e">
        <f t="shared" si="104"/>
        <v>#VALUE!</v>
      </c>
      <c r="N131" s="115" t="e">
        <f t="shared" si="104"/>
        <v>#VALUE!</v>
      </c>
      <c r="O131" s="115" t="e">
        <f t="shared" si="104"/>
        <v>#VALUE!</v>
      </c>
      <c r="P131" s="115" t="e">
        <f t="shared" si="104"/>
        <v>#VALUE!</v>
      </c>
      <c r="Q131" s="115" t="e">
        <f t="shared" si="104"/>
        <v>#VALUE!</v>
      </c>
      <c r="R131" s="115" t="e">
        <f t="shared" si="104"/>
        <v>#VALUE!</v>
      </c>
      <c r="S131" s="115" t="e">
        <f t="shared" si="104"/>
        <v>#VALUE!</v>
      </c>
      <c r="T131" s="115" t="e">
        <f t="shared" ref="T131:W134" si="105">$B131*T$14</f>
        <v>#VALUE!</v>
      </c>
      <c r="U131" s="115" t="e">
        <f t="shared" si="105"/>
        <v>#VALUE!</v>
      </c>
      <c r="V131" s="115" t="e">
        <f t="shared" si="105"/>
        <v>#VALUE!</v>
      </c>
      <c r="W131" s="115" t="e">
        <f t="shared" si="105"/>
        <v>#VALUE!</v>
      </c>
    </row>
    <row r="132" spans="1:23" x14ac:dyDescent="0.3">
      <c r="A132" s="18" t="s">
        <v>30</v>
      </c>
      <c r="B132" s="120" t="str">
        <f>+'Tarifs 2028'!$R$87</f>
        <v>V</v>
      </c>
      <c r="C132" s="115" t="e">
        <f>$B132*C$14</f>
        <v>#VALUE!</v>
      </c>
      <c r="D132" s="115" t="e">
        <f t="shared" si="104"/>
        <v>#VALUE!</v>
      </c>
      <c r="E132" s="115" t="e">
        <f t="shared" si="104"/>
        <v>#VALUE!</v>
      </c>
      <c r="F132" s="115" t="e">
        <f t="shared" si="104"/>
        <v>#VALUE!</v>
      </c>
      <c r="G132" s="115" t="e">
        <f t="shared" si="104"/>
        <v>#VALUE!</v>
      </c>
      <c r="H132" s="115" t="e">
        <f t="shared" si="104"/>
        <v>#VALUE!</v>
      </c>
      <c r="I132" s="115" t="e">
        <f t="shared" si="104"/>
        <v>#VALUE!</v>
      </c>
      <c r="J132" s="115" t="e">
        <f t="shared" si="104"/>
        <v>#VALUE!</v>
      </c>
      <c r="K132" s="115" t="e">
        <f t="shared" si="104"/>
        <v>#VALUE!</v>
      </c>
      <c r="L132" s="115" t="e">
        <f t="shared" si="104"/>
        <v>#VALUE!</v>
      </c>
      <c r="M132" s="115" t="e">
        <f t="shared" si="104"/>
        <v>#VALUE!</v>
      </c>
      <c r="N132" s="115" t="e">
        <f t="shared" si="104"/>
        <v>#VALUE!</v>
      </c>
      <c r="O132" s="115" t="e">
        <f t="shared" si="104"/>
        <v>#VALUE!</v>
      </c>
      <c r="P132" s="115" t="e">
        <f t="shared" si="104"/>
        <v>#VALUE!</v>
      </c>
      <c r="Q132" s="115" t="e">
        <f t="shared" si="104"/>
        <v>#VALUE!</v>
      </c>
      <c r="R132" s="115" t="e">
        <f t="shared" si="104"/>
        <v>#VALUE!</v>
      </c>
      <c r="S132" s="115" t="e">
        <f t="shared" si="104"/>
        <v>#VALUE!</v>
      </c>
      <c r="T132" s="115" t="e">
        <f t="shared" si="105"/>
        <v>#VALUE!</v>
      </c>
      <c r="U132" s="115" t="e">
        <f t="shared" si="105"/>
        <v>#VALUE!</v>
      </c>
      <c r="V132" s="115" t="e">
        <f t="shared" si="105"/>
        <v>#VALUE!</v>
      </c>
      <c r="W132" s="115" t="e">
        <f t="shared" si="105"/>
        <v>#VALUE!</v>
      </c>
    </row>
    <row r="133" spans="1:23" x14ac:dyDescent="0.3">
      <c r="A133" s="18" t="s">
        <v>32</v>
      </c>
      <c r="B133" s="120" t="str">
        <f>+'Tarifs 2028'!$R$88</f>
        <v>V</v>
      </c>
      <c r="C133" s="115" t="e">
        <f>$B133*C$14</f>
        <v>#VALUE!</v>
      </c>
      <c r="D133" s="115" t="e">
        <f t="shared" si="104"/>
        <v>#VALUE!</v>
      </c>
      <c r="E133" s="115" t="e">
        <f t="shared" si="104"/>
        <v>#VALUE!</v>
      </c>
      <c r="F133" s="115" t="e">
        <f t="shared" si="104"/>
        <v>#VALUE!</v>
      </c>
      <c r="G133" s="115" t="e">
        <f t="shared" si="104"/>
        <v>#VALUE!</v>
      </c>
      <c r="H133" s="115" t="e">
        <f t="shared" si="104"/>
        <v>#VALUE!</v>
      </c>
      <c r="I133" s="115" t="e">
        <f t="shared" si="104"/>
        <v>#VALUE!</v>
      </c>
      <c r="J133" s="115" t="e">
        <f t="shared" si="104"/>
        <v>#VALUE!</v>
      </c>
      <c r="K133" s="115" t="e">
        <f t="shared" si="104"/>
        <v>#VALUE!</v>
      </c>
      <c r="L133" s="115" t="e">
        <f t="shared" si="104"/>
        <v>#VALUE!</v>
      </c>
      <c r="M133" s="115" t="e">
        <f t="shared" si="104"/>
        <v>#VALUE!</v>
      </c>
      <c r="N133" s="115" t="e">
        <f t="shared" si="104"/>
        <v>#VALUE!</v>
      </c>
      <c r="O133" s="115" t="e">
        <f t="shared" si="104"/>
        <v>#VALUE!</v>
      </c>
      <c r="P133" s="115" t="e">
        <f t="shared" si="104"/>
        <v>#VALUE!</v>
      </c>
      <c r="Q133" s="115" t="e">
        <f t="shared" si="104"/>
        <v>#VALUE!</v>
      </c>
      <c r="R133" s="115" t="e">
        <f t="shared" si="104"/>
        <v>#VALUE!</v>
      </c>
      <c r="S133" s="115" t="e">
        <f t="shared" si="104"/>
        <v>#VALUE!</v>
      </c>
      <c r="T133" s="115" t="e">
        <f t="shared" si="105"/>
        <v>#VALUE!</v>
      </c>
      <c r="U133" s="115" t="e">
        <f t="shared" si="105"/>
        <v>#VALUE!</v>
      </c>
      <c r="V133" s="115" t="e">
        <f t="shared" si="105"/>
        <v>#VALUE!</v>
      </c>
      <c r="W133" s="115" t="e">
        <f t="shared" si="105"/>
        <v>#VALUE!</v>
      </c>
    </row>
    <row r="134" spans="1:23" x14ac:dyDescent="0.3">
      <c r="A134" s="139" t="s">
        <v>34</v>
      </c>
      <c r="B134" s="120" t="str">
        <f>+'Tarifs 2028'!$T$90</f>
        <v>V</v>
      </c>
      <c r="C134" s="115" t="e">
        <f>$B134*C$14</f>
        <v>#VALUE!</v>
      </c>
      <c r="D134" s="115" t="e">
        <f t="shared" si="104"/>
        <v>#VALUE!</v>
      </c>
      <c r="E134" s="115" t="e">
        <f t="shared" si="104"/>
        <v>#VALUE!</v>
      </c>
      <c r="F134" s="115" t="e">
        <f t="shared" si="104"/>
        <v>#VALUE!</v>
      </c>
      <c r="G134" s="115" t="e">
        <f t="shared" si="104"/>
        <v>#VALUE!</v>
      </c>
      <c r="H134" s="115" t="e">
        <f t="shared" si="104"/>
        <v>#VALUE!</v>
      </c>
      <c r="I134" s="115" t="e">
        <f t="shared" si="104"/>
        <v>#VALUE!</v>
      </c>
      <c r="J134" s="115" t="e">
        <f t="shared" si="104"/>
        <v>#VALUE!</v>
      </c>
      <c r="K134" s="115" t="e">
        <f t="shared" si="104"/>
        <v>#VALUE!</v>
      </c>
      <c r="L134" s="115" t="e">
        <f t="shared" si="104"/>
        <v>#VALUE!</v>
      </c>
      <c r="M134" s="115" t="e">
        <f t="shared" si="104"/>
        <v>#VALUE!</v>
      </c>
      <c r="N134" s="115" t="e">
        <f t="shared" si="104"/>
        <v>#VALUE!</v>
      </c>
      <c r="O134" s="115" t="e">
        <f t="shared" si="104"/>
        <v>#VALUE!</v>
      </c>
      <c r="P134" s="115" t="e">
        <f t="shared" si="104"/>
        <v>#VALUE!</v>
      </c>
      <c r="Q134" s="115" t="e">
        <f t="shared" si="104"/>
        <v>#VALUE!</v>
      </c>
      <c r="R134" s="115" t="e">
        <f t="shared" si="104"/>
        <v>#VALUE!</v>
      </c>
      <c r="S134" s="115" t="e">
        <f t="shared" si="104"/>
        <v>#VALUE!</v>
      </c>
      <c r="T134" s="115" t="e">
        <f t="shared" si="105"/>
        <v>#VALUE!</v>
      </c>
      <c r="U134" s="115" t="e">
        <f t="shared" si="105"/>
        <v>#VALUE!</v>
      </c>
      <c r="V134" s="115" t="e">
        <f t="shared" si="105"/>
        <v>#VALUE!</v>
      </c>
      <c r="W134" s="115" t="e">
        <f t="shared" si="105"/>
        <v>#VALUE!</v>
      </c>
    </row>
    <row r="135" spans="1:23" s="6" customFormat="1" x14ac:dyDescent="0.3">
      <c r="A135" s="133" t="s">
        <v>62</v>
      </c>
      <c r="B135" s="134"/>
      <c r="C135" s="135" t="e">
        <f>SUM(C117,C129:C130,C134)</f>
        <v>#VALUE!</v>
      </c>
      <c r="D135" s="135" t="e">
        <f t="shared" ref="D135:W135" si="106">SUM(D117,D129:D130,D134)</f>
        <v>#VALUE!</v>
      </c>
      <c r="E135" s="135" t="e">
        <f t="shared" si="106"/>
        <v>#VALUE!</v>
      </c>
      <c r="F135" s="135" t="e">
        <f t="shared" si="106"/>
        <v>#VALUE!</v>
      </c>
      <c r="G135" s="135" t="e">
        <f t="shared" si="106"/>
        <v>#VALUE!</v>
      </c>
      <c r="H135" s="135" t="e">
        <f t="shared" si="106"/>
        <v>#VALUE!</v>
      </c>
      <c r="I135" s="135" t="e">
        <f t="shared" si="106"/>
        <v>#VALUE!</v>
      </c>
      <c r="J135" s="135" t="e">
        <f t="shared" si="106"/>
        <v>#VALUE!</v>
      </c>
      <c r="K135" s="135" t="e">
        <f t="shared" si="106"/>
        <v>#VALUE!</v>
      </c>
      <c r="L135" s="135" t="e">
        <f t="shared" si="106"/>
        <v>#VALUE!</v>
      </c>
      <c r="M135" s="135" t="e">
        <f t="shared" si="106"/>
        <v>#VALUE!</v>
      </c>
      <c r="N135" s="135" t="e">
        <f t="shared" si="106"/>
        <v>#VALUE!</v>
      </c>
      <c r="O135" s="135" t="e">
        <f t="shared" si="106"/>
        <v>#VALUE!</v>
      </c>
      <c r="P135" s="135" t="e">
        <f t="shared" si="106"/>
        <v>#VALUE!</v>
      </c>
      <c r="Q135" s="135" t="e">
        <f t="shared" si="106"/>
        <v>#VALUE!</v>
      </c>
      <c r="R135" s="135" t="e">
        <f t="shared" si="106"/>
        <v>#VALUE!</v>
      </c>
      <c r="S135" s="135" t="e">
        <f t="shared" si="106"/>
        <v>#VALUE!</v>
      </c>
      <c r="T135" s="135" t="e">
        <f t="shared" si="106"/>
        <v>#VALUE!</v>
      </c>
      <c r="U135" s="135" t="e">
        <f t="shared" si="106"/>
        <v>#VALUE!</v>
      </c>
      <c r="V135" s="135" t="e">
        <f t="shared" si="106"/>
        <v>#VALUE!</v>
      </c>
      <c r="W135" s="135" t="e">
        <f t="shared" si="106"/>
        <v>#VALUE!</v>
      </c>
    </row>
    <row r="136" spans="1:23" x14ac:dyDescent="0.3">
      <c r="A136" s="22" t="s">
        <v>160</v>
      </c>
      <c r="B136" s="1"/>
      <c r="C136" s="121" t="e">
        <f>C111</f>
        <v>#VALUE!</v>
      </c>
      <c r="D136" s="121" t="e">
        <f t="shared" ref="D136:W136" si="107">D111</f>
        <v>#VALUE!</v>
      </c>
      <c r="E136" s="121" t="e">
        <f t="shared" si="107"/>
        <v>#VALUE!</v>
      </c>
      <c r="F136" s="121" t="e">
        <f t="shared" si="107"/>
        <v>#VALUE!</v>
      </c>
      <c r="G136" s="121" t="e">
        <f t="shared" si="107"/>
        <v>#VALUE!</v>
      </c>
      <c r="H136" s="121" t="e">
        <f t="shared" si="107"/>
        <v>#VALUE!</v>
      </c>
      <c r="I136" s="121" t="e">
        <f t="shared" si="107"/>
        <v>#VALUE!</v>
      </c>
      <c r="J136" s="121" t="e">
        <f t="shared" si="107"/>
        <v>#VALUE!</v>
      </c>
      <c r="K136" s="121" t="e">
        <f t="shared" si="107"/>
        <v>#VALUE!</v>
      </c>
      <c r="L136" s="121" t="e">
        <f t="shared" si="107"/>
        <v>#VALUE!</v>
      </c>
      <c r="M136" s="121" t="e">
        <f t="shared" si="107"/>
        <v>#VALUE!</v>
      </c>
      <c r="N136" s="121" t="e">
        <f t="shared" si="107"/>
        <v>#VALUE!</v>
      </c>
      <c r="O136" s="121" t="e">
        <f t="shared" si="107"/>
        <v>#VALUE!</v>
      </c>
      <c r="P136" s="121" t="e">
        <f t="shared" si="107"/>
        <v>#VALUE!</v>
      </c>
      <c r="Q136" s="121" t="e">
        <f t="shared" si="107"/>
        <v>#VALUE!</v>
      </c>
      <c r="R136" s="121" t="e">
        <f t="shared" si="107"/>
        <v>#VALUE!</v>
      </c>
      <c r="S136" s="121" t="e">
        <f t="shared" si="107"/>
        <v>#VALUE!</v>
      </c>
      <c r="T136" s="121" t="e">
        <f t="shared" si="107"/>
        <v>#VALUE!</v>
      </c>
      <c r="U136" s="121" t="e">
        <f t="shared" si="107"/>
        <v>#VALUE!</v>
      </c>
      <c r="V136" s="121" t="e">
        <f t="shared" si="107"/>
        <v>#VALUE!</v>
      </c>
      <c r="W136" s="121" t="e">
        <f t="shared" si="107"/>
        <v>#VALUE!</v>
      </c>
    </row>
    <row r="137" spans="1:23" x14ac:dyDescent="0.3">
      <c r="A137" s="23" t="s">
        <v>161</v>
      </c>
      <c r="B137" s="123"/>
      <c r="C137" s="24" t="e">
        <f>C135-C136</f>
        <v>#VALUE!</v>
      </c>
      <c r="D137" s="24" t="e">
        <f t="shared" ref="D137:W137" si="108">D135-D136</f>
        <v>#VALUE!</v>
      </c>
      <c r="E137" s="24" t="e">
        <f t="shared" si="108"/>
        <v>#VALUE!</v>
      </c>
      <c r="F137" s="24" t="e">
        <f t="shared" si="108"/>
        <v>#VALUE!</v>
      </c>
      <c r="G137" s="24" t="e">
        <f t="shared" si="108"/>
        <v>#VALUE!</v>
      </c>
      <c r="H137" s="24" t="e">
        <f t="shared" si="108"/>
        <v>#VALUE!</v>
      </c>
      <c r="I137" s="24" t="e">
        <f t="shared" si="108"/>
        <v>#VALUE!</v>
      </c>
      <c r="J137" s="24" t="e">
        <f t="shared" si="108"/>
        <v>#VALUE!</v>
      </c>
      <c r="K137" s="24" t="e">
        <f t="shared" si="108"/>
        <v>#VALUE!</v>
      </c>
      <c r="L137" s="24" t="e">
        <f t="shared" si="108"/>
        <v>#VALUE!</v>
      </c>
      <c r="M137" s="24" t="e">
        <f t="shared" si="108"/>
        <v>#VALUE!</v>
      </c>
      <c r="N137" s="24" t="e">
        <f t="shared" si="108"/>
        <v>#VALUE!</v>
      </c>
      <c r="O137" s="24" t="e">
        <f t="shared" si="108"/>
        <v>#VALUE!</v>
      </c>
      <c r="P137" s="24" t="e">
        <f t="shared" si="108"/>
        <v>#VALUE!</v>
      </c>
      <c r="Q137" s="24" t="e">
        <f t="shared" si="108"/>
        <v>#VALUE!</v>
      </c>
      <c r="R137" s="24" t="e">
        <f t="shared" si="108"/>
        <v>#VALUE!</v>
      </c>
      <c r="S137" s="24" t="e">
        <f t="shared" si="108"/>
        <v>#VALUE!</v>
      </c>
      <c r="T137" s="24" t="e">
        <f t="shared" si="108"/>
        <v>#VALUE!</v>
      </c>
      <c r="U137" s="24" t="e">
        <f t="shared" si="108"/>
        <v>#VALUE!</v>
      </c>
      <c r="V137" s="24" t="e">
        <f t="shared" si="108"/>
        <v>#VALUE!</v>
      </c>
      <c r="W137" s="24" t="e">
        <f t="shared" si="108"/>
        <v>#VALUE!</v>
      </c>
    </row>
    <row r="138" spans="1:23" ht="15.75" thickBot="1" x14ac:dyDescent="0.35">
      <c r="A138" s="25" t="s">
        <v>162</v>
      </c>
      <c r="B138" s="125"/>
      <c r="C138" s="126" t="str">
        <f>IFERROR((C137/C136)," ")</f>
        <v xml:space="preserve"> </v>
      </c>
      <c r="D138" s="126" t="str">
        <f t="shared" ref="D138:W138" si="109">IFERROR((D137/D136)," ")</f>
        <v xml:space="preserve"> </v>
      </c>
      <c r="E138" s="126" t="str">
        <f t="shared" si="109"/>
        <v xml:space="preserve"> </v>
      </c>
      <c r="F138" s="126" t="str">
        <f t="shared" si="109"/>
        <v xml:space="preserve"> </v>
      </c>
      <c r="G138" s="126" t="str">
        <f t="shared" si="109"/>
        <v xml:space="preserve"> </v>
      </c>
      <c r="H138" s="126" t="str">
        <f t="shared" si="109"/>
        <v xml:space="preserve"> </v>
      </c>
      <c r="I138" s="126" t="str">
        <f t="shared" si="109"/>
        <v xml:space="preserve"> </v>
      </c>
      <c r="J138" s="126" t="str">
        <f t="shared" si="109"/>
        <v xml:space="preserve"> </v>
      </c>
      <c r="K138" s="126" t="str">
        <f t="shared" si="109"/>
        <v xml:space="preserve"> </v>
      </c>
      <c r="L138" s="126" t="str">
        <f t="shared" si="109"/>
        <v xml:space="preserve"> </v>
      </c>
      <c r="M138" s="126" t="str">
        <f t="shared" si="109"/>
        <v xml:space="preserve"> </v>
      </c>
      <c r="N138" s="126" t="str">
        <f t="shared" si="109"/>
        <v xml:space="preserve"> </v>
      </c>
      <c r="O138" s="126" t="str">
        <f t="shared" si="109"/>
        <v xml:space="preserve"> </v>
      </c>
      <c r="P138" s="126" t="str">
        <f t="shared" si="109"/>
        <v xml:space="preserve"> </v>
      </c>
      <c r="Q138" s="126" t="str">
        <f t="shared" si="109"/>
        <v xml:space="preserve"> </v>
      </c>
      <c r="R138" s="126" t="str">
        <f t="shared" si="109"/>
        <v xml:space="preserve"> </v>
      </c>
      <c r="S138" s="126" t="str">
        <f t="shared" si="109"/>
        <v xml:space="preserve"> </v>
      </c>
      <c r="T138" s="126" t="str">
        <f t="shared" si="109"/>
        <v xml:space="preserve"> </v>
      </c>
      <c r="U138" s="126" t="str">
        <f t="shared" si="109"/>
        <v xml:space="preserve"> </v>
      </c>
      <c r="V138" s="126" t="str">
        <f t="shared" si="109"/>
        <v xml:space="preserve"> </v>
      </c>
      <c r="W138" s="126" t="str">
        <f t="shared" si="109"/>
        <v xml:space="preserve"> </v>
      </c>
    </row>
    <row r="139" spans="1:23" ht="15.75" thickTop="1" x14ac:dyDescent="0.3"/>
  </sheetData>
  <mergeCells count="6">
    <mergeCell ref="A115:W115"/>
    <mergeCell ref="A3:W3"/>
    <mergeCell ref="A18:W18"/>
    <mergeCell ref="A42:W42"/>
    <mergeCell ref="A66:W66"/>
    <mergeCell ref="A91:W91"/>
  </mergeCells>
  <conditionalFormatting sqref="C39:W39">
    <cfRule type="containsText" dxfId="13" priority="9" operator="containsText" text="ntitulé">
      <formula>NOT(ISERROR(SEARCH("ntitulé",C39)))</formula>
    </cfRule>
    <cfRule type="containsBlanks" dxfId="12" priority="10">
      <formula>LEN(TRIM(C39))=0</formula>
    </cfRule>
  </conditionalFormatting>
  <conditionalFormatting sqref="C63:W63">
    <cfRule type="containsText" dxfId="11" priority="7" operator="containsText" text="ntitulé">
      <formula>NOT(ISERROR(SEARCH("ntitulé",C63)))</formula>
    </cfRule>
    <cfRule type="containsBlanks" dxfId="10" priority="8">
      <formula>LEN(TRIM(C63))=0</formula>
    </cfRule>
  </conditionalFormatting>
  <conditionalFormatting sqref="C87:W87">
    <cfRule type="containsText" dxfId="9" priority="5" operator="containsText" text="ntitulé">
      <formula>NOT(ISERROR(SEARCH("ntitulé",C87)))</formula>
    </cfRule>
    <cfRule type="containsBlanks" dxfId="8" priority="6">
      <formula>LEN(TRIM(C87))=0</formula>
    </cfRule>
  </conditionalFormatting>
  <conditionalFormatting sqref="C112:W112">
    <cfRule type="containsText" dxfId="7" priority="3" operator="containsText" text="ntitulé">
      <formula>NOT(ISERROR(SEARCH("ntitulé",C112)))</formula>
    </cfRule>
    <cfRule type="containsBlanks" dxfId="6" priority="4">
      <formula>LEN(TRIM(C112))=0</formula>
    </cfRule>
  </conditionalFormatting>
  <conditionalFormatting sqref="C136:W136">
    <cfRule type="containsText" dxfId="5" priority="1" operator="containsText" text="ntitulé">
      <formula>NOT(ISERROR(SEARCH("ntitulé",C136)))</formula>
    </cfRule>
    <cfRule type="containsBlanks" dxfId="4" priority="2">
      <formula>LEN(TRIM(C136))=0</formula>
    </cfRule>
  </conditionalFormatting>
  <pageMargins left="0.7" right="0.7" top="0.75" bottom="0.75" header="0.3" footer="0.3"/>
  <pageSetup paperSize="9" scale="8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2255-CFDB-40FA-8CFB-07A6DD21140E}">
  <dimension ref="A3:N115"/>
  <sheetViews>
    <sheetView workbookViewId="0">
      <selection activeCell="A3" sqref="A3:N3"/>
    </sheetView>
  </sheetViews>
  <sheetFormatPr baseColWidth="10" defaultColWidth="8.85546875" defaultRowHeight="15" x14ac:dyDescent="0.3"/>
  <cols>
    <col min="1" max="1" width="49.5703125" style="5" bestFit="1" customWidth="1"/>
    <col min="2" max="2" width="15.85546875" style="5" customWidth="1"/>
    <col min="3" max="5" width="16.7109375" style="5" customWidth="1"/>
    <col min="6" max="6" width="20.28515625" style="5" customWidth="1"/>
    <col min="7" max="7" width="16.7109375" style="5" customWidth="1"/>
    <col min="8" max="8" width="20.140625" style="5" customWidth="1"/>
    <col min="9" max="9" width="16.7109375" style="5" customWidth="1"/>
    <col min="10" max="10" width="20.7109375" style="5" customWidth="1"/>
    <col min="11" max="14" width="25.7109375" style="5" customWidth="1"/>
    <col min="15" max="16384" width="8.85546875" style="5"/>
  </cols>
  <sheetData>
    <row r="3" spans="1:14" ht="29.45" customHeight="1" thickBot="1" x14ac:dyDescent="0.35">
      <c r="A3" s="304" t="s">
        <v>222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14" ht="15.75" thickBot="1" x14ac:dyDescent="0.35">
      <c r="F4" s="136" t="s">
        <v>127</v>
      </c>
      <c r="H4" s="136" t="s">
        <v>127</v>
      </c>
      <c r="J4" s="136" t="s">
        <v>127</v>
      </c>
      <c r="L4" s="136" t="s">
        <v>127</v>
      </c>
      <c r="N4" s="113" t="s">
        <v>127</v>
      </c>
    </row>
    <row r="5" spans="1:14" s="1" customFormat="1" ht="13.5" x14ac:dyDescent="0.3">
      <c r="A5" s="305" t="s">
        <v>38</v>
      </c>
      <c r="B5" s="306"/>
      <c r="C5" s="130" t="s">
        <v>128</v>
      </c>
      <c r="D5" s="130" t="s">
        <v>129</v>
      </c>
      <c r="E5" s="130" t="s">
        <v>130</v>
      </c>
      <c r="F5" s="130" t="s">
        <v>130</v>
      </c>
      <c r="G5" s="130" t="s">
        <v>131</v>
      </c>
      <c r="H5" s="130" t="s">
        <v>131</v>
      </c>
      <c r="I5" s="130" t="s">
        <v>132</v>
      </c>
      <c r="J5" s="130" t="s">
        <v>132</v>
      </c>
      <c r="K5" s="130" t="s">
        <v>133</v>
      </c>
      <c r="L5" s="130" t="s">
        <v>133</v>
      </c>
      <c r="M5" s="130" t="s">
        <v>134</v>
      </c>
      <c r="N5" s="130" t="s">
        <v>134</v>
      </c>
    </row>
    <row r="6" spans="1:14" s="1" customFormat="1" ht="14.45" customHeight="1" x14ac:dyDescent="0.3">
      <c r="A6" s="114" t="s">
        <v>135</v>
      </c>
      <c r="C6" s="115">
        <v>722.83189652827673</v>
      </c>
      <c r="D6" s="115">
        <v>1032.6169950403976</v>
      </c>
      <c r="E6" s="115">
        <v>2089.478048611054</v>
      </c>
      <c r="F6" s="137">
        <v>1540.5457588409163</v>
      </c>
      <c r="G6" s="115">
        <v>805.01800000000048</v>
      </c>
      <c r="H6" s="137">
        <v>805.01800000000048</v>
      </c>
      <c r="I6" s="115">
        <v>805.01800000000048</v>
      </c>
      <c r="J6" s="137">
        <v>805.01800000000048</v>
      </c>
      <c r="K6" s="115">
        <v>2407.086582177667</v>
      </c>
      <c r="L6" s="137">
        <v>1610</v>
      </c>
      <c r="M6" s="115">
        <v>2407.086582177667</v>
      </c>
      <c r="N6" s="116">
        <v>1609.7941790981822</v>
      </c>
    </row>
    <row r="7" spans="1:14" s="1" customFormat="1" ht="14.45" customHeight="1" x14ac:dyDescent="0.3">
      <c r="A7" s="114" t="s">
        <v>136</v>
      </c>
      <c r="C7" s="115">
        <v>961.8072768609527</v>
      </c>
      <c r="D7" s="115">
        <v>1374.0103955156392</v>
      </c>
      <c r="E7" s="115">
        <v>2210.4059587625411</v>
      </c>
      <c r="F7" s="137">
        <v>2693.534947232557</v>
      </c>
      <c r="G7" s="115">
        <v>1523.7769999999973</v>
      </c>
      <c r="H7" s="137">
        <v>3365</v>
      </c>
      <c r="I7" s="115">
        <v>1478.7969999999973</v>
      </c>
      <c r="J7" s="137">
        <v>1694.9360500000071</v>
      </c>
      <c r="K7" s="115">
        <v>5654.6992025867266</v>
      </c>
      <c r="L7" s="137">
        <v>5285</v>
      </c>
      <c r="M7" s="115">
        <v>5035.1342025867225</v>
      </c>
      <c r="N7" s="116">
        <v>3614.0697287842518</v>
      </c>
    </row>
    <row r="8" spans="1:14" s="1" customFormat="1" ht="14.45" customHeight="1" x14ac:dyDescent="0.3">
      <c r="A8" s="114" t="s">
        <v>137</v>
      </c>
      <c r="C8" s="115">
        <v>878.44052917691329</v>
      </c>
      <c r="D8" s="115">
        <v>1254.9150416813034</v>
      </c>
      <c r="E8" s="115">
        <v>2588.5371387486357</v>
      </c>
      <c r="F8" s="137">
        <v>2260.3795165910424</v>
      </c>
      <c r="G8" s="115">
        <v>6333.4869999999873</v>
      </c>
      <c r="H8" s="137">
        <v>1224.787950000002</v>
      </c>
      <c r="I8" s="115">
        <v>1440.9270000000022</v>
      </c>
      <c r="J8" s="137">
        <v>1224.787950000002</v>
      </c>
      <c r="K8" s="115">
        <v>7695.7363566003132</v>
      </c>
      <c r="L8" s="137">
        <v>2459</v>
      </c>
      <c r="M8" s="115">
        <v>2803.1763566003083</v>
      </c>
      <c r="N8" s="116">
        <v>2459.4597592743935</v>
      </c>
    </row>
    <row r="9" spans="1:14" s="1" customFormat="1" ht="14.45" customHeight="1" x14ac:dyDescent="0.3">
      <c r="A9" s="114" t="s">
        <v>138</v>
      </c>
      <c r="C9" s="115">
        <v>936.77562515639727</v>
      </c>
      <c r="D9" s="115">
        <v>1338.2508930805559</v>
      </c>
      <c r="E9" s="115">
        <v>2218.4410149621976</v>
      </c>
      <c r="F9" s="137">
        <v>2612.2272770930585</v>
      </c>
      <c r="G9" s="115">
        <v>4238.1929999999984</v>
      </c>
      <c r="H9" s="137">
        <v>7505</v>
      </c>
      <c r="I9" s="115">
        <v>3618.6279999999965</v>
      </c>
      <c r="J9" s="137">
        <v>3618.6280000000488</v>
      </c>
      <c r="K9" s="115">
        <v>3024.9750417864207</v>
      </c>
      <c r="L9" s="137">
        <v>9428</v>
      </c>
      <c r="M9" s="115">
        <v>2979.9950417864134</v>
      </c>
      <c r="N9" s="116">
        <v>5541.866954983775</v>
      </c>
    </row>
    <row r="10" spans="1:14" s="118" customFormat="1" ht="14.45" customHeight="1" x14ac:dyDescent="0.3">
      <c r="A10" s="117" t="s">
        <v>54</v>
      </c>
      <c r="C10" s="119">
        <v>3499.8553277225401</v>
      </c>
      <c r="D10" s="119">
        <v>4999.7933253178962</v>
      </c>
      <c r="E10" s="119">
        <v>9106.8621610844293</v>
      </c>
      <c r="F10" s="137">
        <v>9106.8621610844293</v>
      </c>
      <c r="G10" s="119">
        <v>12900.474999999984</v>
      </c>
      <c r="H10" s="137">
        <v>12900</v>
      </c>
      <c r="I10" s="119">
        <v>7343.3699999999972</v>
      </c>
      <c r="J10" s="137">
        <v>7343.3699999999972</v>
      </c>
      <c r="K10" s="115">
        <v>18782.497183151128</v>
      </c>
      <c r="L10" s="137">
        <v>18782.497183151128</v>
      </c>
      <c r="M10" s="115">
        <v>13225.392183151111</v>
      </c>
      <c r="N10" s="116">
        <v>13225.392183151111</v>
      </c>
    </row>
    <row r="11" spans="1:14" s="1" customFormat="1" ht="14.45" customHeight="1" x14ac:dyDescent="0.3">
      <c r="A11" s="114" t="s">
        <v>139</v>
      </c>
      <c r="C11" s="1">
        <v>0</v>
      </c>
      <c r="D11" s="1">
        <v>0</v>
      </c>
      <c r="E11" s="1">
        <v>0</v>
      </c>
      <c r="F11" s="138">
        <v>0</v>
      </c>
      <c r="G11" s="1">
        <v>27</v>
      </c>
      <c r="H11" s="138">
        <v>27</v>
      </c>
      <c r="I11" s="1">
        <v>0</v>
      </c>
      <c r="J11" s="137">
        <v>0</v>
      </c>
      <c r="K11" s="115">
        <v>149</v>
      </c>
      <c r="L11" s="137">
        <v>0</v>
      </c>
      <c r="M11" s="1">
        <v>0</v>
      </c>
      <c r="N11" s="116">
        <v>0</v>
      </c>
    </row>
    <row r="12" spans="1:14" s="1" customFormat="1" ht="14.45" customHeight="1" x14ac:dyDescent="0.3">
      <c r="A12" s="114" t="s">
        <v>88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s="1" customFormat="1" ht="13.5" x14ac:dyDescent="0.3">
      <c r="A13" s="13"/>
    </row>
    <row r="14" spans="1:14" s="1" customFormat="1" ht="18.75" thickBot="1" x14ac:dyDescent="0.4">
      <c r="A14" s="301" t="s">
        <v>172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</row>
    <row r="15" spans="1:14" s="16" customFormat="1" ht="27" x14ac:dyDescent="0.3">
      <c r="B15" s="132" t="s">
        <v>57</v>
      </c>
      <c r="C15" s="131" t="str">
        <f t="shared" ref="C15:N15" si="0">"Coût annuel estimé      "&amp;C$5</f>
        <v>Coût annuel estimé      3500 kWh - 4 plages</v>
      </c>
      <c r="D15" s="131" t="str">
        <f t="shared" si="0"/>
        <v>Coût annuel estimé      5000 kWh - 4 plages</v>
      </c>
      <c r="E15" s="131" t="str">
        <f t="shared" si="0"/>
        <v>Coût annuel estimé      PAC air-rad - 4 plages</v>
      </c>
      <c r="F15" s="131" t="str">
        <f t="shared" si="0"/>
        <v>Coût annuel estimé      PAC air-rad - 4 plages</v>
      </c>
      <c r="G15" s="131" t="str">
        <f t="shared" si="0"/>
        <v>Coût annuel estimé      VE2 - 4 plages</v>
      </c>
      <c r="H15" s="131" t="str">
        <f t="shared" si="0"/>
        <v>Coût annuel estimé      VE2 - 4 plages</v>
      </c>
      <c r="I15" s="131" t="str">
        <f t="shared" si="0"/>
        <v>Coût annuel estimé      VE3 - 4 plages</v>
      </c>
      <c r="J15" s="131" t="str">
        <f t="shared" si="0"/>
        <v>Coût annuel estimé      VE3 - 4 plages</v>
      </c>
      <c r="K15" s="131" t="str">
        <f t="shared" si="0"/>
        <v>Coût annuel estimé      PAC air-rad-ECS + VE2 - 4 plages</v>
      </c>
      <c r="L15" s="131" t="str">
        <f t="shared" si="0"/>
        <v>Coût annuel estimé      PAC air-rad-ECS + VE2 - 4 plages</v>
      </c>
      <c r="M15" s="131" t="str">
        <f t="shared" si="0"/>
        <v>Coût annuel estimé      PAC air-rad-ECS + VE3 - 4 plages</v>
      </c>
      <c r="N15" s="131" t="str">
        <f t="shared" si="0"/>
        <v>Coût annuel estimé      PAC air-rad-ECS + VE3 - 4 plages</v>
      </c>
    </row>
    <row r="16" spans="1:14" x14ac:dyDescent="0.3">
      <c r="A16" s="139" t="s">
        <v>7</v>
      </c>
      <c r="B16" s="120"/>
      <c r="C16" s="115" t="e">
        <f t="shared" ref="C16:N16" si="1">SUM(C17:C19)</f>
        <v>#VALUE!</v>
      </c>
      <c r="D16" s="115" t="e">
        <f t="shared" si="1"/>
        <v>#VALUE!</v>
      </c>
      <c r="E16" s="115" t="e">
        <f t="shared" si="1"/>
        <v>#VALUE!</v>
      </c>
      <c r="F16" s="115" t="e">
        <f t="shared" si="1"/>
        <v>#VALUE!</v>
      </c>
      <c r="G16" s="115" t="e">
        <f t="shared" si="1"/>
        <v>#VALUE!</v>
      </c>
      <c r="H16" s="115" t="e">
        <f t="shared" si="1"/>
        <v>#VALUE!</v>
      </c>
      <c r="I16" s="115" t="e">
        <f t="shared" si="1"/>
        <v>#VALUE!</v>
      </c>
      <c r="J16" s="115" t="e">
        <f t="shared" si="1"/>
        <v>#VALUE!</v>
      </c>
      <c r="K16" s="115" t="e">
        <f t="shared" si="1"/>
        <v>#VALUE!</v>
      </c>
      <c r="L16" s="115" t="e">
        <f t="shared" si="1"/>
        <v>#VALUE!</v>
      </c>
      <c r="M16" s="115" t="e">
        <f t="shared" si="1"/>
        <v>#VALUE!</v>
      </c>
      <c r="N16" s="115" t="e">
        <f t="shared" si="1"/>
        <v>#VALUE!</v>
      </c>
    </row>
    <row r="17" spans="1:14" x14ac:dyDescent="0.3">
      <c r="A17" s="18" t="s">
        <v>8</v>
      </c>
      <c r="B17" s="121" t="str">
        <f>+'Tarifs 2024'!$S$18</f>
        <v>V</v>
      </c>
      <c r="C17" s="115" t="e">
        <f t="shared" ref="C17:N17" si="2">$B17*C$11</f>
        <v>#VALUE!</v>
      </c>
      <c r="D17" s="115" t="e">
        <f t="shared" si="2"/>
        <v>#VALUE!</v>
      </c>
      <c r="E17" s="115" t="e">
        <f t="shared" si="2"/>
        <v>#VALUE!</v>
      </c>
      <c r="F17" s="115" t="e">
        <f t="shared" si="2"/>
        <v>#VALUE!</v>
      </c>
      <c r="G17" s="115" t="e">
        <f t="shared" si="2"/>
        <v>#VALUE!</v>
      </c>
      <c r="H17" s="115" t="e">
        <f t="shared" si="2"/>
        <v>#VALUE!</v>
      </c>
      <c r="I17" s="115" t="e">
        <f t="shared" si="2"/>
        <v>#VALUE!</v>
      </c>
      <c r="J17" s="115" t="e">
        <f t="shared" si="2"/>
        <v>#VALUE!</v>
      </c>
      <c r="K17" s="115" t="e">
        <f t="shared" si="2"/>
        <v>#VALUE!</v>
      </c>
      <c r="L17" s="115" t="e">
        <f t="shared" si="2"/>
        <v>#VALUE!</v>
      </c>
      <c r="M17" s="115" t="e">
        <f t="shared" si="2"/>
        <v>#VALUE!</v>
      </c>
      <c r="N17" s="115" t="e">
        <f t="shared" si="2"/>
        <v>#VALUE!</v>
      </c>
    </row>
    <row r="18" spans="1:14" x14ac:dyDescent="0.3">
      <c r="A18" s="18" t="s">
        <v>17</v>
      </c>
      <c r="B18" s="121" t="str">
        <f>+'Tarifs 2024'!$R$21</f>
        <v>V</v>
      </c>
      <c r="C18" s="115" t="e">
        <f t="shared" ref="C18:N18" si="3">$B18*1</f>
        <v>#VALUE!</v>
      </c>
      <c r="D18" s="115" t="e">
        <f t="shared" si="3"/>
        <v>#VALUE!</v>
      </c>
      <c r="E18" s="115" t="e">
        <f t="shared" si="3"/>
        <v>#VALUE!</v>
      </c>
      <c r="F18" s="115" t="e">
        <f>$B18*1</f>
        <v>#VALUE!</v>
      </c>
      <c r="G18" s="115" t="e">
        <f t="shared" si="3"/>
        <v>#VALUE!</v>
      </c>
      <c r="H18" s="115" t="e">
        <f t="shared" si="3"/>
        <v>#VALUE!</v>
      </c>
      <c r="I18" s="115" t="e">
        <f t="shared" si="3"/>
        <v>#VALUE!</v>
      </c>
      <c r="J18" s="115" t="e">
        <f t="shared" si="3"/>
        <v>#VALUE!</v>
      </c>
      <c r="K18" s="115" t="e">
        <f t="shared" si="3"/>
        <v>#VALUE!</v>
      </c>
      <c r="L18" s="115" t="e">
        <f t="shared" si="3"/>
        <v>#VALUE!</v>
      </c>
      <c r="M18" s="115" t="e">
        <f t="shared" si="3"/>
        <v>#VALUE!</v>
      </c>
      <c r="N18" s="115" t="e">
        <f t="shared" si="3"/>
        <v>#VALUE!</v>
      </c>
    </row>
    <row r="19" spans="1:14" x14ac:dyDescent="0.3">
      <c r="A19" s="18" t="s">
        <v>58</v>
      </c>
      <c r="B19" s="120"/>
      <c r="C19" s="115" t="e">
        <f t="shared" ref="C19:N19" si="4">SUM(C20:C23)</f>
        <v>#VALUE!</v>
      </c>
      <c r="D19" s="115" t="e">
        <f t="shared" si="4"/>
        <v>#VALUE!</v>
      </c>
      <c r="E19" s="115" t="e">
        <f t="shared" si="4"/>
        <v>#VALUE!</v>
      </c>
      <c r="F19" s="115" t="e">
        <f t="shared" si="4"/>
        <v>#VALUE!</v>
      </c>
      <c r="G19" s="115" t="e">
        <f t="shared" si="4"/>
        <v>#VALUE!</v>
      </c>
      <c r="H19" s="115" t="e">
        <f t="shared" si="4"/>
        <v>#VALUE!</v>
      </c>
      <c r="I19" s="115" t="e">
        <f t="shared" si="4"/>
        <v>#VALUE!</v>
      </c>
      <c r="J19" s="115" t="e">
        <f t="shared" si="4"/>
        <v>#VALUE!</v>
      </c>
      <c r="K19" s="115" t="e">
        <f t="shared" si="4"/>
        <v>#VALUE!</v>
      </c>
      <c r="L19" s="115" t="e">
        <f t="shared" si="4"/>
        <v>#VALUE!</v>
      </c>
      <c r="M19" s="115" t="e">
        <f t="shared" si="4"/>
        <v>#VALUE!</v>
      </c>
      <c r="N19" s="115" t="e">
        <f t="shared" si="4"/>
        <v>#VALUE!</v>
      </c>
    </row>
    <row r="20" spans="1:14" x14ac:dyDescent="0.3">
      <c r="A20" s="19" t="s">
        <v>140</v>
      </c>
      <c r="B20" s="120" t="str">
        <f>+'Tarifs 2024'!$S$24</f>
        <v>V</v>
      </c>
      <c r="C20" s="115" t="e">
        <f t="shared" ref="C20:N23" si="5">$B20*C$6</f>
        <v>#VALUE!</v>
      </c>
      <c r="D20" s="115" t="e">
        <f t="shared" si="5"/>
        <v>#VALUE!</v>
      </c>
      <c r="E20" s="115" t="e">
        <f t="shared" si="5"/>
        <v>#VALUE!</v>
      </c>
      <c r="F20" s="115" t="e">
        <f t="shared" si="5"/>
        <v>#VALUE!</v>
      </c>
      <c r="G20" s="115" t="e">
        <f t="shared" si="5"/>
        <v>#VALUE!</v>
      </c>
      <c r="H20" s="115" t="e">
        <f t="shared" si="5"/>
        <v>#VALUE!</v>
      </c>
      <c r="I20" s="115" t="e">
        <f t="shared" si="5"/>
        <v>#VALUE!</v>
      </c>
      <c r="J20" s="115" t="e">
        <f t="shared" si="5"/>
        <v>#VALUE!</v>
      </c>
      <c r="K20" s="115" t="e">
        <f t="shared" si="5"/>
        <v>#VALUE!</v>
      </c>
      <c r="L20" s="115" t="e">
        <f t="shared" si="5"/>
        <v>#VALUE!</v>
      </c>
      <c r="M20" s="115" t="e">
        <f t="shared" si="5"/>
        <v>#VALUE!</v>
      </c>
      <c r="N20" s="115" t="e">
        <f t="shared" si="5"/>
        <v>#VALUE!</v>
      </c>
    </row>
    <row r="21" spans="1:14" x14ac:dyDescent="0.3">
      <c r="A21" s="19" t="s">
        <v>141</v>
      </c>
      <c r="B21" s="120">
        <f>+'Tarifs 2024'!$S$25</f>
        <v>0</v>
      </c>
      <c r="C21" s="115">
        <f t="shared" si="5"/>
        <v>0</v>
      </c>
      <c r="D21" s="115">
        <f t="shared" si="5"/>
        <v>0</v>
      </c>
      <c r="E21" s="115">
        <f t="shared" si="5"/>
        <v>0</v>
      </c>
      <c r="F21" s="115">
        <f t="shared" si="5"/>
        <v>0</v>
      </c>
      <c r="G21" s="115">
        <f t="shared" si="5"/>
        <v>0</v>
      </c>
      <c r="H21" s="115">
        <f t="shared" si="5"/>
        <v>0</v>
      </c>
      <c r="I21" s="115">
        <f t="shared" si="5"/>
        <v>0</v>
      </c>
      <c r="J21" s="115">
        <f t="shared" si="5"/>
        <v>0</v>
      </c>
      <c r="K21" s="115">
        <f t="shared" si="5"/>
        <v>0</v>
      </c>
      <c r="L21" s="115">
        <f t="shared" si="5"/>
        <v>0</v>
      </c>
      <c r="M21" s="115">
        <f t="shared" si="5"/>
        <v>0</v>
      </c>
      <c r="N21" s="115">
        <f t="shared" si="5"/>
        <v>0</v>
      </c>
    </row>
    <row r="22" spans="1:14" x14ac:dyDescent="0.3">
      <c r="A22" s="19" t="s">
        <v>142</v>
      </c>
      <c r="B22" s="120" t="str">
        <f>+'Tarifs 2024'!$S$26</f>
        <v>V</v>
      </c>
      <c r="C22" s="115" t="e">
        <f>$B22*C$6</f>
        <v>#VALUE!</v>
      </c>
      <c r="D22" s="115" t="e">
        <f t="shared" si="5"/>
        <v>#VALUE!</v>
      </c>
      <c r="E22" s="115" t="e">
        <f t="shared" si="5"/>
        <v>#VALUE!</v>
      </c>
      <c r="F22" s="115" t="e">
        <f t="shared" si="5"/>
        <v>#VALUE!</v>
      </c>
      <c r="G22" s="115" t="e">
        <f t="shared" si="5"/>
        <v>#VALUE!</v>
      </c>
      <c r="H22" s="115" t="e">
        <f t="shared" si="5"/>
        <v>#VALUE!</v>
      </c>
      <c r="I22" s="115" t="e">
        <f t="shared" si="5"/>
        <v>#VALUE!</v>
      </c>
      <c r="J22" s="115" t="e">
        <f t="shared" si="5"/>
        <v>#VALUE!</v>
      </c>
      <c r="K22" s="115" t="e">
        <f t="shared" si="5"/>
        <v>#VALUE!</v>
      </c>
      <c r="L22" s="115" t="e">
        <f t="shared" si="5"/>
        <v>#VALUE!</v>
      </c>
      <c r="M22" s="115" t="e">
        <f t="shared" si="5"/>
        <v>#VALUE!</v>
      </c>
      <c r="N22" s="115" t="e">
        <f t="shared" si="5"/>
        <v>#VALUE!</v>
      </c>
    </row>
    <row r="23" spans="1:14" x14ac:dyDescent="0.3">
      <c r="A23" s="19" t="s">
        <v>143</v>
      </c>
      <c r="B23" s="120" t="str">
        <f>+'Tarifs 2024'!$S$27</f>
        <v>V</v>
      </c>
      <c r="C23" s="115" t="e">
        <f t="shared" si="5"/>
        <v>#VALUE!</v>
      </c>
      <c r="D23" s="115" t="e">
        <f t="shared" si="5"/>
        <v>#VALUE!</v>
      </c>
      <c r="E23" s="115" t="e">
        <f t="shared" si="5"/>
        <v>#VALUE!</v>
      </c>
      <c r="F23" s="115" t="e">
        <f t="shared" si="5"/>
        <v>#VALUE!</v>
      </c>
      <c r="G23" s="115" t="e">
        <f t="shared" si="5"/>
        <v>#VALUE!</v>
      </c>
      <c r="H23" s="115" t="e">
        <f t="shared" si="5"/>
        <v>#VALUE!</v>
      </c>
      <c r="I23" s="115" t="e">
        <f t="shared" si="5"/>
        <v>#VALUE!</v>
      </c>
      <c r="J23" s="115" t="e">
        <f t="shared" si="5"/>
        <v>#VALUE!</v>
      </c>
      <c r="K23" s="115" t="e">
        <f t="shared" si="5"/>
        <v>#VALUE!</v>
      </c>
      <c r="L23" s="115" t="e">
        <f t="shared" si="5"/>
        <v>#VALUE!</v>
      </c>
      <c r="M23" s="115" t="e">
        <f t="shared" si="5"/>
        <v>#VALUE!</v>
      </c>
      <c r="N23" s="115" t="e">
        <f t="shared" si="5"/>
        <v>#VALUE!</v>
      </c>
    </row>
    <row r="24" spans="1:14" x14ac:dyDescent="0.3">
      <c r="A24" s="139" t="s">
        <v>42</v>
      </c>
      <c r="B24" s="120" t="str">
        <f>+'Tarifs 2024'!$R$36</f>
        <v>V</v>
      </c>
      <c r="C24" s="115" t="e">
        <f t="shared" ref="C24:N24" si="6">$B24*C$10</f>
        <v>#VALUE!</v>
      </c>
      <c r="D24" s="115" t="e">
        <f t="shared" si="6"/>
        <v>#VALUE!</v>
      </c>
      <c r="E24" s="115" t="e">
        <f t="shared" si="6"/>
        <v>#VALUE!</v>
      </c>
      <c r="F24" s="115" t="e">
        <f t="shared" si="6"/>
        <v>#VALUE!</v>
      </c>
      <c r="G24" s="115" t="e">
        <f t="shared" si="6"/>
        <v>#VALUE!</v>
      </c>
      <c r="H24" s="115" t="e">
        <f t="shared" si="6"/>
        <v>#VALUE!</v>
      </c>
      <c r="I24" s="115" t="e">
        <f t="shared" si="6"/>
        <v>#VALUE!</v>
      </c>
      <c r="J24" s="115" t="e">
        <f t="shared" si="6"/>
        <v>#VALUE!</v>
      </c>
      <c r="K24" s="115" t="e">
        <f t="shared" si="6"/>
        <v>#VALUE!</v>
      </c>
      <c r="L24" s="115" t="e">
        <f t="shared" si="6"/>
        <v>#VALUE!</v>
      </c>
      <c r="M24" s="115" t="e">
        <f t="shared" si="6"/>
        <v>#VALUE!</v>
      </c>
      <c r="N24" s="115" t="e">
        <f t="shared" si="6"/>
        <v>#VALUE!</v>
      </c>
    </row>
    <row r="25" spans="1:14" x14ac:dyDescent="0.3">
      <c r="A25" s="139" t="s">
        <v>59</v>
      </c>
      <c r="B25" s="120"/>
      <c r="C25" s="115" t="e">
        <f t="shared" ref="C25:N25" si="7">SUM(C26:C28)</f>
        <v>#VALUE!</v>
      </c>
      <c r="D25" s="115" t="e">
        <f t="shared" si="7"/>
        <v>#VALUE!</v>
      </c>
      <c r="E25" s="115" t="e">
        <f t="shared" si="7"/>
        <v>#VALUE!</v>
      </c>
      <c r="F25" s="115" t="e">
        <f t="shared" si="7"/>
        <v>#VALUE!</v>
      </c>
      <c r="G25" s="115" t="e">
        <f t="shared" si="7"/>
        <v>#VALUE!</v>
      </c>
      <c r="H25" s="115" t="e">
        <f t="shared" si="7"/>
        <v>#VALUE!</v>
      </c>
      <c r="I25" s="115" t="e">
        <f t="shared" si="7"/>
        <v>#VALUE!</v>
      </c>
      <c r="J25" s="115" t="e">
        <f t="shared" si="7"/>
        <v>#VALUE!</v>
      </c>
      <c r="K25" s="115" t="e">
        <f t="shared" si="7"/>
        <v>#VALUE!</v>
      </c>
      <c r="L25" s="115" t="e">
        <f t="shared" si="7"/>
        <v>#VALUE!</v>
      </c>
      <c r="M25" s="115" t="e">
        <f t="shared" si="7"/>
        <v>#VALUE!</v>
      </c>
      <c r="N25" s="115" t="e">
        <f t="shared" si="7"/>
        <v>#VALUE!</v>
      </c>
    </row>
    <row r="26" spans="1:14" x14ac:dyDescent="0.3">
      <c r="A26" s="18" t="s">
        <v>28</v>
      </c>
      <c r="B26" s="120" t="str">
        <f>+'Tarifs 2024'!$R$39</f>
        <v>V</v>
      </c>
      <c r="C26" s="115" t="e">
        <f t="shared" ref="C26:N29" si="8">$B26*C$10</f>
        <v>#VALUE!</v>
      </c>
      <c r="D26" s="115" t="e">
        <f t="shared" si="8"/>
        <v>#VALUE!</v>
      </c>
      <c r="E26" s="115" t="e">
        <f t="shared" si="8"/>
        <v>#VALUE!</v>
      </c>
      <c r="F26" s="115" t="e">
        <f t="shared" si="8"/>
        <v>#VALUE!</v>
      </c>
      <c r="G26" s="115" t="e">
        <f t="shared" si="8"/>
        <v>#VALUE!</v>
      </c>
      <c r="H26" s="115" t="e">
        <f t="shared" si="8"/>
        <v>#VALUE!</v>
      </c>
      <c r="I26" s="115" t="e">
        <f t="shared" si="8"/>
        <v>#VALUE!</v>
      </c>
      <c r="J26" s="115" t="e">
        <f t="shared" si="8"/>
        <v>#VALUE!</v>
      </c>
      <c r="K26" s="115" t="e">
        <f t="shared" si="8"/>
        <v>#VALUE!</v>
      </c>
      <c r="L26" s="115" t="e">
        <f t="shared" si="8"/>
        <v>#VALUE!</v>
      </c>
      <c r="M26" s="115" t="e">
        <f t="shared" si="8"/>
        <v>#VALUE!</v>
      </c>
      <c r="N26" s="115" t="e">
        <f t="shared" si="8"/>
        <v>#VALUE!</v>
      </c>
    </row>
    <row r="27" spans="1:14" x14ac:dyDescent="0.3">
      <c r="A27" s="18" t="s">
        <v>30</v>
      </c>
      <c r="B27" s="120" t="str">
        <f>+'Tarifs 2024'!$R$40</f>
        <v>V</v>
      </c>
      <c r="C27" s="115" t="e">
        <f t="shared" si="8"/>
        <v>#VALUE!</v>
      </c>
      <c r="D27" s="115" t="e">
        <f t="shared" si="8"/>
        <v>#VALUE!</v>
      </c>
      <c r="E27" s="115" t="e">
        <f t="shared" si="8"/>
        <v>#VALUE!</v>
      </c>
      <c r="F27" s="115" t="e">
        <f t="shared" si="8"/>
        <v>#VALUE!</v>
      </c>
      <c r="G27" s="115" t="e">
        <f t="shared" si="8"/>
        <v>#VALUE!</v>
      </c>
      <c r="H27" s="115" t="e">
        <f t="shared" si="8"/>
        <v>#VALUE!</v>
      </c>
      <c r="I27" s="115" t="e">
        <f t="shared" si="8"/>
        <v>#VALUE!</v>
      </c>
      <c r="J27" s="115" t="e">
        <f t="shared" si="8"/>
        <v>#VALUE!</v>
      </c>
      <c r="K27" s="115" t="e">
        <f t="shared" si="8"/>
        <v>#VALUE!</v>
      </c>
      <c r="L27" s="115" t="e">
        <f t="shared" si="8"/>
        <v>#VALUE!</v>
      </c>
      <c r="M27" s="115" t="e">
        <f t="shared" si="8"/>
        <v>#VALUE!</v>
      </c>
      <c r="N27" s="115" t="e">
        <f t="shared" si="8"/>
        <v>#VALUE!</v>
      </c>
    </row>
    <row r="28" spans="1:14" x14ac:dyDescent="0.3">
      <c r="A28" s="18" t="s">
        <v>32</v>
      </c>
      <c r="B28" s="120" t="str">
        <f>+'Tarifs 2024'!$R$41</f>
        <v>V</v>
      </c>
      <c r="C28" s="115" t="e">
        <f t="shared" si="8"/>
        <v>#VALUE!</v>
      </c>
      <c r="D28" s="115" t="e">
        <f t="shared" si="8"/>
        <v>#VALUE!</v>
      </c>
      <c r="E28" s="115" t="e">
        <f t="shared" si="8"/>
        <v>#VALUE!</v>
      </c>
      <c r="F28" s="115" t="e">
        <f t="shared" si="8"/>
        <v>#VALUE!</v>
      </c>
      <c r="G28" s="115" t="e">
        <f t="shared" si="8"/>
        <v>#VALUE!</v>
      </c>
      <c r="H28" s="115" t="e">
        <f t="shared" si="8"/>
        <v>#VALUE!</v>
      </c>
      <c r="I28" s="115" t="e">
        <f t="shared" si="8"/>
        <v>#VALUE!</v>
      </c>
      <c r="J28" s="115" t="e">
        <f t="shared" si="8"/>
        <v>#VALUE!</v>
      </c>
      <c r="K28" s="115" t="e">
        <f t="shared" si="8"/>
        <v>#VALUE!</v>
      </c>
      <c r="L28" s="115" t="e">
        <f t="shared" si="8"/>
        <v>#VALUE!</v>
      </c>
      <c r="M28" s="115" t="e">
        <f t="shared" si="8"/>
        <v>#VALUE!</v>
      </c>
      <c r="N28" s="115" t="e">
        <f t="shared" si="8"/>
        <v>#VALUE!</v>
      </c>
    </row>
    <row r="29" spans="1:14" x14ac:dyDescent="0.3">
      <c r="A29" s="139" t="s">
        <v>34</v>
      </c>
      <c r="B29" s="120" t="str">
        <f>+'Tarifs 2024'!$S$43</f>
        <v>V</v>
      </c>
      <c r="C29" s="115" t="e">
        <f t="shared" si="8"/>
        <v>#VALUE!</v>
      </c>
      <c r="D29" s="115" t="e">
        <f t="shared" si="8"/>
        <v>#VALUE!</v>
      </c>
      <c r="E29" s="115" t="e">
        <f t="shared" si="8"/>
        <v>#VALUE!</v>
      </c>
      <c r="F29" s="115" t="e">
        <f t="shared" si="8"/>
        <v>#VALUE!</v>
      </c>
      <c r="G29" s="115" t="e">
        <f t="shared" si="8"/>
        <v>#VALUE!</v>
      </c>
      <c r="H29" s="115" t="e">
        <f t="shared" si="8"/>
        <v>#VALUE!</v>
      </c>
      <c r="I29" s="115" t="e">
        <f t="shared" si="8"/>
        <v>#VALUE!</v>
      </c>
      <c r="J29" s="115" t="e">
        <f t="shared" si="8"/>
        <v>#VALUE!</v>
      </c>
      <c r="K29" s="115" t="e">
        <f t="shared" si="8"/>
        <v>#VALUE!</v>
      </c>
      <c r="L29" s="115" t="e">
        <f t="shared" si="8"/>
        <v>#VALUE!</v>
      </c>
      <c r="M29" s="115" t="e">
        <f t="shared" si="8"/>
        <v>#VALUE!</v>
      </c>
      <c r="N29" s="115" t="e">
        <f t="shared" si="8"/>
        <v>#VALUE!</v>
      </c>
    </row>
    <row r="30" spans="1:14" s="6" customFormat="1" x14ac:dyDescent="0.3">
      <c r="A30" s="133" t="s">
        <v>62</v>
      </c>
      <c r="B30" s="134"/>
      <c r="C30" s="135" t="e">
        <f t="shared" ref="C30:N30" si="9">SUM(C16,C24:C25,C29)</f>
        <v>#VALUE!</v>
      </c>
      <c r="D30" s="135" t="e">
        <f t="shared" si="9"/>
        <v>#VALUE!</v>
      </c>
      <c r="E30" s="135" t="e">
        <f t="shared" si="9"/>
        <v>#VALUE!</v>
      </c>
      <c r="F30" s="135" t="e">
        <f t="shared" si="9"/>
        <v>#VALUE!</v>
      </c>
      <c r="G30" s="135" t="e">
        <f t="shared" si="9"/>
        <v>#VALUE!</v>
      </c>
      <c r="H30" s="135" t="e">
        <f t="shared" si="9"/>
        <v>#VALUE!</v>
      </c>
      <c r="I30" s="135" t="e">
        <f t="shared" si="9"/>
        <v>#VALUE!</v>
      </c>
      <c r="J30" s="135" t="e">
        <f t="shared" si="9"/>
        <v>#VALUE!</v>
      </c>
      <c r="K30" s="135" t="e">
        <f t="shared" si="9"/>
        <v>#VALUE!</v>
      </c>
      <c r="L30" s="135" t="e">
        <f t="shared" si="9"/>
        <v>#VALUE!</v>
      </c>
      <c r="M30" s="135" t="e">
        <f t="shared" si="9"/>
        <v>#VALUE!</v>
      </c>
      <c r="N30" s="135" t="e">
        <f t="shared" si="9"/>
        <v>#VALUE!</v>
      </c>
    </row>
    <row r="31" spans="1:14" s="1" customFormat="1" ht="27" x14ac:dyDescent="0.3">
      <c r="A31" s="22" t="s">
        <v>144</v>
      </c>
      <c r="C31" s="122">
        <v>100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</row>
    <row r="32" spans="1:14" s="6" customFormat="1" ht="13.5" x14ac:dyDescent="0.3">
      <c r="A32" s="23" t="s">
        <v>145</v>
      </c>
      <c r="B32" s="123"/>
      <c r="C32" s="24" t="e">
        <f>C30-C31</f>
        <v>#VALUE!</v>
      </c>
      <c r="D32" s="24" t="e">
        <f t="shared" ref="D32:N32" si="10">D30-D31</f>
        <v>#VALUE!</v>
      </c>
      <c r="E32" s="24" t="e">
        <f t="shared" si="10"/>
        <v>#VALUE!</v>
      </c>
      <c r="F32" s="24" t="e">
        <f t="shared" si="10"/>
        <v>#VALUE!</v>
      </c>
      <c r="G32" s="24" t="e">
        <f t="shared" si="10"/>
        <v>#VALUE!</v>
      </c>
      <c r="H32" s="24" t="e">
        <f t="shared" si="10"/>
        <v>#VALUE!</v>
      </c>
      <c r="I32" s="24" t="e">
        <f t="shared" si="10"/>
        <v>#VALUE!</v>
      </c>
      <c r="J32" s="24" t="e">
        <f t="shared" si="10"/>
        <v>#VALUE!</v>
      </c>
      <c r="K32" s="24" t="e">
        <f t="shared" si="10"/>
        <v>#VALUE!</v>
      </c>
      <c r="L32" s="24" t="e">
        <f t="shared" si="10"/>
        <v>#VALUE!</v>
      </c>
      <c r="M32" s="24" t="e">
        <f t="shared" si="10"/>
        <v>#VALUE!</v>
      </c>
      <c r="N32" s="24" t="e">
        <f t="shared" si="10"/>
        <v>#VALUE!</v>
      </c>
    </row>
    <row r="33" spans="1:14" s="6" customFormat="1" ht="14.25" thickBot="1" x14ac:dyDescent="0.35">
      <c r="A33" s="25" t="s">
        <v>146</v>
      </c>
      <c r="B33" s="124"/>
      <c r="C33" s="140" t="str">
        <f>+IFERROR((C32/C31),"")</f>
        <v/>
      </c>
      <c r="D33" s="140" t="str">
        <f t="shared" ref="D33:N33" si="11">+IFERROR((D32/D31),"")</f>
        <v/>
      </c>
      <c r="E33" s="140" t="str">
        <f t="shared" si="11"/>
        <v/>
      </c>
      <c r="F33" s="140" t="str">
        <f t="shared" si="11"/>
        <v/>
      </c>
      <c r="G33" s="140" t="str">
        <f t="shared" si="11"/>
        <v/>
      </c>
      <c r="H33" s="140" t="str">
        <f t="shared" si="11"/>
        <v/>
      </c>
      <c r="I33" s="140" t="str">
        <f t="shared" si="11"/>
        <v/>
      </c>
      <c r="J33" s="140" t="str">
        <f t="shared" si="11"/>
        <v/>
      </c>
      <c r="K33" s="140" t="str">
        <f t="shared" si="11"/>
        <v/>
      </c>
      <c r="L33" s="140" t="str">
        <f t="shared" si="11"/>
        <v/>
      </c>
      <c r="M33" s="140" t="str">
        <f t="shared" si="11"/>
        <v/>
      </c>
      <c r="N33" s="140" t="str">
        <f t="shared" si="11"/>
        <v/>
      </c>
    </row>
    <row r="34" spans="1:14" s="1" customFormat="1" ht="19.5" thickTop="1" thickBot="1" x14ac:dyDescent="0.4">
      <c r="A34" s="301" t="s">
        <v>147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</row>
    <row r="35" spans="1:14" s="16" customFormat="1" ht="27" x14ac:dyDescent="0.3">
      <c r="B35" s="132" t="s">
        <v>57</v>
      </c>
      <c r="C35" s="131" t="str">
        <f t="shared" ref="C35:N35" si="12">"Coût annuel estimé      "&amp;C$5</f>
        <v>Coût annuel estimé      3500 kWh - 4 plages</v>
      </c>
      <c r="D35" s="131" t="str">
        <f t="shared" si="12"/>
        <v>Coût annuel estimé      5000 kWh - 4 plages</v>
      </c>
      <c r="E35" s="131" t="str">
        <f t="shared" si="12"/>
        <v>Coût annuel estimé      PAC air-rad - 4 plages</v>
      </c>
      <c r="F35" s="131" t="str">
        <f t="shared" si="12"/>
        <v>Coût annuel estimé      PAC air-rad - 4 plages</v>
      </c>
      <c r="G35" s="131" t="str">
        <f t="shared" si="12"/>
        <v>Coût annuel estimé      VE2 - 4 plages</v>
      </c>
      <c r="H35" s="131" t="str">
        <f t="shared" si="12"/>
        <v>Coût annuel estimé      VE2 - 4 plages</v>
      </c>
      <c r="I35" s="131" t="str">
        <f t="shared" si="12"/>
        <v>Coût annuel estimé      VE3 - 4 plages</v>
      </c>
      <c r="J35" s="131" t="str">
        <f t="shared" si="12"/>
        <v>Coût annuel estimé      VE3 - 4 plages</v>
      </c>
      <c r="K35" s="131" t="str">
        <f t="shared" si="12"/>
        <v>Coût annuel estimé      PAC air-rad-ECS + VE2 - 4 plages</v>
      </c>
      <c r="L35" s="131" t="str">
        <f t="shared" si="12"/>
        <v>Coût annuel estimé      PAC air-rad-ECS + VE2 - 4 plages</v>
      </c>
      <c r="M35" s="131" t="str">
        <f t="shared" si="12"/>
        <v>Coût annuel estimé      PAC air-rad-ECS + VE3 - 4 plages</v>
      </c>
      <c r="N35" s="131" t="str">
        <f t="shared" si="12"/>
        <v>Coût annuel estimé      PAC air-rad-ECS + VE3 - 4 plages</v>
      </c>
    </row>
    <row r="36" spans="1:14" x14ac:dyDescent="0.3">
      <c r="A36" s="139" t="s">
        <v>7</v>
      </c>
      <c r="B36" s="120"/>
      <c r="C36" s="115" t="e">
        <f t="shared" ref="C36:N36" si="13">SUM(C37:C39)</f>
        <v>#VALUE!</v>
      </c>
      <c r="D36" s="115" t="e">
        <f t="shared" si="13"/>
        <v>#VALUE!</v>
      </c>
      <c r="E36" s="115" t="e">
        <f t="shared" si="13"/>
        <v>#VALUE!</v>
      </c>
      <c r="F36" s="115" t="e">
        <f t="shared" si="13"/>
        <v>#VALUE!</v>
      </c>
      <c r="G36" s="115" t="e">
        <f t="shared" si="13"/>
        <v>#VALUE!</v>
      </c>
      <c r="H36" s="115" t="e">
        <f t="shared" si="13"/>
        <v>#VALUE!</v>
      </c>
      <c r="I36" s="115" t="e">
        <f t="shared" si="13"/>
        <v>#VALUE!</v>
      </c>
      <c r="J36" s="115" t="e">
        <f t="shared" si="13"/>
        <v>#VALUE!</v>
      </c>
      <c r="K36" s="115" t="e">
        <f t="shared" si="13"/>
        <v>#VALUE!</v>
      </c>
      <c r="L36" s="115" t="e">
        <f t="shared" si="13"/>
        <v>#VALUE!</v>
      </c>
      <c r="M36" s="115" t="e">
        <f t="shared" si="13"/>
        <v>#VALUE!</v>
      </c>
      <c r="N36" s="115" t="e">
        <f t="shared" si="13"/>
        <v>#VALUE!</v>
      </c>
    </row>
    <row r="37" spans="1:14" x14ac:dyDescent="0.3">
      <c r="A37" s="18" t="s">
        <v>8</v>
      </c>
      <c r="B37" s="121" t="str">
        <f>+'Tarifs 2025'!$S$18</f>
        <v>V</v>
      </c>
      <c r="C37" s="115" t="e">
        <f t="shared" ref="C37:N37" si="14">$B37*C$11</f>
        <v>#VALUE!</v>
      </c>
      <c r="D37" s="115" t="e">
        <f t="shared" si="14"/>
        <v>#VALUE!</v>
      </c>
      <c r="E37" s="115" t="e">
        <f t="shared" si="14"/>
        <v>#VALUE!</v>
      </c>
      <c r="F37" s="115" t="e">
        <f t="shared" si="14"/>
        <v>#VALUE!</v>
      </c>
      <c r="G37" s="115" t="e">
        <f t="shared" si="14"/>
        <v>#VALUE!</v>
      </c>
      <c r="H37" s="115" t="e">
        <f t="shared" si="14"/>
        <v>#VALUE!</v>
      </c>
      <c r="I37" s="115" t="e">
        <f t="shared" si="14"/>
        <v>#VALUE!</v>
      </c>
      <c r="J37" s="115" t="e">
        <f t="shared" si="14"/>
        <v>#VALUE!</v>
      </c>
      <c r="K37" s="115" t="e">
        <f t="shared" si="14"/>
        <v>#VALUE!</v>
      </c>
      <c r="L37" s="115" t="e">
        <f t="shared" si="14"/>
        <v>#VALUE!</v>
      </c>
      <c r="M37" s="115" t="e">
        <f t="shared" si="14"/>
        <v>#VALUE!</v>
      </c>
      <c r="N37" s="115" t="e">
        <f t="shared" si="14"/>
        <v>#VALUE!</v>
      </c>
    </row>
    <row r="38" spans="1:14" x14ac:dyDescent="0.3">
      <c r="A38" s="18" t="s">
        <v>17</v>
      </c>
      <c r="B38" s="121" t="str">
        <f>+'Tarifs 2025'!$R$21</f>
        <v>V</v>
      </c>
      <c r="C38" s="115" t="e">
        <f t="shared" ref="C38:N38" si="15">$B38*1</f>
        <v>#VALUE!</v>
      </c>
      <c r="D38" s="115" t="e">
        <f t="shared" si="15"/>
        <v>#VALUE!</v>
      </c>
      <c r="E38" s="115" t="e">
        <f t="shared" si="15"/>
        <v>#VALUE!</v>
      </c>
      <c r="F38" s="115" t="e">
        <f t="shared" si="15"/>
        <v>#VALUE!</v>
      </c>
      <c r="G38" s="115" t="e">
        <f t="shared" si="15"/>
        <v>#VALUE!</v>
      </c>
      <c r="H38" s="115" t="e">
        <f t="shared" si="15"/>
        <v>#VALUE!</v>
      </c>
      <c r="I38" s="115" t="e">
        <f t="shared" si="15"/>
        <v>#VALUE!</v>
      </c>
      <c r="J38" s="115" t="e">
        <f t="shared" si="15"/>
        <v>#VALUE!</v>
      </c>
      <c r="K38" s="115" t="e">
        <f t="shared" si="15"/>
        <v>#VALUE!</v>
      </c>
      <c r="L38" s="115" t="e">
        <f t="shared" si="15"/>
        <v>#VALUE!</v>
      </c>
      <c r="M38" s="115" t="e">
        <f t="shared" si="15"/>
        <v>#VALUE!</v>
      </c>
      <c r="N38" s="115" t="e">
        <f t="shared" si="15"/>
        <v>#VALUE!</v>
      </c>
    </row>
    <row r="39" spans="1:14" x14ac:dyDescent="0.3">
      <c r="A39" s="18" t="s">
        <v>58</v>
      </c>
      <c r="B39" s="120"/>
      <c r="C39" s="115" t="e">
        <f t="shared" ref="C39:N39" si="16">SUM(C40:C43)</f>
        <v>#VALUE!</v>
      </c>
      <c r="D39" s="115" t="e">
        <f t="shared" si="16"/>
        <v>#VALUE!</v>
      </c>
      <c r="E39" s="115" t="e">
        <f t="shared" si="16"/>
        <v>#VALUE!</v>
      </c>
      <c r="F39" s="115" t="e">
        <f t="shared" si="16"/>
        <v>#VALUE!</v>
      </c>
      <c r="G39" s="115" t="e">
        <f t="shared" si="16"/>
        <v>#VALUE!</v>
      </c>
      <c r="H39" s="115" t="e">
        <f t="shared" si="16"/>
        <v>#VALUE!</v>
      </c>
      <c r="I39" s="115" t="e">
        <f t="shared" si="16"/>
        <v>#VALUE!</v>
      </c>
      <c r="J39" s="115" t="e">
        <f t="shared" si="16"/>
        <v>#VALUE!</v>
      </c>
      <c r="K39" s="115" t="e">
        <f t="shared" si="16"/>
        <v>#VALUE!</v>
      </c>
      <c r="L39" s="115" t="e">
        <f t="shared" si="16"/>
        <v>#VALUE!</v>
      </c>
      <c r="M39" s="115" t="e">
        <f t="shared" si="16"/>
        <v>#VALUE!</v>
      </c>
      <c r="N39" s="115" t="e">
        <f t="shared" si="16"/>
        <v>#VALUE!</v>
      </c>
    </row>
    <row r="40" spans="1:14" x14ac:dyDescent="0.3">
      <c r="A40" s="19" t="s">
        <v>140</v>
      </c>
      <c r="B40" s="120" t="str">
        <f>+'Tarifs 2025'!$S$24</f>
        <v>V</v>
      </c>
      <c r="C40" s="115" t="e">
        <f t="shared" ref="C40:N43" si="17">$B40*C$6</f>
        <v>#VALUE!</v>
      </c>
      <c r="D40" s="115" t="e">
        <f t="shared" si="17"/>
        <v>#VALUE!</v>
      </c>
      <c r="E40" s="115" t="e">
        <f t="shared" si="17"/>
        <v>#VALUE!</v>
      </c>
      <c r="F40" s="115" t="e">
        <f t="shared" si="17"/>
        <v>#VALUE!</v>
      </c>
      <c r="G40" s="115" t="e">
        <f t="shared" si="17"/>
        <v>#VALUE!</v>
      </c>
      <c r="H40" s="115" t="e">
        <f t="shared" si="17"/>
        <v>#VALUE!</v>
      </c>
      <c r="I40" s="115" t="e">
        <f t="shared" si="17"/>
        <v>#VALUE!</v>
      </c>
      <c r="J40" s="115" t="e">
        <f t="shared" si="17"/>
        <v>#VALUE!</v>
      </c>
      <c r="K40" s="115" t="e">
        <f t="shared" si="17"/>
        <v>#VALUE!</v>
      </c>
      <c r="L40" s="115" t="e">
        <f t="shared" si="17"/>
        <v>#VALUE!</v>
      </c>
      <c r="M40" s="115" t="e">
        <f t="shared" si="17"/>
        <v>#VALUE!</v>
      </c>
      <c r="N40" s="115" t="e">
        <f t="shared" si="17"/>
        <v>#VALUE!</v>
      </c>
    </row>
    <row r="41" spans="1:14" x14ac:dyDescent="0.3">
      <c r="A41" s="19" t="s">
        <v>141</v>
      </c>
      <c r="B41" s="120">
        <f>+'Tarifs 2025'!$S$25</f>
        <v>0</v>
      </c>
      <c r="C41" s="115">
        <f t="shared" si="17"/>
        <v>0</v>
      </c>
      <c r="D41" s="115">
        <f t="shared" si="17"/>
        <v>0</v>
      </c>
      <c r="E41" s="115">
        <f t="shared" si="17"/>
        <v>0</v>
      </c>
      <c r="F41" s="115">
        <f t="shared" si="17"/>
        <v>0</v>
      </c>
      <c r="G41" s="115">
        <f t="shared" si="17"/>
        <v>0</v>
      </c>
      <c r="H41" s="115">
        <f t="shared" si="17"/>
        <v>0</v>
      </c>
      <c r="I41" s="115">
        <f t="shared" si="17"/>
        <v>0</v>
      </c>
      <c r="J41" s="115">
        <f t="shared" si="17"/>
        <v>0</v>
      </c>
      <c r="K41" s="115">
        <f t="shared" si="17"/>
        <v>0</v>
      </c>
      <c r="L41" s="115">
        <f t="shared" si="17"/>
        <v>0</v>
      </c>
      <c r="M41" s="115">
        <f t="shared" si="17"/>
        <v>0</v>
      </c>
      <c r="N41" s="115">
        <f t="shared" si="17"/>
        <v>0</v>
      </c>
    </row>
    <row r="42" spans="1:14" x14ac:dyDescent="0.3">
      <c r="A42" s="19" t="s">
        <v>142</v>
      </c>
      <c r="B42" s="120" t="str">
        <f>+'Tarifs 2025'!$S$26</f>
        <v>V</v>
      </c>
      <c r="C42" s="115" t="e">
        <f t="shared" si="17"/>
        <v>#VALUE!</v>
      </c>
      <c r="D42" s="115" t="e">
        <f t="shared" si="17"/>
        <v>#VALUE!</v>
      </c>
      <c r="E42" s="115" t="e">
        <f t="shared" si="17"/>
        <v>#VALUE!</v>
      </c>
      <c r="F42" s="115" t="e">
        <f t="shared" si="17"/>
        <v>#VALUE!</v>
      </c>
      <c r="G42" s="115" t="e">
        <f t="shared" si="17"/>
        <v>#VALUE!</v>
      </c>
      <c r="H42" s="115" t="e">
        <f t="shared" si="17"/>
        <v>#VALUE!</v>
      </c>
      <c r="I42" s="115" t="e">
        <f t="shared" si="17"/>
        <v>#VALUE!</v>
      </c>
      <c r="J42" s="115" t="e">
        <f t="shared" si="17"/>
        <v>#VALUE!</v>
      </c>
      <c r="K42" s="115" t="e">
        <f t="shared" si="17"/>
        <v>#VALUE!</v>
      </c>
      <c r="L42" s="115" t="e">
        <f t="shared" si="17"/>
        <v>#VALUE!</v>
      </c>
      <c r="M42" s="115" t="e">
        <f t="shared" si="17"/>
        <v>#VALUE!</v>
      </c>
      <c r="N42" s="115" t="e">
        <f t="shared" si="17"/>
        <v>#VALUE!</v>
      </c>
    </row>
    <row r="43" spans="1:14" x14ac:dyDescent="0.3">
      <c r="A43" s="19" t="s">
        <v>143</v>
      </c>
      <c r="B43" s="120" t="str">
        <f>+'Tarifs 2025'!$S$27</f>
        <v>V</v>
      </c>
      <c r="C43" s="115" t="e">
        <f t="shared" si="17"/>
        <v>#VALUE!</v>
      </c>
      <c r="D43" s="115" t="e">
        <f t="shared" si="17"/>
        <v>#VALUE!</v>
      </c>
      <c r="E43" s="115" t="e">
        <f t="shared" si="17"/>
        <v>#VALUE!</v>
      </c>
      <c r="F43" s="115" t="e">
        <f t="shared" si="17"/>
        <v>#VALUE!</v>
      </c>
      <c r="G43" s="115" t="e">
        <f t="shared" si="17"/>
        <v>#VALUE!</v>
      </c>
      <c r="H43" s="115" t="e">
        <f t="shared" si="17"/>
        <v>#VALUE!</v>
      </c>
      <c r="I43" s="115" t="e">
        <f t="shared" si="17"/>
        <v>#VALUE!</v>
      </c>
      <c r="J43" s="115" t="e">
        <f t="shared" si="17"/>
        <v>#VALUE!</v>
      </c>
      <c r="K43" s="115" t="e">
        <f t="shared" si="17"/>
        <v>#VALUE!</v>
      </c>
      <c r="L43" s="115" t="e">
        <f t="shared" si="17"/>
        <v>#VALUE!</v>
      </c>
      <c r="M43" s="115" t="e">
        <f t="shared" si="17"/>
        <v>#VALUE!</v>
      </c>
      <c r="N43" s="115" t="e">
        <f t="shared" si="17"/>
        <v>#VALUE!</v>
      </c>
    </row>
    <row r="44" spans="1:14" x14ac:dyDescent="0.3">
      <c r="A44" s="139" t="s">
        <v>42</v>
      </c>
      <c r="B44" s="120" t="str">
        <f>+'Tarifs 2025'!$R$36</f>
        <v>V</v>
      </c>
      <c r="C44" s="115" t="e">
        <f t="shared" ref="C44:N44" si="18">$B44*C$10</f>
        <v>#VALUE!</v>
      </c>
      <c r="D44" s="115" t="e">
        <f t="shared" si="18"/>
        <v>#VALUE!</v>
      </c>
      <c r="E44" s="115" t="e">
        <f t="shared" si="18"/>
        <v>#VALUE!</v>
      </c>
      <c r="F44" s="115" t="e">
        <f t="shared" si="18"/>
        <v>#VALUE!</v>
      </c>
      <c r="G44" s="115" t="e">
        <f t="shared" si="18"/>
        <v>#VALUE!</v>
      </c>
      <c r="H44" s="115" t="e">
        <f t="shared" si="18"/>
        <v>#VALUE!</v>
      </c>
      <c r="I44" s="115" t="e">
        <f t="shared" si="18"/>
        <v>#VALUE!</v>
      </c>
      <c r="J44" s="115" t="e">
        <f t="shared" si="18"/>
        <v>#VALUE!</v>
      </c>
      <c r="K44" s="115" t="e">
        <f t="shared" si="18"/>
        <v>#VALUE!</v>
      </c>
      <c r="L44" s="115" t="e">
        <f t="shared" si="18"/>
        <v>#VALUE!</v>
      </c>
      <c r="M44" s="115" t="e">
        <f t="shared" si="18"/>
        <v>#VALUE!</v>
      </c>
      <c r="N44" s="115" t="e">
        <f t="shared" si="18"/>
        <v>#VALUE!</v>
      </c>
    </row>
    <row r="45" spans="1:14" x14ac:dyDescent="0.3">
      <c r="A45" s="139" t="s">
        <v>59</v>
      </c>
      <c r="B45" s="120"/>
      <c r="C45" s="115" t="e">
        <f t="shared" ref="C45:N45" si="19">SUM(C46:C48)</f>
        <v>#VALUE!</v>
      </c>
      <c r="D45" s="115" t="e">
        <f t="shared" si="19"/>
        <v>#VALUE!</v>
      </c>
      <c r="E45" s="115" t="e">
        <f t="shared" si="19"/>
        <v>#VALUE!</v>
      </c>
      <c r="F45" s="115" t="e">
        <f t="shared" si="19"/>
        <v>#VALUE!</v>
      </c>
      <c r="G45" s="115" t="e">
        <f t="shared" si="19"/>
        <v>#VALUE!</v>
      </c>
      <c r="H45" s="115" t="e">
        <f t="shared" si="19"/>
        <v>#VALUE!</v>
      </c>
      <c r="I45" s="115" t="e">
        <f t="shared" si="19"/>
        <v>#VALUE!</v>
      </c>
      <c r="J45" s="115" t="e">
        <f t="shared" si="19"/>
        <v>#VALUE!</v>
      </c>
      <c r="K45" s="115" t="e">
        <f t="shared" si="19"/>
        <v>#VALUE!</v>
      </c>
      <c r="L45" s="115" t="e">
        <f t="shared" si="19"/>
        <v>#VALUE!</v>
      </c>
      <c r="M45" s="115" t="e">
        <f t="shared" si="19"/>
        <v>#VALUE!</v>
      </c>
      <c r="N45" s="115" t="e">
        <f t="shared" si="19"/>
        <v>#VALUE!</v>
      </c>
    </row>
    <row r="46" spans="1:14" x14ac:dyDescent="0.3">
      <c r="A46" s="18" t="s">
        <v>28</v>
      </c>
      <c r="B46" s="120" t="str">
        <f>+'Tarifs 2025'!$R$39</f>
        <v>V</v>
      </c>
      <c r="C46" s="115" t="e">
        <f t="shared" ref="C46:N49" si="20">$B46*C$10</f>
        <v>#VALUE!</v>
      </c>
      <c r="D46" s="115" t="e">
        <f t="shared" si="20"/>
        <v>#VALUE!</v>
      </c>
      <c r="E46" s="115" t="e">
        <f t="shared" si="20"/>
        <v>#VALUE!</v>
      </c>
      <c r="F46" s="115" t="e">
        <f t="shared" si="20"/>
        <v>#VALUE!</v>
      </c>
      <c r="G46" s="115" t="e">
        <f t="shared" si="20"/>
        <v>#VALUE!</v>
      </c>
      <c r="H46" s="115" t="e">
        <f t="shared" si="20"/>
        <v>#VALUE!</v>
      </c>
      <c r="I46" s="115" t="e">
        <f t="shared" si="20"/>
        <v>#VALUE!</v>
      </c>
      <c r="J46" s="115" t="e">
        <f t="shared" si="20"/>
        <v>#VALUE!</v>
      </c>
      <c r="K46" s="115" t="e">
        <f t="shared" si="20"/>
        <v>#VALUE!</v>
      </c>
      <c r="L46" s="115" t="e">
        <f t="shared" si="20"/>
        <v>#VALUE!</v>
      </c>
      <c r="M46" s="115" t="e">
        <f t="shared" si="20"/>
        <v>#VALUE!</v>
      </c>
      <c r="N46" s="115" t="e">
        <f t="shared" si="20"/>
        <v>#VALUE!</v>
      </c>
    </row>
    <row r="47" spans="1:14" x14ac:dyDescent="0.3">
      <c r="A47" s="18" t="s">
        <v>30</v>
      </c>
      <c r="B47" s="120" t="str">
        <f>+'Tarifs 2025'!$R$40</f>
        <v>V</v>
      </c>
      <c r="C47" s="115" t="e">
        <f t="shared" si="20"/>
        <v>#VALUE!</v>
      </c>
      <c r="D47" s="115" t="e">
        <f t="shared" si="20"/>
        <v>#VALUE!</v>
      </c>
      <c r="E47" s="115" t="e">
        <f t="shared" si="20"/>
        <v>#VALUE!</v>
      </c>
      <c r="F47" s="115" t="e">
        <f t="shared" si="20"/>
        <v>#VALUE!</v>
      </c>
      <c r="G47" s="115" t="e">
        <f t="shared" si="20"/>
        <v>#VALUE!</v>
      </c>
      <c r="H47" s="115" t="e">
        <f t="shared" si="20"/>
        <v>#VALUE!</v>
      </c>
      <c r="I47" s="115" t="e">
        <f t="shared" si="20"/>
        <v>#VALUE!</v>
      </c>
      <c r="J47" s="115" t="e">
        <f t="shared" si="20"/>
        <v>#VALUE!</v>
      </c>
      <c r="K47" s="115" t="e">
        <f t="shared" si="20"/>
        <v>#VALUE!</v>
      </c>
      <c r="L47" s="115" t="e">
        <f t="shared" si="20"/>
        <v>#VALUE!</v>
      </c>
      <c r="M47" s="115" t="e">
        <f t="shared" si="20"/>
        <v>#VALUE!</v>
      </c>
      <c r="N47" s="115" t="e">
        <f t="shared" si="20"/>
        <v>#VALUE!</v>
      </c>
    </row>
    <row r="48" spans="1:14" x14ac:dyDescent="0.3">
      <c r="A48" s="18" t="s">
        <v>32</v>
      </c>
      <c r="B48" s="120" t="str">
        <f>+'Tarifs 2025'!$R$41</f>
        <v>V</v>
      </c>
      <c r="C48" s="115" t="e">
        <f t="shared" si="20"/>
        <v>#VALUE!</v>
      </c>
      <c r="D48" s="115" t="e">
        <f t="shared" si="20"/>
        <v>#VALUE!</v>
      </c>
      <c r="E48" s="115" t="e">
        <f t="shared" si="20"/>
        <v>#VALUE!</v>
      </c>
      <c r="F48" s="115" t="e">
        <f t="shared" si="20"/>
        <v>#VALUE!</v>
      </c>
      <c r="G48" s="115" t="e">
        <f t="shared" si="20"/>
        <v>#VALUE!</v>
      </c>
      <c r="H48" s="115" t="e">
        <f t="shared" si="20"/>
        <v>#VALUE!</v>
      </c>
      <c r="I48" s="115" t="e">
        <f t="shared" si="20"/>
        <v>#VALUE!</v>
      </c>
      <c r="J48" s="115" t="e">
        <f t="shared" si="20"/>
        <v>#VALUE!</v>
      </c>
      <c r="K48" s="115" t="e">
        <f t="shared" si="20"/>
        <v>#VALUE!</v>
      </c>
      <c r="L48" s="115" t="e">
        <f t="shared" si="20"/>
        <v>#VALUE!</v>
      </c>
      <c r="M48" s="115" t="e">
        <f t="shared" si="20"/>
        <v>#VALUE!</v>
      </c>
      <c r="N48" s="115" t="e">
        <f t="shared" si="20"/>
        <v>#VALUE!</v>
      </c>
    </row>
    <row r="49" spans="1:14" x14ac:dyDescent="0.3">
      <c r="A49" s="139" t="s">
        <v>34</v>
      </c>
      <c r="B49" s="120" t="str">
        <f>+'Tarifs 2025'!$S$43</f>
        <v>V</v>
      </c>
      <c r="C49" s="115" t="e">
        <f t="shared" si="20"/>
        <v>#VALUE!</v>
      </c>
      <c r="D49" s="115" t="e">
        <f t="shared" si="20"/>
        <v>#VALUE!</v>
      </c>
      <c r="E49" s="115" t="e">
        <f t="shared" si="20"/>
        <v>#VALUE!</v>
      </c>
      <c r="F49" s="115" t="e">
        <f t="shared" si="20"/>
        <v>#VALUE!</v>
      </c>
      <c r="G49" s="115" t="e">
        <f t="shared" si="20"/>
        <v>#VALUE!</v>
      </c>
      <c r="H49" s="115" t="e">
        <f t="shared" si="20"/>
        <v>#VALUE!</v>
      </c>
      <c r="I49" s="115" t="e">
        <f t="shared" si="20"/>
        <v>#VALUE!</v>
      </c>
      <c r="J49" s="115" t="e">
        <f t="shared" si="20"/>
        <v>#VALUE!</v>
      </c>
      <c r="K49" s="115" t="e">
        <f t="shared" si="20"/>
        <v>#VALUE!</v>
      </c>
      <c r="L49" s="115" t="e">
        <f t="shared" si="20"/>
        <v>#VALUE!</v>
      </c>
      <c r="M49" s="115" t="e">
        <f t="shared" si="20"/>
        <v>#VALUE!</v>
      </c>
      <c r="N49" s="115" t="e">
        <f t="shared" si="20"/>
        <v>#VALUE!</v>
      </c>
    </row>
    <row r="50" spans="1:14" s="6" customFormat="1" x14ac:dyDescent="0.3">
      <c r="A50" s="133" t="s">
        <v>62</v>
      </c>
      <c r="B50" s="134"/>
      <c r="C50" s="135" t="e">
        <f t="shared" ref="C50:N50" si="21">SUM(C36,C44:C45,C49)</f>
        <v>#VALUE!</v>
      </c>
      <c r="D50" s="135" t="e">
        <f t="shared" si="21"/>
        <v>#VALUE!</v>
      </c>
      <c r="E50" s="135" t="e">
        <f t="shared" si="21"/>
        <v>#VALUE!</v>
      </c>
      <c r="F50" s="135" t="e">
        <f t="shared" si="21"/>
        <v>#VALUE!</v>
      </c>
      <c r="G50" s="135" t="e">
        <f t="shared" si="21"/>
        <v>#VALUE!</v>
      </c>
      <c r="H50" s="135" t="e">
        <f t="shared" si="21"/>
        <v>#VALUE!</v>
      </c>
      <c r="I50" s="135" t="e">
        <f t="shared" si="21"/>
        <v>#VALUE!</v>
      </c>
      <c r="J50" s="135" t="e">
        <f t="shared" si="21"/>
        <v>#VALUE!</v>
      </c>
      <c r="K50" s="135" t="e">
        <f t="shared" si="21"/>
        <v>#VALUE!</v>
      </c>
      <c r="L50" s="135" t="e">
        <f t="shared" si="21"/>
        <v>#VALUE!</v>
      </c>
      <c r="M50" s="135" t="e">
        <f t="shared" si="21"/>
        <v>#VALUE!</v>
      </c>
      <c r="N50" s="135" t="e">
        <f t="shared" si="21"/>
        <v>#VALUE!</v>
      </c>
    </row>
    <row r="51" spans="1:14" s="1" customFormat="1" ht="13.5" x14ac:dyDescent="0.3">
      <c r="A51" s="22" t="s">
        <v>148</v>
      </c>
      <c r="C51" s="121" t="e">
        <f t="shared" ref="C51:N51" si="22">C30</f>
        <v>#VALUE!</v>
      </c>
      <c r="D51" s="121" t="e">
        <f t="shared" si="22"/>
        <v>#VALUE!</v>
      </c>
      <c r="E51" s="121" t="e">
        <f t="shared" si="22"/>
        <v>#VALUE!</v>
      </c>
      <c r="F51" s="121" t="e">
        <f t="shared" si="22"/>
        <v>#VALUE!</v>
      </c>
      <c r="G51" s="121" t="e">
        <f t="shared" si="22"/>
        <v>#VALUE!</v>
      </c>
      <c r="H51" s="121" t="e">
        <f t="shared" si="22"/>
        <v>#VALUE!</v>
      </c>
      <c r="I51" s="121" t="e">
        <f t="shared" si="22"/>
        <v>#VALUE!</v>
      </c>
      <c r="J51" s="121" t="e">
        <f t="shared" si="22"/>
        <v>#VALUE!</v>
      </c>
      <c r="K51" s="121" t="e">
        <f t="shared" si="22"/>
        <v>#VALUE!</v>
      </c>
      <c r="L51" s="121" t="e">
        <f t="shared" si="22"/>
        <v>#VALUE!</v>
      </c>
      <c r="M51" s="121" t="e">
        <f t="shared" si="22"/>
        <v>#VALUE!</v>
      </c>
      <c r="N51" s="121" t="e">
        <f t="shared" si="22"/>
        <v>#VALUE!</v>
      </c>
    </row>
    <row r="52" spans="1:14" s="6" customFormat="1" ht="13.5" x14ac:dyDescent="0.3">
      <c r="A52" s="23" t="s">
        <v>149</v>
      </c>
      <c r="B52" s="123"/>
      <c r="C52" s="24" t="e">
        <f t="shared" ref="C52:N52" si="23">C50-C51</f>
        <v>#VALUE!</v>
      </c>
      <c r="D52" s="24" t="e">
        <f t="shared" si="23"/>
        <v>#VALUE!</v>
      </c>
      <c r="E52" s="24" t="e">
        <f t="shared" si="23"/>
        <v>#VALUE!</v>
      </c>
      <c r="F52" s="24" t="e">
        <f t="shared" si="23"/>
        <v>#VALUE!</v>
      </c>
      <c r="G52" s="24" t="e">
        <f t="shared" si="23"/>
        <v>#VALUE!</v>
      </c>
      <c r="H52" s="24" t="e">
        <f t="shared" si="23"/>
        <v>#VALUE!</v>
      </c>
      <c r="I52" s="24" t="e">
        <f t="shared" si="23"/>
        <v>#VALUE!</v>
      </c>
      <c r="J52" s="24" t="e">
        <f t="shared" si="23"/>
        <v>#VALUE!</v>
      </c>
      <c r="K52" s="24" t="e">
        <f t="shared" si="23"/>
        <v>#VALUE!</v>
      </c>
      <c r="L52" s="24" t="e">
        <f t="shared" si="23"/>
        <v>#VALUE!</v>
      </c>
      <c r="M52" s="24" t="e">
        <f t="shared" si="23"/>
        <v>#VALUE!</v>
      </c>
      <c r="N52" s="24" t="e">
        <f t="shared" si="23"/>
        <v>#VALUE!</v>
      </c>
    </row>
    <row r="53" spans="1:14" s="6" customFormat="1" ht="14.25" thickBot="1" x14ac:dyDescent="0.35">
      <c r="A53" s="25" t="s">
        <v>150</v>
      </c>
      <c r="B53" s="125"/>
      <c r="C53" s="140" t="str">
        <f>+IFERROR((C52/C51),"")</f>
        <v/>
      </c>
      <c r="D53" s="140" t="str">
        <f t="shared" ref="D53" si="24">+IFERROR((D52/D51),"")</f>
        <v/>
      </c>
      <c r="E53" s="140" t="str">
        <f t="shared" ref="E53" si="25">+IFERROR((E52/E51),"")</f>
        <v/>
      </c>
      <c r="F53" s="140" t="str">
        <f t="shared" ref="F53" si="26">+IFERROR((F52/F51),"")</f>
        <v/>
      </c>
      <c r="G53" s="140" t="str">
        <f t="shared" ref="G53" si="27">+IFERROR((G52/G51),"")</f>
        <v/>
      </c>
      <c r="H53" s="140" t="str">
        <f t="shared" ref="H53" si="28">+IFERROR((H52/H51),"")</f>
        <v/>
      </c>
      <c r="I53" s="140" t="str">
        <f t="shared" ref="I53" si="29">+IFERROR((I52/I51),"")</f>
        <v/>
      </c>
      <c r="J53" s="140" t="str">
        <f t="shared" ref="J53" si="30">+IFERROR((J52/J51),"")</f>
        <v/>
      </c>
      <c r="K53" s="140" t="str">
        <f t="shared" ref="K53" si="31">+IFERROR((K52/K51),"")</f>
        <v/>
      </c>
      <c r="L53" s="140" t="str">
        <f t="shared" ref="L53" si="32">+IFERROR((L52/L51),"")</f>
        <v/>
      </c>
      <c r="M53" s="140" t="str">
        <f t="shared" ref="M53" si="33">+IFERROR((M52/M51),"")</f>
        <v/>
      </c>
      <c r="N53" s="140" t="str">
        <f t="shared" ref="N53" si="34">+IFERROR((N52/N51),"")</f>
        <v/>
      </c>
    </row>
    <row r="54" spans="1:14" ht="19.5" thickTop="1" thickBot="1" x14ac:dyDescent="0.4">
      <c r="A54" s="301" t="s">
        <v>151</v>
      </c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</row>
    <row r="55" spans="1:14" ht="27" x14ac:dyDescent="0.3">
      <c r="A55" s="16"/>
      <c r="B55" s="132" t="s">
        <v>57</v>
      </c>
      <c r="C55" s="131" t="str">
        <f t="shared" ref="C55:N55" si="35">"Coût annuel estimé      "&amp;C$5</f>
        <v>Coût annuel estimé      3500 kWh - 4 plages</v>
      </c>
      <c r="D55" s="131" t="str">
        <f t="shared" si="35"/>
        <v>Coût annuel estimé      5000 kWh - 4 plages</v>
      </c>
      <c r="E55" s="131" t="str">
        <f t="shared" si="35"/>
        <v>Coût annuel estimé      PAC air-rad - 4 plages</v>
      </c>
      <c r="F55" s="131" t="str">
        <f t="shared" si="35"/>
        <v>Coût annuel estimé      PAC air-rad - 4 plages</v>
      </c>
      <c r="G55" s="131" t="str">
        <f t="shared" si="35"/>
        <v>Coût annuel estimé      VE2 - 4 plages</v>
      </c>
      <c r="H55" s="131" t="str">
        <f t="shared" si="35"/>
        <v>Coût annuel estimé      VE2 - 4 plages</v>
      </c>
      <c r="I55" s="131" t="str">
        <f t="shared" si="35"/>
        <v>Coût annuel estimé      VE3 - 4 plages</v>
      </c>
      <c r="J55" s="131" t="str">
        <f t="shared" si="35"/>
        <v>Coût annuel estimé      VE3 - 4 plages</v>
      </c>
      <c r="K55" s="131" t="str">
        <f t="shared" si="35"/>
        <v>Coût annuel estimé      PAC air-rad-ECS + VE2 - 4 plages</v>
      </c>
      <c r="L55" s="131" t="str">
        <f t="shared" si="35"/>
        <v>Coût annuel estimé      PAC air-rad-ECS + VE2 - 4 plages</v>
      </c>
      <c r="M55" s="131" t="str">
        <f t="shared" si="35"/>
        <v>Coût annuel estimé      PAC air-rad-ECS + VE3 - 4 plages</v>
      </c>
      <c r="N55" s="131" t="str">
        <f t="shared" si="35"/>
        <v>Coût annuel estimé      PAC air-rad-ECS + VE3 - 4 plages</v>
      </c>
    </row>
    <row r="56" spans="1:14" x14ac:dyDescent="0.3">
      <c r="A56" s="139" t="s">
        <v>7</v>
      </c>
      <c r="B56" s="120"/>
      <c r="C56" s="115" t="e">
        <f t="shared" ref="C56:N56" si="36">SUM(C57:C59)</f>
        <v>#VALUE!</v>
      </c>
      <c r="D56" s="115" t="e">
        <f t="shared" si="36"/>
        <v>#VALUE!</v>
      </c>
      <c r="E56" s="115" t="e">
        <f t="shared" si="36"/>
        <v>#VALUE!</v>
      </c>
      <c r="F56" s="115" t="e">
        <f t="shared" si="36"/>
        <v>#VALUE!</v>
      </c>
      <c r="G56" s="115" t="e">
        <f t="shared" si="36"/>
        <v>#VALUE!</v>
      </c>
      <c r="H56" s="115" t="e">
        <f t="shared" si="36"/>
        <v>#VALUE!</v>
      </c>
      <c r="I56" s="115" t="e">
        <f t="shared" si="36"/>
        <v>#VALUE!</v>
      </c>
      <c r="J56" s="115" t="e">
        <f t="shared" si="36"/>
        <v>#VALUE!</v>
      </c>
      <c r="K56" s="115" t="e">
        <f t="shared" si="36"/>
        <v>#VALUE!</v>
      </c>
      <c r="L56" s="115" t="e">
        <f t="shared" si="36"/>
        <v>#VALUE!</v>
      </c>
      <c r="M56" s="115" t="e">
        <f t="shared" si="36"/>
        <v>#VALUE!</v>
      </c>
      <c r="N56" s="115" t="e">
        <f t="shared" si="36"/>
        <v>#VALUE!</v>
      </c>
    </row>
    <row r="57" spans="1:14" x14ac:dyDescent="0.3">
      <c r="A57" s="18" t="s">
        <v>8</v>
      </c>
      <c r="B57" s="121" t="str">
        <f>+'Tarifs 2026'!$S$18</f>
        <v>V</v>
      </c>
      <c r="C57" s="115" t="e">
        <f t="shared" ref="C57:N57" si="37">$B57*C$11</f>
        <v>#VALUE!</v>
      </c>
      <c r="D57" s="115" t="e">
        <f t="shared" si="37"/>
        <v>#VALUE!</v>
      </c>
      <c r="E57" s="115" t="e">
        <f t="shared" si="37"/>
        <v>#VALUE!</v>
      </c>
      <c r="F57" s="115" t="e">
        <f t="shared" si="37"/>
        <v>#VALUE!</v>
      </c>
      <c r="G57" s="115" t="e">
        <f t="shared" si="37"/>
        <v>#VALUE!</v>
      </c>
      <c r="H57" s="115" t="e">
        <f t="shared" si="37"/>
        <v>#VALUE!</v>
      </c>
      <c r="I57" s="115" t="e">
        <f t="shared" si="37"/>
        <v>#VALUE!</v>
      </c>
      <c r="J57" s="115" t="e">
        <f t="shared" si="37"/>
        <v>#VALUE!</v>
      </c>
      <c r="K57" s="115" t="e">
        <f t="shared" si="37"/>
        <v>#VALUE!</v>
      </c>
      <c r="L57" s="115" t="e">
        <f t="shared" si="37"/>
        <v>#VALUE!</v>
      </c>
      <c r="M57" s="115" t="e">
        <f t="shared" si="37"/>
        <v>#VALUE!</v>
      </c>
      <c r="N57" s="115" t="e">
        <f t="shared" si="37"/>
        <v>#VALUE!</v>
      </c>
    </row>
    <row r="58" spans="1:14" x14ac:dyDescent="0.3">
      <c r="A58" s="18" t="s">
        <v>17</v>
      </c>
      <c r="B58" s="121" t="str">
        <f>+'Tarifs 2026'!$R$21</f>
        <v>V</v>
      </c>
      <c r="C58" s="115" t="e">
        <f t="shared" ref="C58:N58" si="38">$B58*1</f>
        <v>#VALUE!</v>
      </c>
      <c r="D58" s="115" t="e">
        <f t="shared" si="38"/>
        <v>#VALUE!</v>
      </c>
      <c r="E58" s="115" t="e">
        <f t="shared" si="38"/>
        <v>#VALUE!</v>
      </c>
      <c r="F58" s="115" t="e">
        <f t="shared" si="38"/>
        <v>#VALUE!</v>
      </c>
      <c r="G58" s="115" t="e">
        <f t="shared" si="38"/>
        <v>#VALUE!</v>
      </c>
      <c r="H58" s="115" t="e">
        <f t="shared" si="38"/>
        <v>#VALUE!</v>
      </c>
      <c r="I58" s="115" t="e">
        <f t="shared" si="38"/>
        <v>#VALUE!</v>
      </c>
      <c r="J58" s="115" t="e">
        <f t="shared" si="38"/>
        <v>#VALUE!</v>
      </c>
      <c r="K58" s="115" t="e">
        <f t="shared" si="38"/>
        <v>#VALUE!</v>
      </c>
      <c r="L58" s="115" t="e">
        <f t="shared" si="38"/>
        <v>#VALUE!</v>
      </c>
      <c r="M58" s="115" t="e">
        <f t="shared" si="38"/>
        <v>#VALUE!</v>
      </c>
      <c r="N58" s="115" t="e">
        <f t="shared" si="38"/>
        <v>#VALUE!</v>
      </c>
    </row>
    <row r="59" spans="1:14" x14ac:dyDescent="0.3">
      <c r="A59" s="18" t="s">
        <v>58</v>
      </c>
      <c r="B59" s="120"/>
      <c r="C59" s="115" t="e">
        <f t="shared" ref="C59:N59" si="39">SUM(C60:C63)</f>
        <v>#VALUE!</v>
      </c>
      <c r="D59" s="115" t="e">
        <f t="shared" si="39"/>
        <v>#VALUE!</v>
      </c>
      <c r="E59" s="115" t="e">
        <f t="shared" si="39"/>
        <v>#VALUE!</v>
      </c>
      <c r="F59" s="115" t="e">
        <f t="shared" si="39"/>
        <v>#VALUE!</v>
      </c>
      <c r="G59" s="115" t="e">
        <f t="shared" si="39"/>
        <v>#VALUE!</v>
      </c>
      <c r="H59" s="115" t="e">
        <f t="shared" si="39"/>
        <v>#VALUE!</v>
      </c>
      <c r="I59" s="115" t="e">
        <f t="shared" si="39"/>
        <v>#VALUE!</v>
      </c>
      <c r="J59" s="115" t="e">
        <f t="shared" si="39"/>
        <v>#VALUE!</v>
      </c>
      <c r="K59" s="115" t="e">
        <f t="shared" si="39"/>
        <v>#VALUE!</v>
      </c>
      <c r="L59" s="115" t="e">
        <f t="shared" si="39"/>
        <v>#VALUE!</v>
      </c>
      <c r="M59" s="115" t="e">
        <f t="shared" si="39"/>
        <v>#VALUE!</v>
      </c>
      <c r="N59" s="115" t="e">
        <f t="shared" si="39"/>
        <v>#VALUE!</v>
      </c>
    </row>
    <row r="60" spans="1:14" x14ac:dyDescent="0.3">
      <c r="A60" s="19" t="s">
        <v>140</v>
      </c>
      <c r="B60" s="120" t="str">
        <f>+'Tarifs 2026'!$S$24</f>
        <v>V</v>
      </c>
      <c r="C60" s="115" t="e">
        <f t="shared" ref="C60:N63" si="40">$B60*C$6</f>
        <v>#VALUE!</v>
      </c>
      <c r="D60" s="115" t="e">
        <f t="shared" si="40"/>
        <v>#VALUE!</v>
      </c>
      <c r="E60" s="115" t="e">
        <f t="shared" si="40"/>
        <v>#VALUE!</v>
      </c>
      <c r="F60" s="115" t="e">
        <f t="shared" si="40"/>
        <v>#VALUE!</v>
      </c>
      <c r="G60" s="115" t="e">
        <f t="shared" si="40"/>
        <v>#VALUE!</v>
      </c>
      <c r="H60" s="115" t="e">
        <f t="shared" si="40"/>
        <v>#VALUE!</v>
      </c>
      <c r="I60" s="115" t="e">
        <f t="shared" si="40"/>
        <v>#VALUE!</v>
      </c>
      <c r="J60" s="115" t="e">
        <f t="shared" si="40"/>
        <v>#VALUE!</v>
      </c>
      <c r="K60" s="115" t="e">
        <f t="shared" si="40"/>
        <v>#VALUE!</v>
      </c>
      <c r="L60" s="115" t="e">
        <f t="shared" si="40"/>
        <v>#VALUE!</v>
      </c>
      <c r="M60" s="115" t="e">
        <f t="shared" si="40"/>
        <v>#VALUE!</v>
      </c>
      <c r="N60" s="115" t="e">
        <f t="shared" si="40"/>
        <v>#VALUE!</v>
      </c>
    </row>
    <row r="61" spans="1:14" x14ac:dyDescent="0.3">
      <c r="A61" s="19" t="s">
        <v>141</v>
      </c>
      <c r="B61" s="120">
        <f>+'Tarifs 2026'!$S$25</f>
        <v>0</v>
      </c>
      <c r="C61" s="115">
        <f t="shared" si="40"/>
        <v>0</v>
      </c>
      <c r="D61" s="115">
        <f t="shared" si="40"/>
        <v>0</v>
      </c>
      <c r="E61" s="115">
        <f t="shared" si="40"/>
        <v>0</v>
      </c>
      <c r="F61" s="115">
        <f t="shared" si="40"/>
        <v>0</v>
      </c>
      <c r="G61" s="115">
        <f t="shared" si="40"/>
        <v>0</v>
      </c>
      <c r="H61" s="115">
        <f t="shared" si="40"/>
        <v>0</v>
      </c>
      <c r="I61" s="115">
        <f t="shared" si="40"/>
        <v>0</v>
      </c>
      <c r="J61" s="115">
        <f t="shared" si="40"/>
        <v>0</v>
      </c>
      <c r="K61" s="115">
        <f t="shared" si="40"/>
        <v>0</v>
      </c>
      <c r="L61" s="115">
        <f t="shared" si="40"/>
        <v>0</v>
      </c>
      <c r="M61" s="115">
        <f t="shared" si="40"/>
        <v>0</v>
      </c>
      <c r="N61" s="115">
        <f t="shared" si="40"/>
        <v>0</v>
      </c>
    </row>
    <row r="62" spans="1:14" x14ac:dyDescent="0.3">
      <c r="A62" s="19" t="s">
        <v>142</v>
      </c>
      <c r="B62" s="120" t="str">
        <f>+'Tarifs 2026'!$S$26</f>
        <v>V</v>
      </c>
      <c r="C62" s="115" t="e">
        <f t="shared" si="40"/>
        <v>#VALUE!</v>
      </c>
      <c r="D62" s="115" t="e">
        <f t="shared" si="40"/>
        <v>#VALUE!</v>
      </c>
      <c r="E62" s="115" t="e">
        <f t="shared" si="40"/>
        <v>#VALUE!</v>
      </c>
      <c r="F62" s="115" t="e">
        <f t="shared" si="40"/>
        <v>#VALUE!</v>
      </c>
      <c r="G62" s="115" t="e">
        <f t="shared" si="40"/>
        <v>#VALUE!</v>
      </c>
      <c r="H62" s="115" t="e">
        <f t="shared" si="40"/>
        <v>#VALUE!</v>
      </c>
      <c r="I62" s="115" t="e">
        <f t="shared" si="40"/>
        <v>#VALUE!</v>
      </c>
      <c r="J62" s="115" t="e">
        <f t="shared" si="40"/>
        <v>#VALUE!</v>
      </c>
      <c r="K62" s="115" t="e">
        <f t="shared" si="40"/>
        <v>#VALUE!</v>
      </c>
      <c r="L62" s="115" t="e">
        <f t="shared" si="40"/>
        <v>#VALUE!</v>
      </c>
      <c r="M62" s="115" t="e">
        <f t="shared" si="40"/>
        <v>#VALUE!</v>
      </c>
      <c r="N62" s="115" t="e">
        <f t="shared" si="40"/>
        <v>#VALUE!</v>
      </c>
    </row>
    <row r="63" spans="1:14" x14ac:dyDescent="0.3">
      <c r="A63" s="19" t="s">
        <v>143</v>
      </c>
      <c r="B63" s="120" t="str">
        <f>+'Tarifs 2026'!$S$27</f>
        <v>V</v>
      </c>
      <c r="C63" s="115" t="e">
        <f t="shared" si="40"/>
        <v>#VALUE!</v>
      </c>
      <c r="D63" s="115" t="e">
        <f t="shared" si="40"/>
        <v>#VALUE!</v>
      </c>
      <c r="E63" s="115" t="e">
        <f t="shared" si="40"/>
        <v>#VALUE!</v>
      </c>
      <c r="F63" s="115" t="e">
        <f t="shared" si="40"/>
        <v>#VALUE!</v>
      </c>
      <c r="G63" s="115" t="e">
        <f t="shared" si="40"/>
        <v>#VALUE!</v>
      </c>
      <c r="H63" s="115" t="e">
        <f t="shared" si="40"/>
        <v>#VALUE!</v>
      </c>
      <c r="I63" s="115" t="e">
        <f t="shared" si="40"/>
        <v>#VALUE!</v>
      </c>
      <c r="J63" s="115" t="e">
        <f t="shared" si="40"/>
        <v>#VALUE!</v>
      </c>
      <c r="K63" s="115" t="e">
        <f t="shared" si="40"/>
        <v>#VALUE!</v>
      </c>
      <c r="L63" s="115" t="e">
        <f t="shared" si="40"/>
        <v>#VALUE!</v>
      </c>
      <c r="M63" s="115" t="e">
        <f t="shared" si="40"/>
        <v>#VALUE!</v>
      </c>
      <c r="N63" s="115" t="e">
        <f t="shared" si="40"/>
        <v>#VALUE!</v>
      </c>
    </row>
    <row r="64" spans="1:14" x14ac:dyDescent="0.3">
      <c r="A64" s="139" t="s">
        <v>42</v>
      </c>
      <c r="B64" s="120" t="str">
        <f>+'Tarifs 2026'!$R$36</f>
        <v>V</v>
      </c>
      <c r="C64" s="115" t="e">
        <f t="shared" ref="C64:N64" si="41">$B64*C$10</f>
        <v>#VALUE!</v>
      </c>
      <c r="D64" s="115" t="e">
        <f t="shared" si="41"/>
        <v>#VALUE!</v>
      </c>
      <c r="E64" s="115" t="e">
        <f t="shared" si="41"/>
        <v>#VALUE!</v>
      </c>
      <c r="F64" s="115" t="e">
        <f t="shared" si="41"/>
        <v>#VALUE!</v>
      </c>
      <c r="G64" s="115" t="e">
        <f t="shared" si="41"/>
        <v>#VALUE!</v>
      </c>
      <c r="H64" s="115" t="e">
        <f t="shared" si="41"/>
        <v>#VALUE!</v>
      </c>
      <c r="I64" s="115" t="e">
        <f t="shared" si="41"/>
        <v>#VALUE!</v>
      </c>
      <c r="J64" s="115" t="e">
        <f t="shared" si="41"/>
        <v>#VALUE!</v>
      </c>
      <c r="K64" s="115" t="e">
        <f t="shared" si="41"/>
        <v>#VALUE!</v>
      </c>
      <c r="L64" s="115" t="e">
        <f t="shared" si="41"/>
        <v>#VALUE!</v>
      </c>
      <c r="M64" s="115" t="e">
        <f t="shared" si="41"/>
        <v>#VALUE!</v>
      </c>
      <c r="N64" s="115" t="e">
        <f t="shared" si="41"/>
        <v>#VALUE!</v>
      </c>
    </row>
    <row r="65" spans="1:14" x14ac:dyDescent="0.3">
      <c r="A65" s="139" t="s">
        <v>59</v>
      </c>
      <c r="B65" s="120"/>
      <c r="C65" s="115" t="e">
        <f t="shared" ref="C65:N65" si="42">SUM(C66:C68)</f>
        <v>#VALUE!</v>
      </c>
      <c r="D65" s="115" t="e">
        <f t="shared" si="42"/>
        <v>#VALUE!</v>
      </c>
      <c r="E65" s="115" t="e">
        <f t="shared" si="42"/>
        <v>#VALUE!</v>
      </c>
      <c r="F65" s="115" t="e">
        <f t="shared" si="42"/>
        <v>#VALUE!</v>
      </c>
      <c r="G65" s="115" t="e">
        <f t="shared" si="42"/>
        <v>#VALUE!</v>
      </c>
      <c r="H65" s="115" t="e">
        <f t="shared" si="42"/>
        <v>#VALUE!</v>
      </c>
      <c r="I65" s="115" t="e">
        <f t="shared" si="42"/>
        <v>#VALUE!</v>
      </c>
      <c r="J65" s="115" t="e">
        <f t="shared" si="42"/>
        <v>#VALUE!</v>
      </c>
      <c r="K65" s="115" t="e">
        <f t="shared" si="42"/>
        <v>#VALUE!</v>
      </c>
      <c r="L65" s="115" t="e">
        <f t="shared" si="42"/>
        <v>#VALUE!</v>
      </c>
      <c r="M65" s="115" t="e">
        <f t="shared" si="42"/>
        <v>#VALUE!</v>
      </c>
      <c r="N65" s="115" t="e">
        <f t="shared" si="42"/>
        <v>#VALUE!</v>
      </c>
    </row>
    <row r="66" spans="1:14" x14ac:dyDescent="0.3">
      <c r="A66" s="18" t="s">
        <v>28</v>
      </c>
      <c r="B66" s="120" t="str">
        <f>+'Tarifs 2026'!$R$39</f>
        <v>V</v>
      </c>
      <c r="C66" s="115" t="e">
        <f t="shared" ref="C66:N69" si="43">$B66*C$10</f>
        <v>#VALUE!</v>
      </c>
      <c r="D66" s="115" t="e">
        <f t="shared" si="43"/>
        <v>#VALUE!</v>
      </c>
      <c r="E66" s="115" t="e">
        <f t="shared" si="43"/>
        <v>#VALUE!</v>
      </c>
      <c r="F66" s="115" t="e">
        <f t="shared" si="43"/>
        <v>#VALUE!</v>
      </c>
      <c r="G66" s="115" t="e">
        <f t="shared" si="43"/>
        <v>#VALUE!</v>
      </c>
      <c r="H66" s="115" t="e">
        <f t="shared" si="43"/>
        <v>#VALUE!</v>
      </c>
      <c r="I66" s="115" t="e">
        <f t="shared" si="43"/>
        <v>#VALUE!</v>
      </c>
      <c r="J66" s="115" t="e">
        <f t="shared" si="43"/>
        <v>#VALUE!</v>
      </c>
      <c r="K66" s="115" t="e">
        <f t="shared" si="43"/>
        <v>#VALUE!</v>
      </c>
      <c r="L66" s="115" t="e">
        <f t="shared" si="43"/>
        <v>#VALUE!</v>
      </c>
      <c r="M66" s="115" t="e">
        <f t="shared" si="43"/>
        <v>#VALUE!</v>
      </c>
      <c r="N66" s="115" t="e">
        <f t="shared" si="43"/>
        <v>#VALUE!</v>
      </c>
    </row>
    <row r="67" spans="1:14" x14ac:dyDescent="0.3">
      <c r="A67" s="18" t="s">
        <v>30</v>
      </c>
      <c r="B67" s="120" t="str">
        <f>+'Tarifs 2026'!$R$40</f>
        <v>V</v>
      </c>
      <c r="C67" s="115" t="e">
        <f t="shared" si="43"/>
        <v>#VALUE!</v>
      </c>
      <c r="D67" s="115" t="e">
        <f t="shared" si="43"/>
        <v>#VALUE!</v>
      </c>
      <c r="E67" s="115" t="e">
        <f t="shared" si="43"/>
        <v>#VALUE!</v>
      </c>
      <c r="F67" s="115" t="e">
        <f t="shared" si="43"/>
        <v>#VALUE!</v>
      </c>
      <c r="G67" s="115" t="e">
        <f t="shared" si="43"/>
        <v>#VALUE!</v>
      </c>
      <c r="H67" s="115" t="e">
        <f t="shared" si="43"/>
        <v>#VALUE!</v>
      </c>
      <c r="I67" s="115" t="e">
        <f t="shared" si="43"/>
        <v>#VALUE!</v>
      </c>
      <c r="J67" s="115" t="e">
        <f t="shared" si="43"/>
        <v>#VALUE!</v>
      </c>
      <c r="K67" s="115" t="e">
        <f t="shared" si="43"/>
        <v>#VALUE!</v>
      </c>
      <c r="L67" s="115" t="e">
        <f t="shared" si="43"/>
        <v>#VALUE!</v>
      </c>
      <c r="M67" s="115" t="e">
        <f t="shared" si="43"/>
        <v>#VALUE!</v>
      </c>
      <c r="N67" s="115" t="e">
        <f t="shared" si="43"/>
        <v>#VALUE!</v>
      </c>
    </row>
    <row r="68" spans="1:14" x14ac:dyDescent="0.3">
      <c r="A68" s="18" t="s">
        <v>32</v>
      </c>
      <c r="B68" s="120" t="str">
        <f>+'Tarifs 2026'!$R$41</f>
        <v>V</v>
      </c>
      <c r="C68" s="115" t="e">
        <f t="shared" si="43"/>
        <v>#VALUE!</v>
      </c>
      <c r="D68" s="115" t="e">
        <f t="shared" si="43"/>
        <v>#VALUE!</v>
      </c>
      <c r="E68" s="115" t="e">
        <f t="shared" si="43"/>
        <v>#VALUE!</v>
      </c>
      <c r="F68" s="115" t="e">
        <f t="shared" si="43"/>
        <v>#VALUE!</v>
      </c>
      <c r="G68" s="115" t="e">
        <f t="shared" si="43"/>
        <v>#VALUE!</v>
      </c>
      <c r="H68" s="115" t="e">
        <f t="shared" si="43"/>
        <v>#VALUE!</v>
      </c>
      <c r="I68" s="115" t="e">
        <f t="shared" si="43"/>
        <v>#VALUE!</v>
      </c>
      <c r="J68" s="115" t="e">
        <f t="shared" si="43"/>
        <v>#VALUE!</v>
      </c>
      <c r="K68" s="115" t="e">
        <f t="shared" si="43"/>
        <v>#VALUE!</v>
      </c>
      <c r="L68" s="115" t="e">
        <f t="shared" si="43"/>
        <v>#VALUE!</v>
      </c>
      <c r="M68" s="115" t="e">
        <f t="shared" si="43"/>
        <v>#VALUE!</v>
      </c>
      <c r="N68" s="115" t="e">
        <f t="shared" si="43"/>
        <v>#VALUE!</v>
      </c>
    </row>
    <row r="69" spans="1:14" x14ac:dyDescent="0.3">
      <c r="A69" s="139" t="s">
        <v>34</v>
      </c>
      <c r="B69" s="120" t="str">
        <f>+'Tarifs 2026'!$S$43</f>
        <v>V</v>
      </c>
      <c r="C69" s="115" t="e">
        <f t="shared" si="43"/>
        <v>#VALUE!</v>
      </c>
      <c r="D69" s="115" t="e">
        <f t="shared" si="43"/>
        <v>#VALUE!</v>
      </c>
      <c r="E69" s="115" t="e">
        <f t="shared" si="43"/>
        <v>#VALUE!</v>
      </c>
      <c r="F69" s="115" t="e">
        <f t="shared" si="43"/>
        <v>#VALUE!</v>
      </c>
      <c r="G69" s="115" t="e">
        <f t="shared" si="43"/>
        <v>#VALUE!</v>
      </c>
      <c r="H69" s="115" t="e">
        <f t="shared" si="43"/>
        <v>#VALUE!</v>
      </c>
      <c r="I69" s="115" t="e">
        <f t="shared" si="43"/>
        <v>#VALUE!</v>
      </c>
      <c r="J69" s="115" t="e">
        <f t="shared" si="43"/>
        <v>#VALUE!</v>
      </c>
      <c r="K69" s="115" t="e">
        <f t="shared" si="43"/>
        <v>#VALUE!</v>
      </c>
      <c r="L69" s="115" t="e">
        <f t="shared" si="43"/>
        <v>#VALUE!</v>
      </c>
      <c r="M69" s="115" t="e">
        <f t="shared" si="43"/>
        <v>#VALUE!</v>
      </c>
      <c r="N69" s="115" t="e">
        <f t="shared" si="43"/>
        <v>#VALUE!</v>
      </c>
    </row>
    <row r="70" spans="1:14" x14ac:dyDescent="0.3">
      <c r="A70" s="133" t="s">
        <v>62</v>
      </c>
      <c r="B70" s="134"/>
      <c r="C70" s="135" t="e">
        <f t="shared" ref="C70:N70" si="44">SUM(C56,C64:C65,C69)</f>
        <v>#VALUE!</v>
      </c>
      <c r="D70" s="135" t="e">
        <f t="shared" si="44"/>
        <v>#VALUE!</v>
      </c>
      <c r="E70" s="135" t="e">
        <f t="shared" si="44"/>
        <v>#VALUE!</v>
      </c>
      <c r="F70" s="135" t="e">
        <f t="shared" si="44"/>
        <v>#VALUE!</v>
      </c>
      <c r="G70" s="135" t="e">
        <f t="shared" si="44"/>
        <v>#VALUE!</v>
      </c>
      <c r="H70" s="135" t="e">
        <f t="shared" si="44"/>
        <v>#VALUE!</v>
      </c>
      <c r="I70" s="135" t="e">
        <f t="shared" si="44"/>
        <v>#VALUE!</v>
      </c>
      <c r="J70" s="135" t="e">
        <f t="shared" si="44"/>
        <v>#VALUE!</v>
      </c>
      <c r="K70" s="135" t="e">
        <f t="shared" si="44"/>
        <v>#VALUE!</v>
      </c>
      <c r="L70" s="135" t="e">
        <f t="shared" si="44"/>
        <v>#VALUE!</v>
      </c>
      <c r="M70" s="135" t="e">
        <f t="shared" si="44"/>
        <v>#VALUE!</v>
      </c>
      <c r="N70" s="135" t="e">
        <f t="shared" si="44"/>
        <v>#VALUE!</v>
      </c>
    </row>
    <row r="71" spans="1:14" x14ac:dyDescent="0.3">
      <c r="A71" s="22" t="s">
        <v>152</v>
      </c>
      <c r="B71" s="1"/>
      <c r="C71" s="121" t="e">
        <f t="shared" ref="C71:N71" si="45">C50</f>
        <v>#VALUE!</v>
      </c>
      <c r="D71" s="121" t="e">
        <f t="shared" si="45"/>
        <v>#VALUE!</v>
      </c>
      <c r="E71" s="121" t="e">
        <f t="shared" si="45"/>
        <v>#VALUE!</v>
      </c>
      <c r="F71" s="121" t="e">
        <f t="shared" si="45"/>
        <v>#VALUE!</v>
      </c>
      <c r="G71" s="121" t="e">
        <f t="shared" si="45"/>
        <v>#VALUE!</v>
      </c>
      <c r="H71" s="121" t="e">
        <f t="shared" si="45"/>
        <v>#VALUE!</v>
      </c>
      <c r="I71" s="121" t="e">
        <f t="shared" si="45"/>
        <v>#VALUE!</v>
      </c>
      <c r="J71" s="121" t="e">
        <f t="shared" si="45"/>
        <v>#VALUE!</v>
      </c>
      <c r="K71" s="121" t="e">
        <f t="shared" si="45"/>
        <v>#VALUE!</v>
      </c>
      <c r="L71" s="121" t="e">
        <f t="shared" si="45"/>
        <v>#VALUE!</v>
      </c>
      <c r="M71" s="121" t="e">
        <f t="shared" si="45"/>
        <v>#VALUE!</v>
      </c>
      <c r="N71" s="121" t="e">
        <f t="shared" si="45"/>
        <v>#VALUE!</v>
      </c>
    </row>
    <row r="72" spans="1:14" x14ac:dyDescent="0.3">
      <c r="A72" s="23" t="s">
        <v>153</v>
      </c>
      <c r="B72" s="123"/>
      <c r="C72" s="24" t="e">
        <f t="shared" ref="C72:N72" si="46">C70-C71</f>
        <v>#VALUE!</v>
      </c>
      <c r="D72" s="24" t="e">
        <f t="shared" si="46"/>
        <v>#VALUE!</v>
      </c>
      <c r="E72" s="24" t="e">
        <f t="shared" si="46"/>
        <v>#VALUE!</v>
      </c>
      <c r="F72" s="24" t="e">
        <f t="shared" si="46"/>
        <v>#VALUE!</v>
      </c>
      <c r="G72" s="24" t="e">
        <f t="shared" si="46"/>
        <v>#VALUE!</v>
      </c>
      <c r="H72" s="24" t="e">
        <f t="shared" si="46"/>
        <v>#VALUE!</v>
      </c>
      <c r="I72" s="24" t="e">
        <f t="shared" si="46"/>
        <v>#VALUE!</v>
      </c>
      <c r="J72" s="24" t="e">
        <f t="shared" si="46"/>
        <v>#VALUE!</v>
      </c>
      <c r="K72" s="24" t="e">
        <f t="shared" si="46"/>
        <v>#VALUE!</v>
      </c>
      <c r="L72" s="24" t="e">
        <f t="shared" si="46"/>
        <v>#VALUE!</v>
      </c>
      <c r="M72" s="24" t="e">
        <f t="shared" si="46"/>
        <v>#VALUE!</v>
      </c>
      <c r="N72" s="24" t="e">
        <f t="shared" si="46"/>
        <v>#VALUE!</v>
      </c>
    </row>
    <row r="73" spans="1:14" ht="15.75" thickBot="1" x14ac:dyDescent="0.35">
      <c r="A73" s="25" t="s">
        <v>154</v>
      </c>
      <c r="B73" s="125"/>
      <c r="C73" s="140" t="str">
        <f>+IFERROR((C72/C71),"")</f>
        <v/>
      </c>
      <c r="D73" s="140" t="str">
        <f t="shared" ref="D73" si="47">+IFERROR((D72/D71),"")</f>
        <v/>
      </c>
      <c r="E73" s="140" t="str">
        <f t="shared" ref="E73" si="48">+IFERROR((E72/E71),"")</f>
        <v/>
      </c>
      <c r="F73" s="140" t="str">
        <f t="shared" ref="F73" si="49">+IFERROR((F72/F71),"")</f>
        <v/>
      </c>
      <c r="G73" s="140" t="str">
        <f t="shared" ref="G73" si="50">+IFERROR((G72/G71),"")</f>
        <v/>
      </c>
      <c r="H73" s="140" t="str">
        <f t="shared" ref="H73" si="51">+IFERROR((H72/H71),"")</f>
        <v/>
      </c>
      <c r="I73" s="140" t="str">
        <f t="shared" ref="I73" si="52">+IFERROR((I72/I71),"")</f>
        <v/>
      </c>
      <c r="J73" s="140" t="str">
        <f t="shared" ref="J73" si="53">+IFERROR((J72/J71),"")</f>
        <v/>
      </c>
      <c r="K73" s="140" t="str">
        <f t="shared" ref="K73" si="54">+IFERROR((K72/K71),"")</f>
        <v/>
      </c>
      <c r="L73" s="140" t="str">
        <f t="shared" ref="L73" si="55">+IFERROR((L72/L71),"")</f>
        <v/>
      </c>
      <c r="M73" s="140" t="str">
        <f t="shared" ref="M73" si="56">+IFERROR((M72/M71),"")</f>
        <v/>
      </c>
      <c r="N73" s="140" t="str">
        <f t="shared" ref="N73" si="57">+IFERROR((N72/N71),"")</f>
        <v/>
      </c>
    </row>
    <row r="74" spans="1:14" ht="15.75" thickTop="1" x14ac:dyDescent="0.3"/>
    <row r="75" spans="1:14" ht="18.75" thickBot="1" x14ac:dyDescent="0.4">
      <c r="A75" s="301" t="s">
        <v>155</v>
      </c>
      <c r="B75" s="302"/>
      <c r="C75" s="302"/>
      <c r="D75" s="302"/>
      <c r="E75" s="302"/>
      <c r="F75" s="302"/>
      <c r="G75" s="302"/>
      <c r="H75" s="302"/>
      <c r="I75" s="302"/>
      <c r="J75" s="302"/>
      <c r="K75" s="302"/>
      <c r="L75" s="302"/>
      <c r="M75" s="302"/>
      <c r="N75" s="302"/>
    </row>
    <row r="76" spans="1:14" ht="27" x14ac:dyDescent="0.3">
      <c r="A76" s="16"/>
      <c r="B76" s="132" t="s">
        <v>57</v>
      </c>
      <c r="C76" s="131" t="str">
        <f t="shared" ref="C76:N76" si="58">"Coût annuel estimé      "&amp;C$5</f>
        <v>Coût annuel estimé      3500 kWh - 4 plages</v>
      </c>
      <c r="D76" s="131" t="str">
        <f t="shared" si="58"/>
        <v>Coût annuel estimé      5000 kWh - 4 plages</v>
      </c>
      <c r="E76" s="131" t="str">
        <f t="shared" si="58"/>
        <v>Coût annuel estimé      PAC air-rad - 4 plages</v>
      </c>
      <c r="F76" s="131" t="str">
        <f t="shared" si="58"/>
        <v>Coût annuel estimé      PAC air-rad - 4 plages</v>
      </c>
      <c r="G76" s="131" t="str">
        <f t="shared" si="58"/>
        <v>Coût annuel estimé      VE2 - 4 plages</v>
      </c>
      <c r="H76" s="131" t="str">
        <f t="shared" si="58"/>
        <v>Coût annuel estimé      VE2 - 4 plages</v>
      </c>
      <c r="I76" s="131" t="str">
        <f t="shared" si="58"/>
        <v>Coût annuel estimé      VE3 - 4 plages</v>
      </c>
      <c r="J76" s="131" t="str">
        <f t="shared" si="58"/>
        <v>Coût annuel estimé      VE3 - 4 plages</v>
      </c>
      <c r="K76" s="131" t="str">
        <f t="shared" si="58"/>
        <v>Coût annuel estimé      PAC air-rad-ECS + VE2 - 4 plages</v>
      </c>
      <c r="L76" s="131" t="str">
        <f t="shared" si="58"/>
        <v>Coût annuel estimé      PAC air-rad-ECS + VE2 - 4 plages</v>
      </c>
      <c r="M76" s="131" t="str">
        <f t="shared" si="58"/>
        <v>Coût annuel estimé      PAC air-rad-ECS + VE3 - 4 plages</v>
      </c>
      <c r="N76" s="131" t="str">
        <f t="shared" si="58"/>
        <v>Coût annuel estimé      PAC air-rad-ECS + VE3 - 4 plages</v>
      </c>
    </row>
    <row r="77" spans="1:14" x14ac:dyDescent="0.3">
      <c r="A77" s="139" t="s">
        <v>7</v>
      </c>
      <c r="B77" s="120"/>
      <c r="C77" s="115" t="e">
        <f t="shared" ref="C77:N77" si="59">SUM(C78:C80)</f>
        <v>#VALUE!</v>
      </c>
      <c r="D77" s="115" t="e">
        <f t="shared" si="59"/>
        <v>#VALUE!</v>
      </c>
      <c r="E77" s="115" t="e">
        <f t="shared" si="59"/>
        <v>#VALUE!</v>
      </c>
      <c r="F77" s="115" t="e">
        <f t="shared" si="59"/>
        <v>#VALUE!</v>
      </c>
      <c r="G77" s="115" t="e">
        <f t="shared" si="59"/>
        <v>#VALUE!</v>
      </c>
      <c r="H77" s="115" t="e">
        <f t="shared" si="59"/>
        <v>#VALUE!</v>
      </c>
      <c r="I77" s="115" t="e">
        <f t="shared" si="59"/>
        <v>#VALUE!</v>
      </c>
      <c r="J77" s="115" t="e">
        <f t="shared" si="59"/>
        <v>#VALUE!</v>
      </c>
      <c r="K77" s="115" t="e">
        <f t="shared" si="59"/>
        <v>#VALUE!</v>
      </c>
      <c r="L77" s="115" t="e">
        <f t="shared" si="59"/>
        <v>#VALUE!</v>
      </c>
      <c r="M77" s="115" t="e">
        <f t="shared" si="59"/>
        <v>#VALUE!</v>
      </c>
      <c r="N77" s="115" t="e">
        <f t="shared" si="59"/>
        <v>#VALUE!</v>
      </c>
    </row>
    <row r="78" spans="1:14" x14ac:dyDescent="0.3">
      <c r="A78" s="18" t="s">
        <v>8</v>
      </c>
      <c r="B78" s="121" t="str">
        <f>+'Tarifs 2027'!$S$18</f>
        <v>V</v>
      </c>
      <c r="C78" s="115" t="e">
        <f t="shared" ref="C78:N78" si="60">$B78*C$11</f>
        <v>#VALUE!</v>
      </c>
      <c r="D78" s="115" t="e">
        <f t="shared" si="60"/>
        <v>#VALUE!</v>
      </c>
      <c r="E78" s="115" t="e">
        <f t="shared" si="60"/>
        <v>#VALUE!</v>
      </c>
      <c r="F78" s="115" t="e">
        <f t="shared" si="60"/>
        <v>#VALUE!</v>
      </c>
      <c r="G78" s="115" t="e">
        <f t="shared" si="60"/>
        <v>#VALUE!</v>
      </c>
      <c r="H78" s="115" t="e">
        <f t="shared" si="60"/>
        <v>#VALUE!</v>
      </c>
      <c r="I78" s="115" t="e">
        <f t="shared" si="60"/>
        <v>#VALUE!</v>
      </c>
      <c r="J78" s="115" t="e">
        <f t="shared" si="60"/>
        <v>#VALUE!</v>
      </c>
      <c r="K78" s="115" t="e">
        <f t="shared" si="60"/>
        <v>#VALUE!</v>
      </c>
      <c r="L78" s="115" t="e">
        <f t="shared" si="60"/>
        <v>#VALUE!</v>
      </c>
      <c r="M78" s="115" t="e">
        <f t="shared" si="60"/>
        <v>#VALUE!</v>
      </c>
      <c r="N78" s="115" t="e">
        <f t="shared" si="60"/>
        <v>#VALUE!</v>
      </c>
    </row>
    <row r="79" spans="1:14" x14ac:dyDescent="0.3">
      <c r="A79" s="18" t="s">
        <v>17</v>
      </c>
      <c r="B79" s="121" t="str">
        <f>+'Tarifs 2027'!$R$21</f>
        <v>V</v>
      </c>
      <c r="C79" s="115" t="e">
        <f t="shared" ref="C79:N79" si="61">$B79*1</f>
        <v>#VALUE!</v>
      </c>
      <c r="D79" s="115" t="e">
        <f t="shared" si="61"/>
        <v>#VALUE!</v>
      </c>
      <c r="E79" s="115" t="e">
        <f t="shared" si="61"/>
        <v>#VALUE!</v>
      </c>
      <c r="F79" s="115" t="e">
        <f t="shared" si="61"/>
        <v>#VALUE!</v>
      </c>
      <c r="G79" s="115" t="e">
        <f t="shared" si="61"/>
        <v>#VALUE!</v>
      </c>
      <c r="H79" s="115" t="e">
        <f t="shared" si="61"/>
        <v>#VALUE!</v>
      </c>
      <c r="I79" s="115" t="e">
        <f t="shared" si="61"/>
        <v>#VALUE!</v>
      </c>
      <c r="J79" s="115" t="e">
        <f t="shared" si="61"/>
        <v>#VALUE!</v>
      </c>
      <c r="K79" s="115" t="e">
        <f t="shared" si="61"/>
        <v>#VALUE!</v>
      </c>
      <c r="L79" s="115" t="e">
        <f t="shared" si="61"/>
        <v>#VALUE!</v>
      </c>
      <c r="M79" s="115" t="e">
        <f t="shared" si="61"/>
        <v>#VALUE!</v>
      </c>
      <c r="N79" s="115" t="e">
        <f t="shared" si="61"/>
        <v>#VALUE!</v>
      </c>
    </row>
    <row r="80" spans="1:14" x14ac:dyDescent="0.3">
      <c r="A80" s="18" t="s">
        <v>58</v>
      </c>
      <c r="B80" s="120"/>
      <c r="C80" s="115" t="e">
        <f t="shared" ref="C80:N80" si="62">SUM(C81:C84)</f>
        <v>#VALUE!</v>
      </c>
      <c r="D80" s="115" t="e">
        <f t="shared" si="62"/>
        <v>#VALUE!</v>
      </c>
      <c r="E80" s="115" t="e">
        <f t="shared" si="62"/>
        <v>#VALUE!</v>
      </c>
      <c r="F80" s="115" t="e">
        <f t="shared" si="62"/>
        <v>#VALUE!</v>
      </c>
      <c r="G80" s="115" t="e">
        <f t="shared" si="62"/>
        <v>#VALUE!</v>
      </c>
      <c r="H80" s="115" t="e">
        <f t="shared" si="62"/>
        <v>#VALUE!</v>
      </c>
      <c r="I80" s="115" t="e">
        <f t="shared" si="62"/>
        <v>#VALUE!</v>
      </c>
      <c r="J80" s="115" t="e">
        <f t="shared" si="62"/>
        <v>#VALUE!</v>
      </c>
      <c r="K80" s="115" t="e">
        <f t="shared" si="62"/>
        <v>#VALUE!</v>
      </c>
      <c r="L80" s="115" t="e">
        <f t="shared" si="62"/>
        <v>#VALUE!</v>
      </c>
      <c r="M80" s="115" t="e">
        <f t="shared" si="62"/>
        <v>#VALUE!</v>
      </c>
      <c r="N80" s="115" t="e">
        <f t="shared" si="62"/>
        <v>#VALUE!</v>
      </c>
    </row>
    <row r="81" spans="1:14" x14ac:dyDescent="0.3">
      <c r="A81" s="19" t="s">
        <v>140</v>
      </c>
      <c r="B81" s="120" t="str">
        <f>+'Tarifs 2027'!$S$24</f>
        <v>V</v>
      </c>
      <c r="C81" s="115" t="e">
        <f t="shared" ref="C81:N84" si="63">$B81*C$6</f>
        <v>#VALUE!</v>
      </c>
      <c r="D81" s="115" t="e">
        <f t="shared" si="63"/>
        <v>#VALUE!</v>
      </c>
      <c r="E81" s="115" t="e">
        <f t="shared" si="63"/>
        <v>#VALUE!</v>
      </c>
      <c r="F81" s="115" t="e">
        <f t="shared" si="63"/>
        <v>#VALUE!</v>
      </c>
      <c r="G81" s="115" t="e">
        <f t="shared" si="63"/>
        <v>#VALUE!</v>
      </c>
      <c r="H81" s="115" t="e">
        <f t="shared" si="63"/>
        <v>#VALUE!</v>
      </c>
      <c r="I81" s="115" t="e">
        <f t="shared" si="63"/>
        <v>#VALUE!</v>
      </c>
      <c r="J81" s="115" t="e">
        <f t="shared" si="63"/>
        <v>#VALUE!</v>
      </c>
      <c r="K81" s="115" t="e">
        <f t="shared" si="63"/>
        <v>#VALUE!</v>
      </c>
      <c r="L81" s="115" t="e">
        <f t="shared" si="63"/>
        <v>#VALUE!</v>
      </c>
      <c r="M81" s="115" t="e">
        <f t="shared" si="63"/>
        <v>#VALUE!</v>
      </c>
      <c r="N81" s="115" t="e">
        <f t="shared" si="63"/>
        <v>#VALUE!</v>
      </c>
    </row>
    <row r="82" spans="1:14" x14ac:dyDescent="0.3">
      <c r="A82" s="19" t="s">
        <v>141</v>
      </c>
      <c r="B82" s="120">
        <f>+'Tarifs 2027'!$S$25</f>
        <v>0</v>
      </c>
      <c r="C82" s="115">
        <f t="shared" si="63"/>
        <v>0</v>
      </c>
      <c r="D82" s="115">
        <f t="shared" si="63"/>
        <v>0</v>
      </c>
      <c r="E82" s="115">
        <f t="shared" si="63"/>
        <v>0</v>
      </c>
      <c r="F82" s="115">
        <f t="shared" si="63"/>
        <v>0</v>
      </c>
      <c r="G82" s="115">
        <f t="shared" si="63"/>
        <v>0</v>
      </c>
      <c r="H82" s="115">
        <f t="shared" si="63"/>
        <v>0</v>
      </c>
      <c r="I82" s="115">
        <f t="shared" si="63"/>
        <v>0</v>
      </c>
      <c r="J82" s="115">
        <f t="shared" si="63"/>
        <v>0</v>
      </c>
      <c r="K82" s="115">
        <f t="shared" si="63"/>
        <v>0</v>
      </c>
      <c r="L82" s="115">
        <f t="shared" si="63"/>
        <v>0</v>
      </c>
      <c r="M82" s="115">
        <f t="shared" si="63"/>
        <v>0</v>
      </c>
      <c r="N82" s="115">
        <f t="shared" si="63"/>
        <v>0</v>
      </c>
    </row>
    <row r="83" spans="1:14" x14ac:dyDescent="0.3">
      <c r="A83" s="19" t="s">
        <v>142</v>
      </c>
      <c r="B83" s="120" t="str">
        <f>+'Tarifs 2027'!$S$26</f>
        <v>V</v>
      </c>
      <c r="C83" s="115" t="e">
        <f t="shared" si="63"/>
        <v>#VALUE!</v>
      </c>
      <c r="D83" s="115" t="e">
        <f t="shared" si="63"/>
        <v>#VALUE!</v>
      </c>
      <c r="E83" s="115" t="e">
        <f t="shared" si="63"/>
        <v>#VALUE!</v>
      </c>
      <c r="F83" s="115" t="e">
        <f t="shared" si="63"/>
        <v>#VALUE!</v>
      </c>
      <c r="G83" s="115" t="e">
        <f t="shared" si="63"/>
        <v>#VALUE!</v>
      </c>
      <c r="H83" s="115" t="e">
        <f t="shared" si="63"/>
        <v>#VALUE!</v>
      </c>
      <c r="I83" s="115" t="e">
        <f t="shared" si="63"/>
        <v>#VALUE!</v>
      </c>
      <c r="J83" s="115" t="e">
        <f t="shared" si="63"/>
        <v>#VALUE!</v>
      </c>
      <c r="K83" s="115" t="e">
        <f t="shared" si="63"/>
        <v>#VALUE!</v>
      </c>
      <c r="L83" s="115" t="e">
        <f t="shared" si="63"/>
        <v>#VALUE!</v>
      </c>
      <c r="M83" s="115" t="e">
        <f t="shared" si="63"/>
        <v>#VALUE!</v>
      </c>
      <c r="N83" s="115" t="e">
        <f t="shared" si="63"/>
        <v>#VALUE!</v>
      </c>
    </row>
    <row r="84" spans="1:14" x14ac:dyDescent="0.3">
      <c r="A84" s="19" t="s">
        <v>143</v>
      </c>
      <c r="B84" s="120" t="str">
        <f>+'Tarifs 2027'!$S$27</f>
        <v>V</v>
      </c>
      <c r="C84" s="115" t="e">
        <f t="shared" si="63"/>
        <v>#VALUE!</v>
      </c>
      <c r="D84" s="115" t="e">
        <f t="shared" si="63"/>
        <v>#VALUE!</v>
      </c>
      <c r="E84" s="115" t="e">
        <f t="shared" si="63"/>
        <v>#VALUE!</v>
      </c>
      <c r="F84" s="115" t="e">
        <f t="shared" si="63"/>
        <v>#VALUE!</v>
      </c>
      <c r="G84" s="115" t="e">
        <f t="shared" si="63"/>
        <v>#VALUE!</v>
      </c>
      <c r="H84" s="115" t="e">
        <f t="shared" si="63"/>
        <v>#VALUE!</v>
      </c>
      <c r="I84" s="115" t="e">
        <f t="shared" si="63"/>
        <v>#VALUE!</v>
      </c>
      <c r="J84" s="115" t="e">
        <f t="shared" si="63"/>
        <v>#VALUE!</v>
      </c>
      <c r="K84" s="115" t="e">
        <f t="shared" si="63"/>
        <v>#VALUE!</v>
      </c>
      <c r="L84" s="115" t="e">
        <f t="shared" si="63"/>
        <v>#VALUE!</v>
      </c>
      <c r="M84" s="115" t="e">
        <f t="shared" si="63"/>
        <v>#VALUE!</v>
      </c>
      <c r="N84" s="115" t="e">
        <f t="shared" si="63"/>
        <v>#VALUE!</v>
      </c>
    </row>
    <row r="85" spans="1:14" x14ac:dyDescent="0.3">
      <c r="A85" s="139" t="s">
        <v>42</v>
      </c>
      <c r="B85" s="120" t="str">
        <f>+'Tarifs 2027'!$R$36</f>
        <v>V</v>
      </c>
      <c r="C85" s="115" t="e">
        <f t="shared" ref="C85:N85" si="64">$B85*C$10</f>
        <v>#VALUE!</v>
      </c>
      <c r="D85" s="115" t="e">
        <f t="shared" si="64"/>
        <v>#VALUE!</v>
      </c>
      <c r="E85" s="115" t="e">
        <f t="shared" si="64"/>
        <v>#VALUE!</v>
      </c>
      <c r="F85" s="115" t="e">
        <f t="shared" si="64"/>
        <v>#VALUE!</v>
      </c>
      <c r="G85" s="115" t="e">
        <f t="shared" si="64"/>
        <v>#VALUE!</v>
      </c>
      <c r="H85" s="115" t="e">
        <f t="shared" si="64"/>
        <v>#VALUE!</v>
      </c>
      <c r="I85" s="115" t="e">
        <f t="shared" si="64"/>
        <v>#VALUE!</v>
      </c>
      <c r="J85" s="115" t="e">
        <f t="shared" si="64"/>
        <v>#VALUE!</v>
      </c>
      <c r="K85" s="115" t="e">
        <f t="shared" si="64"/>
        <v>#VALUE!</v>
      </c>
      <c r="L85" s="115" t="e">
        <f t="shared" si="64"/>
        <v>#VALUE!</v>
      </c>
      <c r="M85" s="115" t="e">
        <f t="shared" si="64"/>
        <v>#VALUE!</v>
      </c>
      <c r="N85" s="115" t="e">
        <f t="shared" si="64"/>
        <v>#VALUE!</v>
      </c>
    </row>
    <row r="86" spans="1:14" x14ac:dyDescent="0.3">
      <c r="A86" s="139" t="s">
        <v>59</v>
      </c>
      <c r="B86" s="120"/>
      <c r="C86" s="115" t="e">
        <f t="shared" ref="C86:N86" si="65">SUM(C87:C89)</f>
        <v>#VALUE!</v>
      </c>
      <c r="D86" s="115" t="e">
        <f t="shared" si="65"/>
        <v>#VALUE!</v>
      </c>
      <c r="E86" s="115" t="e">
        <f t="shared" si="65"/>
        <v>#VALUE!</v>
      </c>
      <c r="F86" s="115" t="e">
        <f t="shared" si="65"/>
        <v>#VALUE!</v>
      </c>
      <c r="G86" s="115" t="e">
        <f t="shared" si="65"/>
        <v>#VALUE!</v>
      </c>
      <c r="H86" s="115" t="e">
        <f t="shared" si="65"/>
        <v>#VALUE!</v>
      </c>
      <c r="I86" s="115" t="e">
        <f t="shared" si="65"/>
        <v>#VALUE!</v>
      </c>
      <c r="J86" s="115" t="e">
        <f t="shared" si="65"/>
        <v>#VALUE!</v>
      </c>
      <c r="K86" s="115" t="e">
        <f t="shared" si="65"/>
        <v>#VALUE!</v>
      </c>
      <c r="L86" s="115" t="e">
        <f t="shared" si="65"/>
        <v>#VALUE!</v>
      </c>
      <c r="M86" s="115" t="e">
        <f t="shared" si="65"/>
        <v>#VALUE!</v>
      </c>
      <c r="N86" s="115" t="e">
        <f t="shared" si="65"/>
        <v>#VALUE!</v>
      </c>
    </row>
    <row r="87" spans="1:14" x14ac:dyDescent="0.3">
      <c r="A87" s="18" t="s">
        <v>28</v>
      </c>
      <c r="B87" s="120" t="str">
        <f>+'Tarifs 2027'!$R$39</f>
        <v>V</v>
      </c>
      <c r="C87" s="115" t="e">
        <f t="shared" ref="C87:N90" si="66">$B87*C$10</f>
        <v>#VALUE!</v>
      </c>
      <c r="D87" s="115" t="e">
        <f t="shared" si="66"/>
        <v>#VALUE!</v>
      </c>
      <c r="E87" s="115" t="e">
        <f t="shared" si="66"/>
        <v>#VALUE!</v>
      </c>
      <c r="F87" s="115" t="e">
        <f t="shared" si="66"/>
        <v>#VALUE!</v>
      </c>
      <c r="G87" s="115" t="e">
        <f t="shared" si="66"/>
        <v>#VALUE!</v>
      </c>
      <c r="H87" s="115" t="e">
        <f t="shared" si="66"/>
        <v>#VALUE!</v>
      </c>
      <c r="I87" s="115" t="e">
        <f t="shared" si="66"/>
        <v>#VALUE!</v>
      </c>
      <c r="J87" s="115" t="e">
        <f t="shared" si="66"/>
        <v>#VALUE!</v>
      </c>
      <c r="K87" s="115" t="e">
        <f t="shared" si="66"/>
        <v>#VALUE!</v>
      </c>
      <c r="L87" s="115" t="e">
        <f t="shared" si="66"/>
        <v>#VALUE!</v>
      </c>
      <c r="M87" s="115" t="e">
        <f t="shared" si="66"/>
        <v>#VALUE!</v>
      </c>
      <c r="N87" s="115" t="e">
        <f t="shared" si="66"/>
        <v>#VALUE!</v>
      </c>
    </row>
    <row r="88" spans="1:14" x14ac:dyDescent="0.3">
      <c r="A88" s="18" t="s">
        <v>30</v>
      </c>
      <c r="B88" s="120" t="str">
        <f>+'Tarifs 2027'!$R$40</f>
        <v>V</v>
      </c>
      <c r="C88" s="115" t="e">
        <f t="shared" si="66"/>
        <v>#VALUE!</v>
      </c>
      <c r="D88" s="115" t="e">
        <f t="shared" si="66"/>
        <v>#VALUE!</v>
      </c>
      <c r="E88" s="115" t="e">
        <f t="shared" si="66"/>
        <v>#VALUE!</v>
      </c>
      <c r="F88" s="115" t="e">
        <f t="shared" si="66"/>
        <v>#VALUE!</v>
      </c>
      <c r="G88" s="115" t="e">
        <f t="shared" si="66"/>
        <v>#VALUE!</v>
      </c>
      <c r="H88" s="115" t="e">
        <f t="shared" si="66"/>
        <v>#VALUE!</v>
      </c>
      <c r="I88" s="115" t="e">
        <f t="shared" si="66"/>
        <v>#VALUE!</v>
      </c>
      <c r="J88" s="115" t="e">
        <f t="shared" si="66"/>
        <v>#VALUE!</v>
      </c>
      <c r="K88" s="115" t="e">
        <f t="shared" si="66"/>
        <v>#VALUE!</v>
      </c>
      <c r="L88" s="115" t="e">
        <f t="shared" si="66"/>
        <v>#VALUE!</v>
      </c>
      <c r="M88" s="115" t="e">
        <f t="shared" si="66"/>
        <v>#VALUE!</v>
      </c>
      <c r="N88" s="115" t="e">
        <f t="shared" si="66"/>
        <v>#VALUE!</v>
      </c>
    </row>
    <row r="89" spans="1:14" x14ac:dyDescent="0.3">
      <c r="A89" s="18" t="s">
        <v>32</v>
      </c>
      <c r="B89" s="120" t="str">
        <f>+'Tarifs 2027'!$R$41</f>
        <v>V</v>
      </c>
      <c r="C89" s="115" t="e">
        <f t="shared" si="66"/>
        <v>#VALUE!</v>
      </c>
      <c r="D89" s="115" t="e">
        <f t="shared" si="66"/>
        <v>#VALUE!</v>
      </c>
      <c r="E89" s="115" t="e">
        <f t="shared" si="66"/>
        <v>#VALUE!</v>
      </c>
      <c r="F89" s="115" t="e">
        <f t="shared" si="66"/>
        <v>#VALUE!</v>
      </c>
      <c r="G89" s="115" t="e">
        <f t="shared" si="66"/>
        <v>#VALUE!</v>
      </c>
      <c r="H89" s="115" t="e">
        <f t="shared" si="66"/>
        <v>#VALUE!</v>
      </c>
      <c r="I89" s="115" t="e">
        <f t="shared" si="66"/>
        <v>#VALUE!</v>
      </c>
      <c r="J89" s="115" t="e">
        <f t="shared" si="66"/>
        <v>#VALUE!</v>
      </c>
      <c r="K89" s="115" t="e">
        <f t="shared" si="66"/>
        <v>#VALUE!</v>
      </c>
      <c r="L89" s="115" t="e">
        <f t="shared" si="66"/>
        <v>#VALUE!</v>
      </c>
      <c r="M89" s="115" t="e">
        <f t="shared" si="66"/>
        <v>#VALUE!</v>
      </c>
      <c r="N89" s="115" t="e">
        <f t="shared" si="66"/>
        <v>#VALUE!</v>
      </c>
    </row>
    <row r="90" spans="1:14" x14ac:dyDescent="0.3">
      <c r="A90" s="139" t="s">
        <v>34</v>
      </c>
      <c r="B90" s="120" t="str">
        <f>+'Tarifs 2027'!$S$43</f>
        <v>V</v>
      </c>
      <c r="C90" s="115" t="e">
        <f t="shared" si="66"/>
        <v>#VALUE!</v>
      </c>
      <c r="D90" s="115" t="e">
        <f t="shared" si="66"/>
        <v>#VALUE!</v>
      </c>
      <c r="E90" s="115" t="e">
        <f t="shared" si="66"/>
        <v>#VALUE!</v>
      </c>
      <c r="F90" s="115" t="e">
        <f t="shared" si="66"/>
        <v>#VALUE!</v>
      </c>
      <c r="G90" s="115" t="e">
        <f t="shared" si="66"/>
        <v>#VALUE!</v>
      </c>
      <c r="H90" s="115" t="e">
        <f t="shared" si="66"/>
        <v>#VALUE!</v>
      </c>
      <c r="I90" s="115" t="e">
        <f t="shared" si="66"/>
        <v>#VALUE!</v>
      </c>
      <c r="J90" s="115" t="e">
        <f t="shared" si="66"/>
        <v>#VALUE!</v>
      </c>
      <c r="K90" s="115" t="e">
        <f t="shared" si="66"/>
        <v>#VALUE!</v>
      </c>
      <c r="L90" s="115" t="e">
        <f t="shared" si="66"/>
        <v>#VALUE!</v>
      </c>
      <c r="M90" s="115" t="e">
        <f t="shared" si="66"/>
        <v>#VALUE!</v>
      </c>
      <c r="N90" s="115" t="e">
        <f t="shared" si="66"/>
        <v>#VALUE!</v>
      </c>
    </row>
    <row r="91" spans="1:14" x14ac:dyDescent="0.3">
      <c r="A91" s="133" t="s">
        <v>62</v>
      </c>
      <c r="B91" s="134"/>
      <c r="C91" s="135" t="e">
        <f t="shared" ref="C91:N91" si="67">SUM(C77,C85:C86,C90)</f>
        <v>#VALUE!</v>
      </c>
      <c r="D91" s="135" t="e">
        <f t="shared" si="67"/>
        <v>#VALUE!</v>
      </c>
      <c r="E91" s="135" t="e">
        <f t="shared" si="67"/>
        <v>#VALUE!</v>
      </c>
      <c r="F91" s="135" t="e">
        <f t="shared" si="67"/>
        <v>#VALUE!</v>
      </c>
      <c r="G91" s="135" t="e">
        <f t="shared" si="67"/>
        <v>#VALUE!</v>
      </c>
      <c r="H91" s="135" t="e">
        <f t="shared" si="67"/>
        <v>#VALUE!</v>
      </c>
      <c r="I91" s="135" t="e">
        <f t="shared" si="67"/>
        <v>#VALUE!</v>
      </c>
      <c r="J91" s="135" t="e">
        <f t="shared" si="67"/>
        <v>#VALUE!</v>
      </c>
      <c r="K91" s="135" t="e">
        <f t="shared" si="67"/>
        <v>#VALUE!</v>
      </c>
      <c r="L91" s="135" t="e">
        <f t="shared" si="67"/>
        <v>#VALUE!</v>
      </c>
      <c r="M91" s="135" t="e">
        <f t="shared" si="67"/>
        <v>#VALUE!</v>
      </c>
      <c r="N91" s="135" t="e">
        <f t="shared" si="67"/>
        <v>#VALUE!</v>
      </c>
    </row>
    <row r="92" spans="1:14" x14ac:dyDescent="0.3">
      <c r="A92" s="22" t="s">
        <v>156</v>
      </c>
      <c r="B92" s="1"/>
      <c r="C92" s="121" t="e">
        <f t="shared" ref="C92:N92" si="68">C70</f>
        <v>#VALUE!</v>
      </c>
      <c r="D92" s="121" t="e">
        <f t="shared" si="68"/>
        <v>#VALUE!</v>
      </c>
      <c r="E92" s="121" t="e">
        <f t="shared" si="68"/>
        <v>#VALUE!</v>
      </c>
      <c r="F92" s="121" t="e">
        <f t="shared" si="68"/>
        <v>#VALUE!</v>
      </c>
      <c r="G92" s="121" t="e">
        <f t="shared" si="68"/>
        <v>#VALUE!</v>
      </c>
      <c r="H92" s="121" t="e">
        <f t="shared" si="68"/>
        <v>#VALUE!</v>
      </c>
      <c r="I92" s="121" t="e">
        <f t="shared" si="68"/>
        <v>#VALUE!</v>
      </c>
      <c r="J92" s="121" t="e">
        <f t="shared" si="68"/>
        <v>#VALUE!</v>
      </c>
      <c r="K92" s="121" t="e">
        <f t="shared" si="68"/>
        <v>#VALUE!</v>
      </c>
      <c r="L92" s="121" t="e">
        <f t="shared" si="68"/>
        <v>#VALUE!</v>
      </c>
      <c r="M92" s="121" t="e">
        <f t="shared" si="68"/>
        <v>#VALUE!</v>
      </c>
      <c r="N92" s="121" t="e">
        <f t="shared" si="68"/>
        <v>#VALUE!</v>
      </c>
    </row>
    <row r="93" spans="1:14" x14ac:dyDescent="0.3">
      <c r="A93" s="23" t="s">
        <v>157</v>
      </c>
      <c r="B93" s="123"/>
      <c r="C93" s="24" t="e">
        <f t="shared" ref="C93:N93" si="69">C91-C92</f>
        <v>#VALUE!</v>
      </c>
      <c r="D93" s="24" t="e">
        <f t="shared" si="69"/>
        <v>#VALUE!</v>
      </c>
      <c r="E93" s="24" t="e">
        <f t="shared" si="69"/>
        <v>#VALUE!</v>
      </c>
      <c r="F93" s="24" t="e">
        <f t="shared" si="69"/>
        <v>#VALUE!</v>
      </c>
      <c r="G93" s="24" t="e">
        <f t="shared" si="69"/>
        <v>#VALUE!</v>
      </c>
      <c r="H93" s="24" t="e">
        <f t="shared" si="69"/>
        <v>#VALUE!</v>
      </c>
      <c r="I93" s="24" t="e">
        <f t="shared" si="69"/>
        <v>#VALUE!</v>
      </c>
      <c r="J93" s="24" t="e">
        <f t="shared" si="69"/>
        <v>#VALUE!</v>
      </c>
      <c r="K93" s="24" t="e">
        <f t="shared" si="69"/>
        <v>#VALUE!</v>
      </c>
      <c r="L93" s="24" t="e">
        <f t="shared" si="69"/>
        <v>#VALUE!</v>
      </c>
      <c r="M93" s="24" t="e">
        <f t="shared" si="69"/>
        <v>#VALUE!</v>
      </c>
      <c r="N93" s="24" t="e">
        <f t="shared" si="69"/>
        <v>#VALUE!</v>
      </c>
    </row>
    <row r="94" spans="1:14" ht="15.75" thickBot="1" x14ac:dyDescent="0.35">
      <c r="A94" s="25" t="s">
        <v>158</v>
      </c>
      <c r="B94" s="125"/>
      <c r="C94" s="140" t="str">
        <f>+IFERROR((C93/C92),"")</f>
        <v/>
      </c>
      <c r="D94" s="140" t="str">
        <f t="shared" ref="D94" si="70">+IFERROR((D93/D92),"")</f>
        <v/>
      </c>
      <c r="E94" s="140" t="str">
        <f t="shared" ref="E94" si="71">+IFERROR((E93/E92),"")</f>
        <v/>
      </c>
      <c r="F94" s="140" t="str">
        <f t="shared" ref="F94" si="72">+IFERROR((F93/F92),"")</f>
        <v/>
      </c>
      <c r="G94" s="140" t="str">
        <f t="shared" ref="G94" si="73">+IFERROR((G93/G92),"")</f>
        <v/>
      </c>
      <c r="H94" s="140" t="str">
        <f t="shared" ref="H94" si="74">+IFERROR((H93/H92),"")</f>
        <v/>
      </c>
      <c r="I94" s="140" t="str">
        <f t="shared" ref="I94" si="75">+IFERROR((I93/I92),"")</f>
        <v/>
      </c>
      <c r="J94" s="140" t="str">
        <f t="shared" ref="J94" si="76">+IFERROR((J93/J92),"")</f>
        <v/>
      </c>
      <c r="K94" s="140" t="str">
        <f t="shared" ref="K94" si="77">+IFERROR((K93/K92),"")</f>
        <v/>
      </c>
      <c r="L94" s="140" t="str">
        <f t="shared" ref="L94" si="78">+IFERROR((L93/L92),"")</f>
        <v/>
      </c>
      <c r="M94" s="140" t="str">
        <f t="shared" ref="M94" si="79">+IFERROR((M93/M92),"")</f>
        <v/>
      </c>
      <c r="N94" s="140" t="str">
        <f t="shared" ref="N94" si="80">+IFERROR((N93/N92),"")</f>
        <v/>
      </c>
    </row>
    <row r="95" spans="1:14" ht="19.5" thickTop="1" thickBot="1" x14ac:dyDescent="0.4">
      <c r="A95" s="301" t="s">
        <v>159</v>
      </c>
      <c r="B95" s="302"/>
      <c r="C95" s="302"/>
      <c r="D95" s="302"/>
      <c r="E95" s="302"/>
      <c r="F95" s="302"/>
      <c r="G95" s="302"/>
      <c r="H95" s="302"/>
      <c r="I95" s="302"/>
      <c r="J95" s="302"/>
      <c r="K95" s="302"/>
      <c r="L95" s="302"/>
      <c r="M95" s="302"/>
      <c r="N95" s="302"/>
    </row>
    <row r="96" spans="1:14" ht="27" x14ac:dyDescent="0.3">
      <c r="A96" s="16"/>
      <c r="B96" s="132" t="s">
        <v>57</v>
      </c>
      <c r="C96" s="131" t="str">
        <f t="shared" ref="C96:N96" si="81">"Coût annuel estimé      "&amp;C$5</f>
        <v>Coût annuel estimé      3500 kWh - 4 plages</v>
      </c>
      <c r="D96" s="131" t="str">
        <f t="shared" si="81"/>
        <v>Coût annuel estimé      5000 kWh - 4 plages</v>
      </c>
      <c r="E96" s="131" t="str">
        <f t="shared" si="81"/>
        <v>Coût annuel estimé      PAC air-rad - 4 plages</v>
      </c>
      <c r="F96" s="131" t="str">
        <f t="shared" si="81"/>
        <v>Coût annuel estimé      PAC air-rad - 4 plages</v>
      </c>
      <c r="G96" s="131" t="str">
        <f t="shared" si="81"/>
        <v>Coût annuel estimé      VE2 - 4 plages</v>
      </c>
      <c r="H96" s="131" t="str">
        <f t="shared" si="81"/>
        <v>Coût annuel estimé      VE2 - 4 plages</v>
      </c>
      <c r="I96" s="131" t="str">
        <f t="shared" si="81"/>
        <v>Coût annuel estimé      VE3 - 4 plages</v>
      </c>
      <c r="J96" s="131" t="str">
        <f t="shared" si="81"/>
        <v>Coût annuel estimé      VE3 - 4 plages</v>
      </c>
      <c r="K96" s="131" t="str">
        <f t="shared" si="81"/>
        <v>Coût annuel estimé      PAC air-rad-ECS + VE2 - 4 plages</v>
      </c>
      <c r="L96" s="131" t="str">
        <f t="shared" si="81"/>
        <v>Coût annuel estimé      PAC air-rad-ECS + VE2 - 4 plages</v>
      </c>
      <c r="M96" s="131" t="str">
        <f t="shared" si="81"/>
        <v>Coût annuel estimé      PAC air-rad-ECS + VE3 - 4 plages</v>
      </c>
      <c r="N96" s="131" t="str">
        <f t="shared" si="81"/>
        <v>Coût annuel estimé      PAC air-rad-ECS + VE3 - 4 plages</v>
      </c>
    </row>
    <row r="97" spans="1:14" x14ac:dyDescent="0.3">
      <c r="A97" s="139" t="s">
        <v>7</v>
      </c>
      <c r="B97" s="120"/>
      <c r="C97" s="115" t="e">
        <f t="shared" ref="C97:N97" si="82">SUM(C98:C100)</f>
        <v>#VALUE!</v>
      </c>
      <c r="D97" s="115" t="e">
        <f t="shared" si="82"/>
        <v>#VALUE!</v>
      </c>
      <c r="E97" s="115" t="e">
        <f t="shared" si="82"/>
        <v>#VALUE!</v>
      </c>
      <c r="F97" s="115" t="e">
        <f t="shared" si="82"/>
        <v>#VALUE!</v>
      </c>
      <c r="G97" s="115" t="e">
        <f t="shared" si="82"/>
        <v>#VALUE!</v>
      </c>
      <c r="H97" s="115" t="e">
        <f t="shared" si="82"/>
        <v>#VALUE!</v>
      </c>
      <c r="I97" s="115" t="e">
        <f t="shared" si="82"/>
        <v>#VALUE!</v>
      </c>
      <c r="J97" s="115" t="e">
        <f t="shared" si="82"/>
        <v>#VALUE!</v>
      </c>
      <c r="K97" s="115" t="e">
        <f t="shared" si="82"/>
        <v>#VALUE!</v>
      </c>
      <c r="L97" s="115" t="e">
        <f t="shared" si="82"/>
        <v>#VALUE!</v>
      </c>
      <c r="M97" s="115" t="e">
        <f t="shared" si="82"/>
        <v>#VALUE!</v>
      </c>
      <c r="N97" s="115" t="e">
        <f t="shared" si="82"/>
        <v>#VALUE!</v>
      </c>
    </row>
    <row r="98" spans="1:14" x14ac:dyDescent="0.3">
      <c r="A98" s="18" t="s">
        <v>8</v>
      </c>
      <c r="B98" s="121" t="str">
        <f>+'Tarifs 2028'!$S$18</f>
        <v>V</v>
      </c>
      <c r="C98" s="115" t="e">
        <f t="shared" ref="C98:N98" si="83">$B98*C$11</f>
        <v>#VALUE!</v>
      </c>
      <c r="D98" s="115" t="e">
        <f t="shared" si="83"/>
        <v>#VALUE!</v>
      </c>
      <c r="E98" s="115" t="e">
        <f t="shared" si="83"/>
        <v>#VALUE!</v>
      </c>
      <c r="F98" s="115" t="e">
        <f t="shared" si="83"/>
        <v>#VALUE!</v>
      </c>
      <c r="G98" s="115" t="e">
        <f t="shared" si="83"/>
        <v>#VALUE!</v>
      </c>
      <c r="H98" s="115" t="e">
        <f t="shared" si="83"/>
        <v>#VALUE!</v>
      </c>
      <c r="I98" s="115" t="e">
        <f t="shared" si="83"/>
        <v>#VALUE!</v>
      </c>
      <c r="J98" s="115" t="e">
        <f t="shared" si="83"/>
        <v>#VALUE!</v>
      </c>
      <c r="K98" s="115" t="e">
        <f t="shared" si="83"/>
        <v>#VALUE!</v>
      </c>
      <c r="L98" s="115" t="e">
        <f t="shared" si="83"/>
        <v>#VALUE!</v>
      </c>
      <c r="M98" s="115" t="e">
        <f t="shared" si="83"/>
        <v>#VALUE!</v>
      </c>
      <c r="N98" s="115" t="e">
        <f t="shared" si="83"/>
        <v>#VALUE!</v>
      </c>
    </row>
    <row r="99" spans="1:14" x14ac:dyDescent="0.3">
      <c r="A99" s="18" t="s">
        <v>17</v>
      </c>
      <c r="B99" s="121" t="str">
        <f>+'Tarifs 2028'!$R$21</f>
        <v>V</v>
      </c>
      <c r="C99" s="115" t="e">
        <f t="shared" ref="C99:N99" si="84">$B99*1</f>
        <v>#VALUE!</v>
      </c>
      <c r="D99" s="115" t="e">
        <f t="shared" si="84"/>
        <v>#VALUE!</v>
      </c>
      <c r="E99" s="115" t="e">
        <f t="shared" si="84"/>
        <v>#VALUE!</v>
      </c>
      <c r="F99" s="115" t="e">
        <f t="shared" si="84"/>
        <v>#VALUE!</v>
      </c>
      <c r="G99" s="115" t="e">
        <f t="shared" si="84"/>
        <v>#VALUE!</v>
      </c>
      <c r="H99" s="115" t="e">
        <f t="shared" si="84"/>
        <v>#VALUE!</v>
      </c>
      <c r="I99" s="115" t="e">
        <f t="shared" si="84"/>
        <v>#VALUE!</v>
      </c>
      <c r="J99" s="115" t="e">
        <f t="shared" si="84"/>
        <v>#VALUE!</v>
      </c>
      <c r="K99" s="115" t="e">
        <f t="shared" si="84"/>
        <v>#VALUE!</v>
      </c>
      <c r="L99" s="115" t="e">
        <f t="shared" si="84"/>
        <v>#VALUE!</v>
      </c>
      <c r="M99" s="115" t="e">
        <f t="shared" si="84"/>
        <v>#VALUE!</v>
      </c>
      <c r="N99" s="115" t="e">
        <f t="shared" si="84"/>
        <v>#VALUE!</v>
      </c>
    </row>
    <row r="100" spans="1:14" x14ac:dyDescent="0.3">
      <c r="A100" s="18" t="s">
        <v>58</v>
      </c>
      <c r="B100" s="120"/>
      <c r="C100" s="115" t="e">
        <f t="shared" ref="C100:N100" si="85">SUM(C101:C104)</f>
        <v>#VALUE!</v>
      </c>
      <c r="D100" s="115" t="e">
        <f t="shared" si="85"/>
        <v>#VALUE!</v>
      </c>
      <c r="E100" s="115" t="e">
        <f t="shared" si="85"/>
        <v>#VALUE!</v>
      </c>
      <c r="F100" s="115" t="e">
        <f t="shared" si="85"/>
        <v>#VALUE!</v>
      </c>
      <c r="G100" s="115" t="e">
        <f t="shared" si="85"/>
        <v>#VALUE!</v>
      </c>
      <c r="H100" s="115" t="e">
        <f t="shared" si="85"/>
        <v>#VALUE!</v>
      </c>
      <c r="I100" s="115" t="e">
        <f t="shared" si="85"/>
        <v>#VALUE!</v>
      </c>
      <c r="J100" s="115" t="e">
        <f t="shared" si="85"/>
        <v>#VALUE!</v>
      </c>
      <c r="K100" s="115" t="e">
        <f t="shared" si="85"/>
        <v>#VALUE!</v>
      </c>
      <c r="L100" s="115" t="e">
        <f t="shared" si="85"/>
        <v>#VALUE!</v>
      </c>
      <c r="M100" s="115" t="e">
        <f t="shared" si="85"/>
        <v>#VALUE!</v>
      </c>
      <c r="N100" s="115" t="e">
        <f t="shared" si="85"/>
        <v>#VALUE!</v>
      </c>
    </row>
    <row r="101" spans="1:14" x14ac:dyDescent="0.3">
      <c r="A101" s="19" t="s">
        <v>140</v>
      </c>
      <c r="B101" s="120" t="str">
        <f>+'Tarifs 2028'!$S$24</f>
        <v>V</v>
      </c>
      <c r="C101" s="115" t="e">
        <f t="shared" ref="C101:N104" si="86">$B101*C$6</f>
        <v>#VALUE!</v>
      </c>
      <c r="D101" s="115" t="e">
        <f t="shared" si="86"/>
        <v>#VALUE!</v>
      </c>
      <c r="E101" s="115" t="e">
        <f t="shared" si="86"/>
        <v>#VALUE!</v>
      </c>
      <c r="F101" s="115" t="e">
        <f t="shared" si="86"/>
        <v>#VALUE!</v>
      </c>
      <c r="G101" s="115" t="e">
        <f t="shared" si="86"/>
        <v>#VALUE!</v>
      </c>
      <c r="H101" s="115" t="e">
        <f t="shared" si="86"/>
        <v>#VALUE!</v>
      </c>
      <c r="I101" s="115" t="e">
        <f t="shared" si="86"/>
        <v>#VALUE!</v>
      </c>
      <c r="J101" s="115" t="e">
        <f t="shared" si="86"/>
        <v>#VALUE!</v>
      </c>
      <c r="K101" s="115" t="e">
        <f t="shared" si="86"/>
        <v>#VALUE!</v>
      </c>
      <c r="L101" s="115" t="e">
        <f t="shared" si="86"/>
        <v>#VALUE!</v>
      </c>
      <c r="M101" s="115" t="e">
        <f t="shared" si="86"/>
        <v>#VALUE!</v>
      </c>
      <c r="N101" s="115" t="e">
        <f t="shared" si="86"/>
        <v>#VALUE!</v>
      </c>
    </row>
    <row r="102" spans="1:14" x14ac:dyDescent="0.3">
      <c r="A102" s="19" t="s">
        <v>141</v>
      </c>
      <c r="B102" s="120">
        <f>+'Tarifs 2028'!$S$25</f>
        <v>0</v>
      </c>
      <c r="C102" s="115">
        <f t="shared" si="86"/>
        <v>0</v>
      </c>
      <c r="D102" s="115">
        <f t="shared" si="86"/>
        <v>0</v>
      </c>
      <c r="E102" s="115">
        <f t="shared" si="86"/>
        <v>0</v>
      </c>
      <c r="F102" s="115">
        <f t="shared" si="86"/>
        <v>0</v>
      </c>
      <c r="G102" s="115">
        <f t="shared" si="86"/>
        <v>0</v>
      </c>
      <c r="H102" s="115">
        <f t="shared" si="86"/>
        <v>0</v>
      </c>
      <c r="I102" s="115">
        <f t="shared" si="86"/>
        <v>0</v>
      </c>
      <c r="J102" s="115">
        <f t="shared" si="86"/>
        <v>0</v>
      </c>
      <c r="K102" s="115">
        <f t="shared" si="86"/>
        <v>0</v>
      </c>
      <c r="L102" s="115">
        <f t="shared" si="86"/>
        <v>0</v>
      </c>
      <c r="M102" s="115">
        <f t="shared" si="86"/>
        <v>0</v>
      </c>
      <c r="N102" s="115">
        <f t="shared" si="86"/>
        <v>0</v>
      </c>
    </row>
    <row r="103" spans="1:14" x14ac:dyDescent="0.3">
      <c r="A103" s="19" t="s">
        <v>142</v>
      </c>
      <c r="B103" s="120" t="str">
        <f>+'Tarifs 2028'!$S$26</f>
        <v>V</v>
      </c>
      <c r="C103" s="115" t="e">
        <f t="shared" si="86"/>
        <v>#VALUE!</v>
      </c>
      <c r="D103" s="115" t="e">
        <f t="shared" si="86"/>
        <v>#VALUE!</v>
      </c>
      <c r="E103" s="115" t="e">
        <f t="shared" si="86"/>
        <v>#VALUE!</v>
      </c>
      <c r="F103" s="115" t="e">
        <f t="shared" si="86"/>
        <v>#VALUE!</v>
      </c>
      <c r="G103" s="115" t="e">
        <f t="shared" si="86"/>
        <v>#VALUE!</v>
      </c>
      <c r="H103" s="115" t="e">
        <f t="shared" si="86"/>
        <v>#VALUE!</v>
      </c>
      <c r="I103" s="115" t="e">
        <f t="shared" si="86"/>
        <v>#VALUE!</v>
      </c>
      <c r="J103" s="115" t="e">
        <f t="shared" si="86"/>
        <v>#VALUE!</v>
      </c>
      <c r="K103" s="115" t="e">
        <f t="shared" si="86"/>
        <v>#VALUE!</v>
      </c>
      <c r="L103" s="115" t="e">
        <f t="shared" si="86"/>
        <v>#VALUE!</v>
      </c>
      <c r="M103" s="115" t="e">
        <f t="shared" si="86"/>
        <v>#VALUE!</v>
      </c>
      <c r="N103" s="115" t="e">
        <f t="shared" si="86"/>
        <v>#VALUE!</v>
      </c>
    </row>
    <row r="104" spans="1:14" x14ac:dyDescent="0.3">
      <c r="A104" s="19" t="s">
        <v>143</v>
      </c>
      <c r="B104" s="120" t="str">
        <f>+'Tarifs 2028'!$S$27</f>
        <v>V</v>
      </c>
      <c r="C104" s="115" t="e">
        <f t="shared" si="86"/>
        <v>#VALUE!</v>
      </c>
      <c r="D104" s="115" t="e">
        <f t="shared" si="86"/>
        <v>#VALUE!</v>
      </c>
      <c r="E104" s="115" t="e">
        <f t="shared" si="86"/>
        <v>#VALUE!</v>
      </c>
      <c r="F104" s="115" t="e">
        <f t="shared" si="86"/>
        <v>#VALUE!</v>
      </c>
      <c r="G104" s="115" t="e">
        <f t="shared" si="86"/>
        <v>#VALUE!</v>
      </c>
      <c r="H104" s="115" t="e">
        <f t="shared" si="86"/>
        <v>#VALUE!</v>
      </c>
      <c r="I104" s="115" t="e">
        <f t="shared" si="86"/>
        <v>#VALUE!</v>
      </c>
      <c r="J104" s="115" t="e">
        <f t="shared" si="86"/>
        <v>#VALUE!</v>
      </c>
      <c r="K104" s="115" t="e">
        <f t="shared" si="86"/>
        <v>#VALUE!</v>
      </c>
      <c r="L104" s="115" t="e">
        <f t="shared" si="86"/>
        <v>#VALUE!</v>
      </c>
      <c r="M104" s="115" t="e">
        <f t="shared" si="86"/>
        <v>#VALUE!</v>
      </c>
      <c r="N104" s="115" t="e">
        <f t="shared" si="86"/>
        <v>#VALUE!</v>
      </c>
    </row>
    <row r="105" spans="1:14" x14ac:dyDescent="0.3">
      <c r="A105" s="139" t="s">
        <v>42</v>
      </c>
      <c r="B105" s="120" t="str">
        <f>+'Tarifs 2028'!$R$36</f>
        <v>V</v>
      </c>
      <c r="C105" s="115" t="e">
        <f t="shared" ref="C105:N105" si="87">$B105*C$10</f>
        <v>#VALUE!</v>
      </c>
      <c r="D105" s="115" t="e">
        <f t="shared" si="87"/>
        <v>#VALUE!</v>
      </c>
      <c r="E105" s="115" t="e">
        <f t="shared" si="87"/>
        <v>#VALUE!</v>
      </c>
      <c r="F105" s="115" t="e">
        <f t="shared" si="87"/>
        <v>#VALUE!</v>
      </c>
      <c r="G105" s="115" t="e">
        <f t="shared" si="87"/>
        <v>#VALUE!</v>
      </c>
      <c r="H105" s="115" t="e">
        <f t="shared" si="87"/>
        <v>#VALUE!</v>
      </c>
      <c r="I105" s="115" t="e">
        <f t="shared" si="87"/>
        <v>#VALUE!</v>
      </c>
      <c r="J105" s="115" t="e">
        <f t="shared" si="87"/>
        <v>#VALUE!</v>
      </c>
      <c r="K105" s="115" t="e">
        <f t="shared" si="87"/>
        <v>#VALUE!</v>
      </c>
      <c r="L105" s="115" t="e">
        <f t="shared" si="87"/>
        <v>#VALUE!</v>
      </c>
      <c r="M105" s="115" t="e">
        <f t="shared" si="87"/>
        <v>#VALUE!</v>
      </c>
      <c r="N105" s="115" t="e">
        <f t="shared" si="87"/>
        <v>#VALUE!</v>
      </c>
    </row>
    <row r="106" spans="1:14" x14ac:dyDescent="0.3">
      <c r="A106" s="139" t="s">
        <v>59</v>
      </c>
      <c r="B106" s="120"/>
      <c r="C106" s="115" t="e">
        <f t="shared" ref="C106:N106" si="88">SUM(C107:C109)</f>
        <v>#VALUE!</v>
      </c>
      <c r="D106" s="115" t="e">
        <f t="shared" si="88"/>
        <v>#VALUE!</v>
      </c>
      <c r="E106" s="115" t="e">
        <f t="shared" si="88"/>
        <v>#VALUE!</v>
      </c>
      <c r="F106" s="115" t="e">
        <f t="shared" si="88"/>
        <v>#VALUE!</v>
      </c>
      <c r="G106" s="115" t="e">
        <f t="shared" si="88"/>
        <v>#VALUE!</v>
      </c>
      <c r="H106" s="115" t="e">
        <f t="shared" si="88"/>
        <v>#VALUE!</v>
      </c>
      <c r="I106" s="115" t="e">
        <f t="shared" si="88"/>
        <v>#VALUE!</v>
      </c>
      <c r="J106" s="115" t="e">
        <f t="shared" si="88"/>
        <v>#VALUE!</v>
      </c>
      <c r="K106" s="115" t="e">
        <f t="shared" si="88"/>
        <v>#VALUE!</v>
      </c>
      <c r="L106" s="115" t="e">
        <f t="shared" si="88"/>
        <v>#VALUE!</v>
      </c>
      <c r="M106" s="115" t="e">
        <f t="shared" si="88"/>
        <v>#VALUE!</v>
      </c>
      <c r="N106" s="115" t="e">
        <f t="shared" si="88"/>
        <v>#VALUE!</v>
      </c>
    </row>
    <row r="107" spans="1:14" x14ac:dyDescent="0.3">
      <c r="A107" s="18" t="s">
        <v>28</v>
      </c>
      <c r="B107" s="120" t="str">
        <f>+'Tarifs 2028'!$R$39</f>
        <v>V</v>
      </c>
      <c r="C107" s="115" t="e">
        <f t="shared" ref="C107:N110" si="89">$B107*C$10</f>
        <v>#VALUE!</v>
      </c>
      <c r="D107" s="115" t="e">
        <f t="shared" si="89"/>
        <v>#VALUE!</v>
      </c>
      <c r="E107" s="115" t="e">
        <f t="shared" si="89"/>
        <v>#VALUE!</v>
      </c>
      <c r="F107" s="115" t="e">
        <f t="shared" si="89"/>
        <v>#VALUE!</v>
      </c>
      <c r="G107" s="115" t="e">
        <f t="shared" si="89"/>
        <v>#VALUE!</v>
      </c>
      <c r="H107" s="115" t="e">
        <f t="shared" si="89"/>
        <v>#VALUE!</v>
      </c>
      <c r="I107" s="115" t="e">
        <f t="shared" si="89"/>
        <v>#VALUE!</v>
      </c>
      <c r="J107" s="115" t="e">
        <f t="shared" si="89"/>
        <v>#VALUE!</v>
      </c>
      <c r="K107" s="115" t="e">
        <f t="shared" si="89"/>
        <v>#VALUE!</v>
      </c>
      <c r="L107" s="115" t="e">
        <f t="shared" si="89"/>
        <v>#VALUE!</v>
      </c>
      <c r="M107" s="115" t="e">
        <f t="shared" si="89"/>
        <v>#VALUE!</v>
      </c>
      <c r="N107" s="115" t="e">
        <f t="shared" si="89"/>
        <v>#VALUE!</v>
      </c>
    </row>
    <row r="108" spans="1:14" x14ac:dyDescent="0.3">
      <c r="A108" s="18" t="s">
        <v>30</v>
      </c>
      <c r="B108" s="120" t="str">
        <f>+'Tarifs 2028'!$R$40</f>
        <v>V</v>
      </c>
      <c r="C108" s="115" t="e">
        <f t="shared" si="89"/>
        <v>#VALUE!</v>
      </c>
      <c r="D108" s="115" t="e">
        <f t="shared" si="89"/>
        <v>#VALUE!</v>
      </c>
      <c r="E108" s="115" t="e">
        <f t="shared" si="89"/>
        <v>#VALUE!</v>
      </c>
      <c r="F108" s="115" t="e">
        <f t="shared" si="89"/>
        <v>#VALUE!</v>
      </c>
      <c r="G108" s="115" t="e">
        <f t="shared" si="89"/>
        <v>#VALUE!</v>
      </c>
      <c r="H108" s="115" t="e">
        <f t="shared" si="89"/>
        <v>#VALUE!</v>
      </c>
      <c r="I108" s="115" t="e">
        <f t="shared" si="89"/>
        <v>#VALUE!</v>
      </c>
      <c r="J108" s="115" t="e">
        <f t="shared" si="89"/>
        <v>#VALUE!</v>
      </c>
      <c r="K108" s="115" t="e">
        <f t="shared" si="89"/>
        <v>#VALUE!</v>
      </c>
      <c r="L108" s="115" t="e">
        <f t="shared" si="89"/>
        <v>#VALUE!</v>
      </c>
      <c r="M108" s="115" t="e">
        <f t="shared" si="89"/>
        <v>#VALUE!</v>
      </c>
      <c r="N108" s="115" t="e">
        <f t="shared" si="89"/>
        <v>#VALUE!</v>
      </c>
    </row>
    <row r="109" spans="1:14" x14ac:dyDescent="0.3">
      <c r="A109" s="18" t="s">
        <v>32</v>
      </c>
      <c r="B109" s="120" t="str">
        <f>+'Tarifs 2028'!$R$41</f>
        <v>V</v>
      </c>
      <c r="C109" s="115" t="e">
        <f t="shared" si="89"/>
        <v>#VALUE!</v>
      </c>
      <c r="D109" s="115" t="e">
        <f t="shared" si="89"/>
        <v>#VALUE!</v>
      </c>
      <c r="E109" s="115" t="e">
        <f t="shared" si="89"/>
        <v>#VALUE!</v>
      </c>
      <c r="F109" s="115" t="e">
        <f t="shared" si="89"/>
        <v>#VALUE!</v>
      </c>
      <c r="G109" s="115" t="e">
        <f t="shared" si="89"/>
        <v>#VALUE!</v>
      </c>
      <c r="H109" s="115" t="e">
        <f t="shared" si="89"/>
        <v>#VALUE!</v>
      </c>
      <c r="I109" s="115" t="e">
        <f t="shared" si="89"/>
        <v>#VALUE!</v>
      </c>
      <c r="J109" s="115" t="e">
        <f t="shared" si="89"/>
        <v>#VALUE!</v>
      </c>
      <c r="K109" s="115" t="e">
        <f t="shared" si="89"/>
        <v>#VALUE!</v>
      </c>
      <c r="L109" s="115" t="e">
        <f t="shared" si="89"/>
        <v>#VALUE!</v>
      </c>
      <c r="M109" s="115" t="e">
        <f t="shared" si="89"/>
        <v>#VALUE!</v>
      </c>
      <c r="N109" s="115" t="e">
        <f t="shared" si="89"/>
        <v>#VALUE!</v>
      </c>
    </row>
    <row r="110" spans="1:14" x14ac:dyDescent="0.3">
      <c r="A110" s="139" t="s">
        <v>34</v>
      </c>
      <c r="B110" s="120" t="str">
        <f>+'Tarifs 2028'!$S$43</f>
        <v>V</v>
      </c>
      <c r="C110" s="115" t="e">
        <f t="shared" si="89"/>
        <v>#VALUE!</v>
      </c>
      <c r="D110" s="115" t="e">
        <f t="shared" si="89"/>
        <v>#VALUE!</v>
      </c>
      <c r="E110" s="115" t="e">
        <f t="shared" si="89"/>
        <v>#VALUE!</v>
      </c>
      <c r="F110" s="115" t="e">
        <f t="shared" si="89"/>
        <v>#VALUE!</v>
      </c>
      <c r="G110" s="115" t="e">
        <f t="shared" si="89"/>
        <v>#VALUE!</v>
      </c>
      <c r="H110" s="115" t="e">
        <f t="shared" si="89"/>
        <v>#VALUE!</v>
      </c>
      <c r="I110" s="115" t="e">
        <f t="shared" si="89"/>
        <v>#VALUE!</v>
      </c>
      <c r="J110" s="115" t="e">
        <f t="shared" si="89"/>
        <v>#VALUE!</v>
      </c>
      <c r="K110" s="115" t="e">
        <f t="shared" si="89"/>
        <v>#VALUE!</v>
      </c>
      <c r="L110" s="115" t="e">
        <f t="shared" si="89"/>
        <v>#VALUE!</v>
      </c>
      <c r="M110" s="115" t="e">
        <f t="shared" si="89"/>
        <v>#VALUE!</v>
      </c>
      <c r="N110" s="115" t="e">
        <f t="shared" si="89"/>
        <v>#VALUE!</v>
      </c>
    </row>
    <row r="111" spans="1:14" x14ac:dyDescent="0.3">
      <c r="A111" s="133" t="s">
        <v>62</v>
      </c>
      <c r="B111" s="134"/>
      <c r="C111" s="135" t="e">
        <f t="shared" ref="C111:N111" si="90">SUM(C97,C105:C106,C110)</f>
        <v>#VALUE!</v>
      </c>
      <c r="D111" s="135" t="e">
        <f t="shared" si="90"/>
        <v>#VALUE!</v>
      </c>
      <c r="E111" s="135" t="e">
        <f t="shared" si="90"/>
        <v>#VALUE!</v>
      </c>
      <c r="F111" s="135" t="e">
        <f t="shared" si="90"/>
        <v>#VALUE!</v>
      </c>
      <c r="G111" s="135" t="e">
        <f t="shared" si="90"/>
        <v>#VALUE!</v>
      </c>
      <c r="H111" s="135" t="e">
        <f t="shared" si="90"/>
        <v>#VALUE!</v>
      </c>
      <c r="I111" s="135" t="e">
        <f t="shared" si="90"/>
        <v>#VALUE!</v>
      </c>
      <c r="J111" s="135" t="e">
        <f t="shared" si="90"/>
        <v>#VALUE!</v>
      </c>
      <c r="K111" s="135" t="e">
        <f t="shared" si="90"/>
        <v>#VALUE!</v>
      </c>
      <c r="L111" s="135" t="e">
        <f t="shared" si="90"/>
        <v>#VALUE!</v>
      </c>
      <c r="M111" s="135" t="e">
        <f t="shared" si="90"/>
        <v>#VALUE!</v>
      </c>
      <c r="N111" s="135" t="e">
        <f t="shared" si="90"/>
        <v>#VALUE!</v>
      </c>
    </row>
    <row r="112" spans="1:14" x14ac:dyDescent="0.3">
      <c r="A112" s="22" t="s">
        <v>160</v>
      </c>
      <c r="B112" s="1"/>
      <c r="C112" s="121" t="e">
        <f t="shared" ref="C112:N112" si="91">C91</f>
        <v>#VALUE!</v>
      </c>
      <c r="D112" s="121" t="e">
        <f t="shared" si="91"/>
        <v>#VALUE!</v>
      </c>
      <c r="E112" s="121" t="e">
        <f t="shared" si="91"/>
        <v>#VALUE!</v>
      </c>
      <c r="F112" s="121" t="e">
        <f t="shared" si="91"/>
        <v>#VALUE!</v>
      </c>
      <c r="G112" s="121" t="e">
        <f t="shared" si="91"/>
        <v>#VALUE!</v>
      </c>
      <c r="H112" s="121" t="e">
        <f t="shared" si="91"/>
        <v>#VALUE!</v>
      </c>
      <c r="I112" s="121" t="e">
        <f t="shared" si="91"/>
        <v>#VALUE!</v>
      </c>
      <c r="J112" s="121" t="e">
        <f t="shared" si="91"/>
        <v>#VALUE!</v>
      </c>
      <c r="K112" s="121" t="e">
        <f t="shared" si="91"/>
        <v>#VALUE!</v>
      </c>
      <c r="L112" s="121" t="e">
        <f t="shared" si="91"/>
        <v>#VALUE!</v>
      </c>
      <c r="M112" s="121" t="e">
        <f t="shared" si="91"/>
        <v>#VALUE!</v>
      </c>
      <c r="N112" s="121" t="e">
        <f t="shared" si="91"/>
        <v>#VALUE!</v>
      </c>
    </row>
    <row r="113" spans="1:14" x14ac:dyDescent="0.3">
      <c r="A113" s="23" t="s">
        <v>161</v>
      </c>
      <c r="B113" s="123"/>
      <c r="C113" s="24" t="e">
        <f t="shared" ref="C113:N113" si="92">C111-C112</f>
        <v>#VALUE!</v>
      </c>
      <c r="D113" s="24" t="e">
        <f t="shared" si="92"/>
        <v>#VALUE!</v>
      </c>
      <c r="E113" s="24" t="e">
        <f t="shared" si="92"/>
        <v>#VALUE!</v>
      </c>
      <c r="F113" s="24" t="e">
        <f t="shared" si="92"/>
        <v>#VALUE!</v>
      </c>
      <c r="G113" s="24" t="e">
        <f t="shared" si="92"/>
        <v>#VALUE!</v>
      </c>
      <c r="H113" s="24" t="e">
        <f t="shared" si="92"/>
        <v>#VALUE!</v>
      </c>
      <c r="I113" s="24" t="e">
        <f t="shared" si="92"/>
        <v>#VALUE!</v>
      </c>
      <c r="J113" s="24" t="e">
        <f t="shared" si="92"/>
        <v>#VALUE!</v>
      </c>
      <c r="K113" s="24" t="e">
        <f t="shared" si="92"/>
        <v>#VALUE!</v>
      </c>
      <c r="L113" s="24" t="e">
        <f t="shared" si="92"/>
        <v>#VALUE!</v>
      </c>
      <c r="M113" s="24" t="e">
        <f t="shared" si="92"/>
        <v>#VALUE!</v>
      </c>
      <c r="N113" s="24" t="e">
        <f t="shared" si="92"/>
        <v>#VALUE!</v>
      </c>
    </row>
    <row r="114" spans="1:14" ht="15.75" thickBot="1" x14ac:dyDescent="0.35">
      <c r="A114" s="25" t="s">
        <v>162</v>
      </c>
      <c r="B114" s="125"/>
      <c r="C114" s="140" t="str">
        <f>+IFERROR((C113/C112),"")</f>
        <v/>
      </c>
      <c r="D114" s="140" t="str">
        <f t="shared" ref="D114" si="93">+IFERROR((D113/D112),"")</f>
        <v/>
      </c>
      <c r="E114" s="140" t="str">
        <f t="shared" ref="E114" si="94">+IFERROR((E113/E112),"")</f>
        <v/>
      </c>
      <c r="F114" s="140" t="str">
        <f t="shared" ref="F114" si="95">+IFERROR((F113/F112),"")</f>
        <v/>
      </c>
      <c r="G114" s="140" t="str">
        <f t="shared" ref="G114" si="96">+IFERROR((G113/G112),"")</f>
        <v/>
      </c>
      <c r="H114" s="140" t="str">
        <f t="shared" ref="H114" si="97">+IFERROR((H113/H112),"")</f>
        <v/>
      </c>
      <c r="I114" s="140" t="str">
        <f t="shared" ref="I114" si="98">+IFERROR((I113/I112),"")</f>
        <v/>
      </c>
      <c r="J114" s="140" t="str">
        <f t="shared" ref="J114" si="99">+IFERROR((J113/J112),"")</f>
        <v/>
      </c>
      <c r="K114" s="140" t="str">
        <f t="shared" ref="K114" si="100">+IFERROR((K113/K112),"")</f>
        <v/>
      </c>
      <c r="L114" s="140" t="str">
        <f t="shared" ref="L114" si="101">+IFERROR((L113/L112),"")</f>
        <v/>
      </c>
      <c r="M114" s="140" t="str">
        <f t="shared" ref="M114" si="102">+IFERROR((M113/M112),"")</f>
        <v/>
      </c>
      <c r="N114" s="140" t="str">
        <f t="shared" ref="N114" si="103">+IFERROR((N113/N112),"")</f>
        <v/>
      </c>
    </row>
    <row r="115" spans="1:14" ht="15.75" thickTop="1" x14ac:dyDescent="0.3"/>
  </sheetData>
  <mergeCells count="7">
    <mergeCell ref="A75:N75"/>
    <mergeCell ref="A95:N95"/>
    <mergeCell ref="A3:N3"/>
    <mergeCell ref="A5:B5"/>
    <mergeCell ref="A14:N14"/>
    <mergeCell ref="A34:N34"/>
    <mergeCell ref="A54:N54"/>
  </mergeCells>
  <conditionalFormatting sqref="C31:N31 C51:N51 C71:N71 C92:N92 C112:N112">
    <cfRule type="containsText" dxfId="3" priority="1" operator="containsText" text="ntitulé">
      <formula>NOT(ISERROR(SEARCH("ntitulé",C31)))</formula>
    </cfRule>
    <cfRule type="containsBlanks" dxfId="2" priority="2">
      <formula>LEN(TRIM(C31))=0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D873-AF89-4BE6-A9AC-5F2CA1D56634}">
  <dimension ref="A3:N115"/>
  <sheetViews>
    <sheetView workbookViewId="0">
      <selection activeCell="A3" sqref="A3:N3"/>
    </sheetView>
  </sheetViews>
  <sheetFormatPr baseColWidth="10" defaultColWidth="8.85546875" defaultRowHeight="15" x14ac:dyDescent="0.3"/>
  <cols>
    <col min="1" max="1" width="49.5703125" style="5" bestFit="1" customWidth="1"/>
    <col min="2" max="2" width="15.85546875" style="5" customWidth="1"/>
    <col min="3" max="5" width="16.7109375" style="5" customWidth="1"/>
    <col min="6" max="6" width="20.28515625" style="5" customWidth="1"/>
    <col min="7" max="7" width="16.7109375" style="5" customWidth="1"/>
    <col min="8" max="8" width="20.140625" style="5" customWidth="1"/>
    <col min="9" max="9" width="16.7109375" style="5" customWidth="1"/>
    <col min="10" max="10" width="20.7109375" style="5" customWidth="1"/>
    <col min="11" max="14" width="25.7109375" style="5" customWidth="1"/>
    <col min="15" max="16384" width="8.85546875" style="5"/>
  </cols>
  <sheetData>
    <row r="3" spans="1:14" ht="29.45" customHeight="1" thickBot="1" x14ac:dyDescent="0.35">
      <c r="A3" s="304" t="s">
        <v>222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14" ht="15.75" thickBot="1" x14ac:dyDescent="0.35">
      <c r="F4" s="136" t="s">
        <v>127</v>
      </c>
      <c r="H4" s="136" t="s">
        <v>127</v>
      </c>
      <c r="J4" s="136" t="s">
        <v>127</v>
      </c>
      <c r="L4" s="136" t="s">
        <v>127</v>
      </c>
      <c r="N4" s="113" t="s">
        <v>127</v>
      </c>
    </row>
    <row r="5" spans="1:14" s="1" customFormat="1" ht="13.5" x14ac:dyDescent="0.3">
      <c r="A5" s="305" t="s">
        <v>38</v>
      </c>
      <c r="B5" s="306"/>
      <c r="C5" s="130" t="s">
        <v>128</v>
      </c>
      <c r="D5" s="130" t="s">
        <v>129</v>
      </c>
      <c r="E5" s="130" t="s">
        <v>130</v>
      </c>
      <c r="F5" s="130" t="s">
        <v>130</v>
      </c>
      <c r="G5" s="130" t="s">
        <v>131</v>
      </c>
      <c r="H5" s="130" t="s">
        <v>131</v>
      </c>
      <c r="I5" s="130" t="s">
        <v>132</v>
      </c>
      <c r="J5" s="130" t="s">
        <v>132</v>
      </c>
      <c r="K5" s="130" t="s">
        <v>133</v>
      </c>
      <c r="L5" s="130" t="s">
        <v>133</v>
      </c>
      <c r="M5" s="130" t="s">
        <v>134</v>
      </c>
      <c r="N5" s="130" t="s">
        <v>134</v>
      </c>
    </row>
    <row r="6" spans="1:14" s="1" customFormat="1" ht="14.45" customHeight="1" x14ac:dyDescent="0.3">
      <c r="A6" s="114" t="s">
        <v>135</v>
      </c>
      <c r="C6" s="115">
        <v>722.83189652827673</v>
      </c>
      <c r="D6" s="115">
        <v>1032.6169950403976</v>
      </c>
      <c r="E6" s="115">
        <v>2089.478048611054</v>
      </c>
      <c r="F6" s="137">
        <v>1540.5457588409163</v>
      </c>
      <c r="G6" s="115">
        <v>805.01800000000048</v>
      </c>
      <c r="H6" s="137">
        <v>805.01800000000048</v>
      </c>
      <c r="I6" s="115">
        <v>805.01800000000048</v>
      </c>
      <c r="J6" s="137">
        <v>805.01800000000048</v>
      </c>
      <c r="K6" s="115">
        <v>2407.086582177667</v>
      </c>
      <c r="L6" s="137">
        <v>1610</v>
      </c>
      <c r="M6" s="115">
        <v>2407.086582177667</v>
      </c>
      <c r="N6" s="116">
        <v>1609.7941790981822</v>
      </c>
    </row>
    <row r="7" spans="1:14" s="1" customFormat="1" ht="14.45" customHeight="1" x14ac:dyDescent="0.3">
      <c r="A7" s="114" t="s">
        <v>136</v>
      </c>
      <c r="C7" s="115">
        <v>961.8072768609527</v>
      </c>
      <c r="D7" s="115">
        <v>1374.0103955156392</v>
      </c>
      <c r="E7" s="115">
        <v>2210.4059587625411</v>
      </c>
      <c r="F7" s="137">
        <v>2693.534947232557</v>
      </c>
      <c r="G7" s="115">
        <v>1523.7769999999973</v>
      </c>
      <c r="H7" s="137">
        <v>3365</v>
      </c>
      <c r="I7" s="115">
        <v>1478.7969999999973</v>
      </c>
      <c r="J7" s="137">
        <v>1694.9360500000071</v>
      </c>
      <c r="K7" s="115">
        <v>5654.6992025867266</v>
      </c>
      <c r="L7" s="137">
        <v>5285</v>
      </c>
      <c r="M7" s="115">
        <v>5035.1342025867225</v>
      </c>
      <c r="N7" s="116">
        <v>3614.0697287842518</v>
      </c>
    </row>
    <row r="8" spans="1:14" s="1" customFormat="1" ht="14.45" customHeight="1" x14ac:dyDescent="0.3">
      <c r="A8" s="114" t="s">
        <v>137</v>
      </c>
      <c r="C8" s="115">
        <v>878.44052917691329</v>
      </c>
      <c r="D8" s="115">
        <v>1254.9150416813034</v>
      </c>
      <c r="E8" s="115">
        <v>2588.5371387486357</v>
      </c>
      <c r="F8" s="137">
        <v>2260.3795165910424</v>
      </c>
      <c r="G8" s="115">
        <v>6333.4869999999873</v>
      </c>
      <c r="H8" s="137">
        <v>1224.787950000002</v>
      </c>
      <c r="I8" s="115">
        <v>1440.9270000000022</v>
      </c>
      <c r="J8" s="137">
        <v>1224.787950000002</v>
      </c>
      <c r="K8" s="115">
        <v>7695.7363566003132</v>
      </c>
      <c r="L8" s="137">
        <v>2459</v>
      </c>
      <c r="M8" s="115">
        <v>2803.1763566003083</v>
      </c>
      <c r="N8" s="116">
        <v>2459.4597592743935</v>
      </c>
    </row>
    <row r="9" spans="1:14" s="1" customFormat="1" ht="14.45" customHeight="1" x14ac:dyDescent="0.3">
      <c r="A9" s="114" t="s">
        <v>138</v>
      </c>
      <c r="C9" s="115">
        <v>936.77562515639727</v>
      </c>
      <c r="D9" s="115">
        <v>1338.2508930805559</v>
      </c>
      <c r="E9" s="115">
        <v>2218.4410149621976</v>
      </c>
      <c r="F9" s="137">
        <v>2612.2272770930585</v>
      </c>
      <c r="G9" s="115">
        <v>4238.1929999999984</v>
      </c>
      <c r="H9" s="137">
        <v>7505</v>
      </c>
      <c r="I9" s="115">
        <v>3618.6279999999965</v>
      </c>
      <c r="J9" s="137">
        <v>3618.6280000000488</v>
      </c>
      <c r="K9" s="115">
        <v>3024.9750417864207</v>
      </c>
      <c r="L9" s="137">
        <v>9428</v>
      </c>
      <c r="M9" s="115">
        <v>2979.9950417864134</v>
      </c>
      <c r="N9" s="116">
        <v>5541.866954983775</v>
      </c>
    </row>
    <row r="10" spans="1:14" s="118" customFormat="1" ht="14.45" customHeight="1" x14ac:dyDescent="0.3">
      <c r="A10" s="117" t="s">
        <v>54</v>
      </c>
      <c r="C10" s="119">
        <v>3499.8553277225401</v>
      </c>
      <c r="D10" s="119">
        <v>4999.7933253178962</v>
      </c>
      <c r="E10" s="119">
        <v>9106.8621610844293</v>
      </c>
      <c r="F10" s="137">
        <v>9106.8621610844293</v>
      </c>
      <c r="G10" s="119">
        <v>12900.474999999984</v>
      </c>
      <c r="H10" s="137">
        <v>12900</v>
      </c>
      <c r="I10" s="119">
        <v>7343.3699999999972</v>
      </c>
      <c r="J10" s="137">
        <v>7343.3699999999972</v>
      </c>
      <c r="K10" s="115">
        <v>18782.497183151128</v>
      </c>
      <c r="L10" s="137">
        <v>18782.497183151128</v>
      </c>
      <c r="M10" s="115">
        <v>13225.392183151111</v>
      </c>
      <c r="N10" s="116">
        <v>13225.392183151111</v>
      </c>
    </row>
    <row r="11" spans="1:14" s="1" customFormat="1" ht="14.45" customHeight="1" x14ac:dyDescent="0.3">
      <c r="A11" s="114" t="s">
        <v>139</v>
      </c>
      <c r="C11" s="1">
        <v>0</v>
      </c>
      <c r="D11" s="1">
        <v>0</v>
      </c>
      <c r="E11" s="1">
        <v>0</v>
      </c>
      <c r="F11" s="138">
        <v>0</v>
      </c>
      <c r="G11" s="1">
        <v>27</v>
      </c>
      <c r="H11" s="138">
        <v>27</v>
      </c>
      <c r="I11" s="1">
        <v>0</v>
      </c>
      <c r="J11" s="137">
        <v>0</v>
      </c>
      <c r="K11" s="115">
        <v>149</v>
      </c>
      <c r="L11" s="137">
        <v>0</v>
      </c>
      <c r="M11" s="1">
        <v>0</v>
      </c>
      <c r="N11" s="116">
        <v>0</v>
      </c>
    </row>
    <row r="12" spans="1:14" s="1" customFormat="1" ht="14.45" customHeight="1" x14ac:dyDescent="0.3">
      <c r="A12" s="114" t="s">
        <v>88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s="1" customFormat="1" ht="13.5" x14ac:dyDescent="0.3">
      <c r="A13" s="13"/>
    </row>
    <row r="14" spans="1:14" s="1" customFormat="1" ht="18.75" thickBot="1" x14ac:dyDescent="0.4">
      <c r="A14" s="301" t="s">
        <v>172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</row>
    <row r="15" spans="1:14" s="16" customFormat="1" ht="27" x14ac:dyDescent="0.3">
      <c r="B15" s="132" t="s">
        <v>57</v>
      </c>
      <c r="C15" s="131" t="str">
        <f t="shared" ref="C15:N15" si="0">"Coût annuel estimé      "&amp;C$5</f>
        <v>Coût annuel estimé      3500 kWh - 4 plages</v>
      </c>
      <c r="D15" s="131" t="str">
        <f t="shared" si="0"/>
        <v>Coût annuel estimé      5000 kWh - 4 plages</v>
      </c>
      <c r="E15" s="131" t="str">
        <f t="shared" si="0"/>
        <v>Coût annuel estimé      PAC air-rad - 4 plages</v>
      </c>
      <c r="F15" s="131" t="str">
        <f t="shared" si="0"/>
        <v>Coût annuel estimé      PAC air-rad - 4 plages</v>
      </c>
      <c r="G15" s="131" t="str">
        <f t="shared" si="0"/>
        <v>Coût annuel estimé      VE2 - 4 plages</v>
      </c>
      <c r="H15" s="131" t="str">
        <f t="shared" si="0"/>
        <v>Coût annuel estimé      VE2 - 4 plages</v>
      </c>
      <c r="I15" s="131" t="str">
        <f t="shared" si="0"/>
        <v>Coût annuel estimé      VE3 - 4 plages</v>
      </c>
      <c r="J15" s="131" t="str">
        <f t="shared" si="0"/>
        <v>Coût annuel estimé      VE3 - 4 plages</v>
      </c>
      <c r="K15" s="131" t="str">
        <f t="shared" si="0"/>
        <v>Coût annuel estimé      PAC air-rad-ECS + VE2 - 4 plages</v>
      </c>
      <c r="L15" s="131" t="str">
        <f t="shared" si="0"/>
        <v>Coût annuel estimé      PAC air-rad-ECS + VE2 - 4 plages</v>
      </c>
      <c r="M15" s="131" t="str">
        <f t="shared" si="0"/>
        <v>Coût annuel estimé      PAC air-rad-ECS + VE3 - 4 plages</v>
      </c>
      <c r="N15" s="131" t="str">
        <f t="shared" si="0"/>
        <v>Coût annuel estimé      PAC air-rad-ECS + VE3 - 4 plages</v>
      </c>
    </row>
    <row r="16" spans="1:14" x14ac:dyDescent="0.3">
      <c r="A16" s="139" t="s">
        <v>7</v>
      </c>
      <c r="B16" s="120"/>
      <c r="C16" s="115" t="e">
        <f t="shared" ref="C16:N16" si="1">SUM(C17:C19)</f>
        <v>#VALUE!</v>
      </c>
      <c r="D16" s="115" t="e">
        <f t="shared" si="1"/>
        <v>#VALUE!</v>
      </c>
      <c r="E16" s="115" t="e">
        <f t="shared" si="1"/>
        <v>#VALUE!</v>
      </c>
      <c r="F16" s="115" t="e">
        <f t="shared" si="1"/>
        <v>#VALUE!</v>
      </c>
      <c r="G16" s="115" t="e">
        <f t="shared" si="1"/>
        <v>#VALUE!</v>
      </c>
      <c r="H16" s="115" t="e">
        <f t="shared" si="1"/>
        <v>#VALUE!</v>
      </c>
      <c r="I16" s="115" t="e">
        <f t="shared" si="1"/>
        <v>#VALUE!</v>
      </c>
      <c r="J16" s="115" t="e">
        <f t="shared" si="1"/>
        <v>#VALUE!</v>
      </c>
      <c r="K16" s="115" t="e">
        <f t="shared" si="1"/>
        <v>#VALUE!</v>
      </c>
      <c r="L16" s="115" t="e">
        <f t="shared" si="1"/>
        <v>#VALUE!</v>
      </c>
      <c r="M16" s="115" t="e">
        <f t="shared" si="1"/>
        <v>#VALUE!</v>
      </c>
      <c r="N16" s="115" t="e">
        <f t="shared" si="1"/>
        <v>#VALUE!</v>
      </c>
    </row>
    <row r="17" spans="1:14" x14ac:dyDescent="0.3">
      <c r="A17" s="18" t="s">
        <v>8</v>
      </c>
      <c r="B17" s="121" t="str">
        <f>+'Tarifs 2024'!$S$65</f>
        <v>V</v>
      </c>
      <c r="C17" s="115" t="e">
        <f t="shared" ref="C17:N17" si="2">$B17*C$11</f>
        <v>#VALUE!</v>
      </c>
      <c r="D17" s="115" t="e">
        <f t="shared" si="2"/>
        <v>#VALUE!</v>
      </c>
      <c r="E17" s="115" t="e">
        <f t="shared" si="2"/>
        <v>#VALUE!</v>
      </c>
      <c r="F17" s="115" t="e">
        <f t="shared" si="2"/>
        <v>#VALUE!</v>
      </c>
      <c r="G17" s="115" t="e">
        <f t="shared" si="2"/>
        <v>#VALUE!</v>
      </c>
      <c r="H17" s="115" t="e">
        <f t="shared" si="2"/>
        <v>#VALUE!</v>
      </c>
      <c r="I17" s="115" t="e">
        <f t="shared" si="2"/>
        <v>#VALUE!</v>
      </c>
      <c r="J17" s="115" t="e">
        <f t="shared" si="2"/>
        <v>#VALUE!</v>
      </c>
      <c r="K17" s="115" t="e">
        <f t="shared" si="2"/>
        <v>#VALUE!</v>
      </c>
      <c r="L17" s="115" t="e">
        <f t="shared" si="2"/>
        <v>#VALUE!</v>
      </c>
      <c r="M17" s="115" t="e">
        <f t="shared" si="2"/>
        <v>#VALUE!</v>
      </c>
      <c r="N17" s="115" t="e">
        <f t="shared" si="2"/>
        <v>#VALUE!</v>
      </c>
    </row>
    <row r="18" spans="1:14" x14ac:dyDescent="0.3">
      <c r="A18" s="18" t="s">
        <v>17</v>
      </c>
      <c r="B18" s="121" t="str">
        <f>+'Tarifs 2024'!$R$68</f>
        <v>V</v>
      </c>
      <c r="C18" s="115" t="e">
        <f t="shared" ref="C18:N18" si="3">$B18*1</f>
        <v>#VALUE!</v>
      </c>
      <c r="D18" s="115" t="e">
        <f t="shared" si="3"/>
        <v>#VALUE!</v>
      </c>
      <c r="E18" s="115" t="e">
        <f t="shared" si="3"/>
        <v>#VALUE!</v>
      </c>
      <c r="F18" s="115" t="e">
        <f>$B18*1</f>
        <v>#VALUE!</v>
      </c>
      <c r="G18" s="115" t="e">
        <f t="shared" si="3"/>
        <v>#VALUE!</v>
      </c>
      <c r="H18" s="115" t="e">
        <f t="shared" si="3"/>
        <v>#VALUE!</v>
      </c>
      <c r="I18" s="115" t="e">
        <f t="shared" si="3"/>
        <v>#VALUE!</v>
      </c>
      <c r="J18" s="115" t="e">
        <f t="shared" si="3"/>
        <v>#VALUE!</v>
      </c>
      <c r="K18" s="115" t="e">
        <f t="shared" si="3"/>
        <v>#VALUE!</v>
      </c>
      <c r="L18" s="115" t="e">
        <f t="shared" si="3"/>
        <v>#VALUE!</v>
      </c>
      <c r="M18" s="115" t="e">
        <f t="shared" si="3"/>
        <v>#VALUE!</v>
      </c>
      <c r="N18" s="115" t="e">
        <f t="shared" si="3"/>
        <v>#VALUE!</v>
      </c>
    </row>
    <row r="19" spans="1:14" x14ac:dyDescent="0.3">
      <c r="A19" s="18" t="s">
        <v>58</v>
      </c>
      <c r="B19" s="120"/>
      <c r="C19" s="115" t="e">
        <f t="shared" ref="C19:N19" si="4">SUM(C20:C23)</f>
        <v>#VALUE!</v>
      </c>
      <c r="D19" s="115" t="e">
        <f t="shared" si="4"/>
        <v>#VALUE!</v>
      </c>
      <c r="E19" s="115" t="e">
        <f t="shared" si="4"/>
        <v>#VALUE!</v>
      </c>
      <c r="F19" s="115" t="e">
        <f t="shared" si="4"/>
        <v>#VALUE!</v>
      </c>
      <c r="G19" s="115" t="e">
        <f t="shared" si="4"/>
        <v>#VALUE!</v>
      </c>
      <c r="H19" s="115" t="e">
        <f t="shared" si="4"/>
        <v>#VALUE!</v>
      </c>
      <c r="I19" s="115" t="e">
        <f t="shared" si="4"/>
        <v>#VALUE!</v>
      </c>
      <c r="J19" s="115" t="e">
        <f t="shared" si="4"/>
        <v>#VALUE!</v>
      </c>
      <c r="K19" s="115" t="e">
        <f t="shared" si="4"/>
        <v>#VALUE!</v>
      </c>
      <c r="L19" s="115" t="e">
        <f t="shared" si="4"/>
        <v>#VALUE!</v>
      </c>
      <c r="M19" s="115" t="e">
        <f t="shared" si="4"/>
        <v>#VALUE!</v>
      </c>
      <c r="N19" s="115" t="e">
        <f t="shared" si="4"/>
        <v>#VALUE!</v>
      </c>
    </row>
    <row r="20" spans="1:14" x14ac:dyDescent="0.3">
      <c r="A20" s="19" t="s">
        <v>140</v>
      </c>
      <c r="B20" s="120" t="str">
        <f>+'Tarifs 2024'!$S$71</f>
        <v>V</v>
      </c>
      <c r="C20" s="115" t="e">
        <f t="shared" ref="C20:N23" si="5">$B20*C$6</f>
        <v>#VALUE!</v>
      </c>
      <c r="D20" s="115" t="e">
        <f t="shared" si="5"/>
        <v>#VALUE!</v>
      </c>
      <c r="E20" s="115" t="e">
        <f t="shared" si="5"/>
        <v>#VALUE!</v>
      </c>
      <c r="F20" s="115" t="e">
        <f t="shared" si="5"/>
        <v>#VALUE!</v>
      </c>
      <c r="G20" s="115" t="e">
        <f t="shared" si="5"/>
        <v>#VALUE!</v>
      </c>
      <c r="H20" s="115" t="e">
        <f t="shared" si="5"/>
        <v>#VALUE!</v>
      </c>
      <c r="I20" s="115" t="e">
        <f t="shared" si="5"/>
        <v>#VALUE!</v>
      </c>
      <c r="J20" s="115" t="e">
        <f t="shared" si="5"/>
        <v>#VALUE!</v>
      </c>
      <c r="K20" s="115" t="e">
        <f t="shared" si="5"/>
        <v>#VALUE!</v>
      </c>
      <c r="L20" s="115" t="e">
        <f t="shared" si="5"/>
        <v>#VALUE!</v>
      </c>
      <c r="M20" s="115" t="e">
        <f t="shared" si="5"/>
        <v>#VALUE!</v>
      </c>
      <c r="N20" s="115" t="e">
        <f t="shared" si="5"/>
        <v>#VALUE!</v>
      </c>
    </row>
    <row r="21" spans="1:14" x14ac:dyDescent="0.3">
      <c r="A21" s="19" t="s">
        <v>141</v>
      </c>
      <c r="B21" s="120">
        <f>+'Tarifs 2024'!$S$72</f>
        <v>0</v>
      </c>
      <c r="C21" s="115">
        <f t="shared" si="5"/>
        <v>0</v>
      </c>
      <c r="D21" s="115">
        <f t="shared" si="5"/>
        <v>0</v>
      </c>
      <c r="E21" s="115">
        <f t="shared" si="5"/>
        <v>0</v>
      </c>
      <c r="F21" s="115">
        <f t="shared" si="5"/>
        <v>0</v>
      </c>
      <c r="G21" s="115">
        <f t="shared" si="5"/>
        <v>0</v>
      </c>
      <c r="H21" s="115">
        <f t="shared" si="5"/>
        <v>0</v>
      </c>
      <c r="I21" s="115">
        <f t="shared" si="5"/>
        <v>0</v>
      </c>
      <c r="J21" s="115">
        <f t="shared" si="5"/>
        <v>0</v>
      </c>
      <c r="K21" s="115">
        <f t="shared" si="5"/>
        <v>0</v>
      </c>
      <c r="L21" s="115">
        <f t="shared" si="5"/>
        <v>0</v>
      </c>
      <c r="M21" s="115">
        <f t="shared" si="5"/>
        <v>0</v>
      </c>
      <c r="N21" s="115">
        <f t="shared" si="5"/>
        <v>0</v>
      </c>
    </row>
    <row r="22" spans="1:14" x14ac:dyDescent="0.3">
      <c r="A22" s="19" t="s">
        <v>142</v>
      </c>
      <c r="B22" s="120" t="str">
        <f>+'Tarifs 2024'!$S$73</f>
        <v>V</v>
      </c>
      <c r="C22" s="115" t="e">
        <f>$B22*C$6</f>
        <v>#VALUE!</v>
      </c>
      <c r="D22" s="115" t="e">
        <f t="shared" si="5"/>
        <v>#VALUE!</v>
      </c>
      <c r="E22" s="115" t="e">
        <f t="shared" si="5"/>
        <v>#VALUE!</v>
      </c>
      <c r="F22" s="115" t="e">
        <f t="shared" si="5"/>
        <v>#VALUE!</v>
      </c>
      <c r="G22" s="115" t="e">
        <f t="shared" si="5"/>
        <v>#VALUE!</v>
      </c>
      <c r="H22" s="115" t="e">
        <f t="shared" si="5"/>
        <v>#VALUE!</v>
      </c>
      <c r="I22" s="115" t="e">
        <f t="shared" si="5"/>
        <v>#VALUE!</v>
      </c>
      <c r="J22" s="115" t="e">
        <f t="shared" si="5"/>
        <v>#VALUE!</v>
      </c>
      <c r="K22" s="115" t="e">
        <f t="shared" si="5"/>
        <v>#VALUE!</v>
      </c>
      <c r="L22" s="115" t="e">
        <f t="shared" si="5"/>
        <v>#VALUE!</v>
      </c>
      <c r="M22" s="115" t="e">
        <f t="shared" si="5"/>
        <v>#VALUE!</v>
      </c>
      <c r="N22" s="115" t="e">
        <f t="shared" si="5"/>
        <v>#VALUE!</v>
      </c>
    </row>
    <row r="23" spans="1:14" x14ac:dyDescent="0.3">
      <c r="A23" s="19" t="s">
        <v>143</v>
      </c>
      <c r="B23" s="120" t="str">
        <f>+'Tarifs 2024'!$S$74</f>
        <v>V</v>
      </c>
      <c r="C23" s="115" t="e">
        <f t="shared" si="5"/>
        <v>#VALUE!</v>
      </c>
      <c r="D23" s="115" t="e">
        <f t="shared" si="5"/>
        <v>#VALUE!</v>
      </c>
      <c r="E23" s="115" t="e">
        <f t="shared" si="5"/>
        <v>#VALUE!</v>
      </c>
      <c r="F23" s="115" t="e">
        <f t="shared" si="5"/>
        <v>#VALUE!</v>
      </c>
      <c r="G23" s="115" t="e">
        <f t="shared" si="5"/>
        <v>#VALUE!</v>
      </c>
      <c r="H23" s="115" t="e">
        <f t="shared" si="5"/>
        <v>#VALUE!</v>
      </c>
      <c r="I23" s="115" t="e">
        <f t="shared" si="5"/>
        <v>#VALUE!</v>
      </c>
      <c r="J23" s="115" t="e">
        <f t="shared" si="5"/>
        <v>#VALUE!</v>
      </c>
      <c r="K23" s="115" t="e">
        <f t="shared" si="5"/>
        <v>#VALUE!</v>
      </c>
      <c r="L23" s="115" t="e">
        <f t="shared" si="5"/>
        <v>#VALUE!</v>
      </c>
      <c r="M23" s="115" t="e">
        <f t="shared" si="5"/>
        <v>#VALUE!</v>
      </c>
      <c r="N23" s="115" t="e">
        <f t="shared" si="5"/>
        <v>#VALUE!</v>
      </c>
    </row>
    <row r="24" spans="1:14" x14ac:dyDescent="0.3">
      <c r="A24" s="139" t="s">
        <v>42</v>
      </c>
      <c r="B24" s="120" t="str">
        <f>+'Tarifs 2024'!$R$83</f>
        <v>V</v>
      </c>
      <c r="C24" s="115" t="e">
        <f t="shared" ref="C24:N24" si="6">$B24*C$10</f>
        <v>#VALUE!</v>
      </c>
      <c r="D24" s="115" t="e">
        <f t="shared" si="6"/>
        <v>#VALUE!</v>
      </c>
      <c r="E24" s="115" t="e">
        <f t="shared" si="6"/>
        <v>#VALUE!</v>
      </c>
      <c r="F24" s="115" t="e">
        <f t="shared" si="6"/>
        <v>#VALUE!</v>
      </c>
      <c r="G24" s="115" t="e">
        <f t="shared" si="6"/>
        <v>#VALUE!</v>
      </c>
      <c r="H24" s="115" t="e">
        <f t="shared" si="6"/>
        <v>#VALUE!</v>
      </c>
      <c r="I24" s="115" t="e">
        <f t="shared" si="6"/>
        <v>#VALUE!</v>
      </c>
      <c r="J24" s="115" t="e">
        <f t="shared" si="6"/>
        <v>#VALUE!</v>
      </c>
      <c r="K24" s="115" t="e">
        <f t="shared" si="6"/>
        <v>#VALUE!</v>
      </c>
      <c r="L24" s="115" t="e">
        <f t="shared" si="6"/>
        <v>#VALUE!</v>
      </c>
      <c r="M24" s="115" t="e">
        <f t="shared" si="6"/>
        <v>#VALUE!</v>
      </c>
      <c r="N24" s="115" t="e">
        <f t="shared" si="6"/>
        <v>#VALUE!</v>
      </c>
    </row>
    <row r="25" spans="1:14" x14ac:dyDescent="0.3">
      <c r="A25" s="139" t="s">
        <v>59</v>
      </c>
      <c r="B25" s="120"/>
      <c r="C25" s="115" t="e">
        <f t="shared" ref="C25:N25" si="7">SUM(C26:C28)</f>
        <v>#VALUE!</v>
      </c>
      <c r="D25" s="115" t="e">
        <f t="shared" si="7"/>
        <v>#VALUE!</v>
      </c>
      <c r="E25" s="115" t="e">
        <f t="shared" si="7"/>
        <v>#VALUE!</v>
      </c>
      <c r="F25" s="115" t="e">
        <f t="shared" si="7"/>
        <v>#VALUE!</v>
      </c>
      <c r="G25" s="115" t="e">
        <f t="shared" si="7"/>
        <v>#VALUE!</v>
      </c>
      <c r="H25" s="115" t="e">
        <f t="shared" si="7"/>
        <v>#VALUE!</v>
      </c>
      <c r="I25" s="115" t="e">
        <f t="shared" si="7"/>
        <v>#VALUE!</v>
      </c>
      <c r="J25" s="115" t="e">
        <f t="shared" si="7"/>
        <v>#VALUE!</v>
      </c>
      <c r="K25" s="115" t="e">
        <f t="shared" si="7"/>
        <v>#VALUE!</v>
      </c>
      <c r="L25" s="115" t="e">
        <f t="shared" si="7"/>
        <v>#VALUE!</v>
      </c>
      <c r="M25" s="115" t="e">
        <f t="shared" si="7"/>
        <v>#VALUE!</v>
      </c>
      <c r="N25" s="115" t="e">
        <f t="shared" si="7"/>
        <v>#VALUE!</v>
      </c>
    </row>
    <row r="26" spans="1:14" x14ac:dyDescent="0.3">
      <c r="A26" s="18" t="s">
        <v>28</v>
      </c>
      <c r="B26" s="120" t="str">
        <f>+'Tarifs 2024'!$R$86</f>
        <v>V</v>
      </c>
      <c r="C26" s="115" t="e">
        <f t="shared" ref="C26:N29" si="8">$B26*C$10</f>
        <v>#VALUE!</v>
      </c>
      <c r="D26" s="115" t="e">
        <f t="shared" si="8"/>
        <v>#VALUE!</v>
      </c>
      <c r="E26" s="115" t="e">
        <f t="shared" si="8"/>
        <v>#VALUE!</v>
      </c>
      <c r="F26" s="115" t="e">
        <f t="shared" si="8"/>
        <v>#VALUE!</v>
      </c>
      <c r="G26" s="115" t="e">
        <f t="shared" si="8"/>
        <v>#VALUE!</v>
      </c>
      <c r="H26" s="115" t="e">
        <f t="shared" si="8"/>
        <v>#VALUE!</v>
      </c>
      <c r="I26" s="115" t="e">
        <f t="shared" si="8"/>
        <v>#VALUE!</v>
      </c>
      <c r="J26" s="115" t="e">
        <f t="shared" si="8"/>
        <v>#VALUE!</v>
      </c>
      <c r="K26" s="115" t="e">
        <f t="shared" si="8"/>
        <v>#VALUE!</v>
      </c>
      <c r="L26" s="115" t="e">
        <f t="shared" si="8"/>
        <v>#VALUE!</v>
      </c>
      <c r="M26" s="115" t="e">
        <f t="shared" si="8"/>
        <v>#VALUE!</v>
      </c>
      <c r="N26" s="115" t="e">
        <f t="shared" si="8"/>
        <v>#VALUE!</v>
      </c>
    </row>
    <row r="27" spans="1:14" x14ac:dyDescent="0.3">
      <c r="A27" s="18" t="s">
        <v>30</v>
      </c>
      <c r="B27" s="120" t="str">
        <f>+'Tarifs 2024'!$R$87</f>
        <v>V</v>
      </c>
      <c r="C27" s="115" t="e">
        <f t="shared" si="8"/>
        <v>#VALUE!</v>
      </c>
      <c r="D27" s="115" t="e">
        <f t="shared" si="8"/>
        <v>#VALUE!</v>
      </c>
      <c r="E27" s="115" t="e">
        <f t="shared" si="8"/>
        <v>#VALUE!</v>
      </c>
      <c r="F27" s="115" t="e">
        <f t="shared" si="8"/>
        <v>#VALUE!</v>
      </c>
      <c r="G27" s="115" t="e">
        <f t="shared" si="8"/>
        <v>#VALUE!</v>
      </c>
      <c r="H27" s="115" t="e">
        <f t="shared" si="8"/>
        <v>#VALUE!</v>
      </c>
      <c r="I27" s="115" t="e">
        <f t="shared" si="8"/>
        <v>#VALUE!</v>
      </c>
      <c r="J27" s="115" t="e">
        <f t="shared" si="8"/>
        <v>#VALUE!</v>
      </c>
      <c r="K27" s="115" t="e">
        <f t="shared" si="8"/>
        <v>#VALUE!</v>
      </c>
      <c r="L27" s="115" t="e">
        <f t="shared" si="8"/>
        <v>#VALUE!</v>
      </c>
      <c r="M27" s="115" t="e">
        <f t="shared" si="8"/>
        <v>#VALUE!</v>
      </c>
      <c r="N27" s="115" t="e">
        <f t="shared" si="8"/>
        <v>#VALUE!</v>
      </c>
    </row>
    <row r="28" spans="1:14" x14ac:dyDescent="0.3">
      <c r="A28" s="18" t="s">
        <v>32</v>
      </c>
      <c r="B28" s="120" t="str">
        <f>+'Tarifs 2024'!$R$88</f>
        <v>V</v>
      </c>
      <c r="C28" s="115" t="e">
        <f t="shared" si="8"/>
        <v>#VALUE!</v>
      </c>
      <c r="D28" s="115" t="e">
        <f t="shared" si="8"/>
        <v>#VALUE!</v>
      </c>
      <c r="E28" s="115" t="e">
        <f t="shared" si="8"/>
        <v>#VALUE!</v>
      </c>
      <c r="F28" s="115" t="e">
        <f t="shared" si="8"/>
        <v>#VALUE!</v>
      </c>
      <c r="G28" s="115" t="e">
        <f t="shared" si="8"/>
        <v>#VALUE!</v>
      </c>
      <c r="H28" s="115" t="e">
        <f t="shared" si="8"/>
        <v>#VALUE!</v>
      </c>
      <c r="I28" s="115" t="e">
        <f t="shared" si="8"/>
        <v>#VALUE!</v>
      </c>
      <c r="J28" s="115" t="e">
        <f t="shared" si="8"/>
        <v>#VALUE!</v>
      </c>
      <c r="K28" s="115" t="e">
        <f t="shared" si="8"/>
        <v>#VALUE!</v>
      </c>
      <c r="L28" s="115" t="e">
        <f t="shared" si="8"/>
        <v>#VALUE!</v>
      </c>
      <c r="M28" s="115" t="e">
        <f t="shared" si="8"/>
        <v>#VALUE!</v>
      </c>
      <c r="N28" s="115" t="e">
        <f t="shared" si="8"/>
        <v>#VALUE!</v>
      </c>
    </row>
    <row r="29" spans="1:14" x14ac:dyDescent="0.3">
      <c r="A29" s="139" t="s">
        <v>34</v>
      </c>
      <c r="B29" s="120" t="str">
        <f>+'Tarifs 2024'!$S$90</f>
        <v>V</v>
      </c>
      <c r="C29" s="115" t="e">
        <f t="shared" si="8"/>
        <v>#VALUE!</v>
      </c>
      <c r="D29" s="115" t="e">
        <f t="shared" si="8"/>
        <v>#VALUE!</v>
      </c>
      <c r="E29" s="115" t="e">
        <f t="shared" si="8"/>
        <v>#VALUE!</v>
      </c>
      <c r="F29" s="115" t="e">
        <f t="shared" si="8"/>
        <v>#VALUE!</v>
      </c>
      <c r="G29" s="115" t="e">
        <f t="shared" si="8"/>
        <v>#VALUE!</v>
      </c>
      <c r="H29" s="115" t="e">
        <f t="shared" si="8"/>
        <v>#VALUE!</v>
      </c>
      <c r="I29" s="115" t="e">
        <f t="shared" si="8"/>
        <v>#VALUE!</v>
      </c>
      <c r="J29" s="115" t="e">
        <f t="shared" si="8"/>
        <v>#VALUE!</v>
      </c>
      <c r="K29" s="115" t="e">
        <f t="shared" si="8"/>
        <v>#VALUE!</v>
      </c>
      <c r="L29" s="115" t="e">
        <f t="shared" si="8"/>
        <v>#VALUE!</v>
      </c>
      <c r="M29" s="115" t="e">
        <f t="shared" si="8"/>
        <v>#VALUE!</v>
      </c>
      <c r="N29" s="115" t="e">
        <f t="shared" si="8"/>
        <v>#VALUE!</v>
      </c>
    </row>
    <row r="30" spans="1:14" s="6" customFormat="1" x14ac:dyDescent="0.3">
      <c r="A30" s="133" t="s">
        <v>62</v>
      </c>
      <c r="B30" s="134"/>
      <c r="C30" s="135" t="e">
        <f t="shared" ref="C30:N30" si="9">SUM(C16,C24:C25,C29)</f>
        <v>#VALUE!</v>
      </c>
      <c r="D30" s="135" t="e">
        <f t="shared" si="9"/>
        <v>#VALUE!</v>
      </c>
      <c r="E30" s="135" t="e">
        <f t="shared" si="9"/>
        <v>#VALUE!</v>
      </c>
      <c r="F30" s="135" t="e">
        <f t="shared" si="9"/>
        <v>#VALUE!</v>
      </c>
      <c r="G30" s="135" t="e">
        <f t="shared" si="9"/>
        <v>#VALUE!</v>
      </c>
      <c r="H30" s="135" t="e">
        <f t="shared" si="9"/>
        <v>#VALUE!</v>
      </c>
      <c r="I30" s="135" t="e">
        <f t="shared" si="9"/>
        <v>#VALUE!</v>
      </c>
      <c r="J30" s="135" t="e">
        <f t="shared" si="9"/>
        <v>#VALUE!</v>
      </c>
      <c r="K30" s="135" t="e">
        <f t="shared" si="9"/>
        <v>#VALUE!</v>
      </c>
      <c r="L30" s="135" t="e">
        <f t="shared" si="9"/>
        <v>#VALUE!</v>
      </c>
      <c r="M30" s="135" t="e">
        <f t="shared" si="9"/>
        <v>#VALUE!</v>
      </c>
      <c r="N30" s="135" t="e">
        <f t="shared" si="9"/>
        <v>#VALUE!</v>
      </c>
    </row>
    <row r="31" spans="1:14" s="1" customFormat="1" ht="27" x14ac:dyDescent="0.3">
      <c r="A31" s="22" t="s">
        <v>144</v>
      </c>
      <c r="C31" s="122">
        <v>100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</row>
    <row r="32" spans="1:14" s="6" customFormat="1" ht="13.5" x14ac:dyDescent="0.3">
      <c r="A32" s="23" t="s">
        <v>145</v>
      </c>
      <c r="B32" s="123"/>
      <c r="C32" s="24" t="e">
        <f>C30-C31</f>
        <v>#VALUE!</v>
      </c>
      <c r="D32" s="24" t="e">
        <f t="shared" ref="D32:N32" si="10">D30-D31</f>
        <v>#VALUE!</v>
      </c>
      <c r="E32" s="24" t="e">
        <f t="shared" si="10"/>
        <v>#VALUE!</v>
      </c>
      <c r="F32" s="24" t="e">
        <f t="shared" si="10"/>
        <v>#VALUE!</v>
      </c>
      <c r="G32" s="24" t="e">
        <f t="shared" si="10"/>
        <v>#VALUE!</v>
      </c>
      <c r="H32" s="24" t="e">
        <f t="shared" si="10"/>
        <v>#VALUE!</v>
      </c>
      <c r="I32" s="24" t="e">
        <f t="shared" si="10"/>
        <v>#VALUE!</v>
      </c>
      <c r="J32" s="24" t="e">
        <f t="shared" si="10"/>
        <v>#VALUE!</v>
      </c>
      <c r="K32" s="24" t="e">
        <f t="shared" si="10"/>
        <v>#VALUE!</v>
      </c>
      <c r="L32" s="24" t="e">
        <f t="shared" si="10"/>
        <v>#VALUE!</v>
      </c>
      <c r="M32" s="24" t="e">
        <f t="shared" si="10"/>
        <v>#VALUE!</v>
      </c>
      <c r="N32" s="24" t="e">
        <f t="shared" si="10"/>
        <v>#VALUE!</v>
      </c>
    </row>
    <row r="33" spans="1:14" s="6" customFormat="1" ht="14.25" thickBot="1" x14ac:dyDescent="0.35">
      <c r="A33" s="25" t="s">
        <v>146</v>
      </c>
      <c r="B33" s="124"/>
      <c r="C33" s="140" t="str">
        <f>+IFERROR((C32/C31),"")</f>
        <v/>
      </c>
      <c r="D33" s="140" t="str">
        <f t="shared" ref="D33:N33" si="11">+IFERROR((D32/D31),"")</f>
        <v/>
      </c>
      <c r="E33" s="140" t="str">
        <f t="shared" si="11"/>
        <v/>
      </c>
      <c r="F33" s="140" t="str">
        <f t="shared" si="11"/>
        <v/>
      </c>
      <c r="G33" s="140" t="str">
        <f t="shared" si="11"/>
        <v/>
      </c>
      <c r="H33" s="140" t="str">
        <f t="shared" si="11"/>
        <v/>
      </c>
      <c r="I33" s="140" t="str">
        <f t="shared" si="11"/>
        <v/>
      </c>
      <c r="J33" s="140" t="str">
        <f t="shared" si="11"/>
        <v/>
      </c>
      <c r="K33" s="140" t="str">
        <f t="shared" si="11"/>
        <v/>
      </c>
      <c r="L33" s="140" t="str">
        <f t="shared" si="11"/>
        <v/>
      </c>
      <c r="M33" s="140" t="str">
        <f t="shared" si="11"/>
        <v/>
      </c>
      <c r="N33" s="140" t="str">
        <f t="shared" si="11"/>
        <v/>
      </c>
    </row>
    <row r="34" spans="1:14" s="1" customFormat="1" ht="19.5" thickTop="1" thickBot="1" x14ac:dyDescent="0.4">
      <c r="A34" s="301" t="s">
        <v>147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</row>
    <row r="35" spans="1:14" s="16" customFormat="1" ht="27" x14ac:dyDescent="0.3">
      <c r="B35" s="132" t="s">
        <v>57</v>
      </c>
      <c r="C35" s="131" t="str">
        <f t="shared" ref="C35:N35" si="12">"Coût annuel estimé      "&amp;C$5</f>
        <v>Coût annuel estimé      3500 kWh - 4 plages</v>
      </c>
      <c r="D35" s="131" t="str">
        <f t="shared" si="12"/>
        <v>Coût annuel estimé      5000 kWh - 4 plages</v>
      </c>
      <c r="E35" s="131" t="str">
        <f t="shared" si="12"/>
        <v>Coût annuel estimé      PAC air-rad - 4 plages</v>
      </c>
      <c r="F35" s="131" t="str">
        <f t="shared" si="12"/>
        <v>Coût annuel estimé      PAC air-rad - 4 plages</v>
      </c>
      <c r="G35" s="131" t="str">
        <f t="shared" si="12"/>
        <v>Coût annuel estimé      VE2 - 4 plages</v>
      </c>
      <c r="H35" s="131" t="str">
        <f t="shared" si="12"/>
        <v>Coût annuel estimé      VE2 - 4 plages</v>
      </c>
      <c r="I35" s="131" t="str">
        <f t="shared" si="12"/>
        <v>Coût annuel estimé      VE3 - 4 plages</v>
      </c>
      <c r="J35" s="131" t="str">
        <f t="shared" si="12"/>
        <v>Coût annuel estimé      VE3 - 4 plages</v>
      </c>
      <c r="K35" s="131" t="str">
        <f t="shared" si="12"/>
        <v>Coût annuel estimé      PAC air-rad-ECS + VE2 - 4 plages</v>
      </c>
      <c r="L35" s="131" t="str">
        <f t="shared" si="12"/>
        <v>Coût annuel estimé      PAC air-rad-ECS + VE2 - 4 plages</v>
      </c>
      <c r="M35" s="131" t="str">
        <f t="shared" si="12"/>
        <v>Coût annuel estimé      PAC air-rad-ECS + VE3 - 4 plages</v>
      </c>
      <c r="N35" s="131" t="str">
        <f t="shared" si="12"/>
        <v>Coût annuel estimé      PAC air-rad-ECS + VE3 - 4 plages</v>
      </c>
    </row>
    <row r="36" spans="1:14" x14ac:dyDescent="0.3">
      <c r="A36" s="139" t="s">
        <v>7</v>
      </c>
      <c r="B36" s="120"/>
      <c r="C36" s="115" t="e">
        <f t="shared" ref="C36:N36" si="13">SUM(C37:C39)</f>
        <v>#VALUE!</v>
      </c>
      <c r="D36" s="115" t="e">
        <f t="shared" si="13"/>
        <v>#VALUE!</v>
      </c>
      <c r="E36" s="115" t="e">
        <f t="shared" si="13"/>
        <v>#VALUE!</v>
      </c>
      <c r="F36" s="115" t="e">
        <f t="shared" si="13"/>
        <v>#VALUE!</v>
      </c>
      <c r="G36" s="115" t="e">
        <f t="shared" si="13"/>
        <v>#VALUE!</v>
      </c>
      <c r="H36" s="115" t="e">
        <f t="shared" si="13"/>
        <v>#VALUE!</v>
      </c>
      <c r="I36" s="115" t="e">
        <f t="shared" si="13"/>
        <v>#VALUE!</v>
      </c>
      <c r="J36" s="115" t="e">
        <f t="shared" si="13"/>
        <v>#VALUE!</v>
      </c>
      <c r="K36" s="115" t="e">
        <f t="shared" si="13"/>
        <v>#VALUE!</v>
      </c>
      <c r="L36" s="115" t="e">
        <f t="shared" si="13"/>
        <v>#VALUE!</v>
      </c>
      <c r="M36" s="115" t="e">
        <f t="shared" si="13"/>
        <v>#VALUE!</v>
      </c>
      <c r="N36" s="115" t="e">
        <f t="shared" si="13"/>
        <v>#VALUE!</v>
      </c>
    </row>
    <row r="37" spans="1:14" x14ac:dyDescent="0.3">
      <c r="A37" s="18" t="s">
        <v>8</v>
      </c>
      <c r="B37" s="121" t="str">
        <f>+'Tarifs 2025'!$S$65</f>
        <v>V</v>
      </c>
      <c r="C37" s="115" t="e">
        <f t="shared" ref="C37:N37" si="14">$B37*C$11</f>
        <v>#VALUE!</v>
      </c>
      <c r="D37" s="115" t="e">
        <f t="shared" si="14"/>
        <v>#VALUE!</v>
      </c>
      <c r="E37" s="115" t="e">
        <f t="shared" si="14"/>
        <v>#VALUE!</v>
      </c>
      <c r="F37" s="115" t="e">
        <f t="shared" si="14"/>
        <v>#VALUE!</v>
      </c>
      <c r="G37" s="115" t="e">
        <f t="shared" si="14"/>
        <v>#VALUE!</v>
      </c>
      <c r="H37" s="115" t="e">
        <f t="shared" si="14"/>
        <v>#VALUE!</v>
      </c>
      <c r="I37" s="115" t="e">
        <f t="shared" si="14"/>
        <v>#VALUE!</v>
      </c>
      <c r="J37" s="115" t="e">
        <f t="shared" si="14"/>
        <v>#VALUE!</v>
      </c>
      <c r="K37" s="115" t="e">
        <f t="shared" si="14"/>
        <v>#VALUE!</v>
      </c>
      <c r="L37" s="115" t="e">
        <f t="shared" si="14"/>
        <v>#VALUE!</v>
      </c>
      <c r="M37" s="115" t="e">
        <f t="shared" si="14"/>
        <v>#VALUE!</v>
      </c>
      <c r="N37" s="115" t="e">
        <f t="shared" si="14"/>
        <v>#VALUE!</v>
      </c>
    </row>
    <row r="38" spans="1:14" x14ac:dyDescent="0.3">
      <c r="A38" s="18" t="s">
        <v>17</v>
      </c>
      <c r="B38" s="121" t="str">
        <f>+'Tarifs 2025'!$R$68</f>
        <v>V</v>
      </c>
      <c r="C38" s="115" t="e">
        <f t="shared" ref="C38:N38" si="15">$B38*1</f>
        <v>#VALUE!</v>
      </c>
      <c r="D38" s="115" t="e">
        <f t="shared" si="15"/>
        <v>#VALUE!</v>
      </c>
      <c r="E38" s="115" t="e">
        <f t="shared" si="15"/>
        <v>#VALUE!</v>
      </c>
      <c r="F38" s="115" t="e">
        <f t="shared" si="15"/>
        <v>#VALUE!</v>
      </c>
      <c r="G38" s="115" t="e">
        <f t="shared" si="15"/>
        <v>#VALUE!</v>
      </c>
      <c r="H38" s="115" t="e">
        <f t="shared" si="15"/>
        <v>#VALUE!</v>
      </c>
      <c r="I38" s="115" t="e">
        <f t="shared" si="15"/>
        <v>#VALUE!</v>
      </c>
      <c r="J38" s="115" t="e">
        <f t="shared" si="15"/>
        <v>#VALUE!</v>
      </c>
      <c r="K38" s="115" t="e">
        <f t="shared" si="15"/>
        <v>#VALUE!</v>
      </c>
      <c r="L38" s="115" t="e">
        <f t="shared" si="15"/>
        <v>#VALUE!</v>
      </c>
      <c r="M38" s="115" t="e">
        <f t="shared" si="15"/>
        <v>#VALUE!</v>
      </c>
      <c r="N38" s="115" t="e">
        <f t="shared" si="15"/>
        <v>#VALUE!</v>
      </c>
    </row>
    <row r="39" spans="1:14" x14ac:dyDescent="0.3">
      <c r="A39" s="18" t="s">
        <v>58</v>
      </c>
      <c r="B39" s="120"/>
      <c r="C39" s="115" t="e">
        <f t="shared" ref="C39:N39" si="16">SUM(C40:C43)</f>
        <v>#VALUE!</v>
      </c>
      <c r="D39" s="115" t="e">
        <f t="shared" si="16"/>
        <v>#VALUE!</v>
      </c>
      <c r="E39" s="115" t="e">
        <f t="shared" si="16"/>
        <v>#VALUE!</v>
      </c>
      <c r="F39" s="115" t="e">
        <f t="shared" si="16"/>
        <v>#VALUE!</v>
      </c>
      <c r="G39" s="115" t="e">
        <f t="shared" si="16"/>
        <v>#VALUE!</v>
      </c>
      <c r="H39" s="115" t="e">
        <f t="shared" si="16"/>
        <v>#VALUE!</v>
      </c>
      <c r="I39" s="115" t="e">
        <f t="shared" si="16"/>
        <v>#VALUE!</v>
      </c>
      <c r="J39" s="115" t="e">
        <f t="shared" si="16"/>
        <v>#VALUE!</v>
      </c>
      <c r="K39" s="115" t="e">
        <f t="shared" si="16"/>
        <v>#VALUE!</v>
      </c>
      <c r="L39" s="115" t="e">
        <f t="shared" si="16"/>
        <v>#VALUE!</v>
      </c>
      <c r="M39" s="115" t="e">
        <f t="shared" si="16"/>
        <v>#VALUE!</v>
      </c>
      <c r="N39" s="115" t="e">
        <f t="shared" si="16"/>
        <v>#VALUE!</v>
      </c>
    </row>
    <row r="40" spans="1:14" x14ac:dyDescent="0.3">
      <c r="A40" s="19" t="s">
        <v>140</v>
      </c>
      <c r="B40" s="120" t="str">
        <f>+'Tarifs 2025'!$S$71</f>
        <v>V</v>
      </c>
      <c r="C40" s="115" t="e">
        <f t="shared" ref="C40:N43" si="17">$B40*C$6</f>
        <v>#VALUE!</v>
      </c>
      <c r="D40" s="115" t="e">
        <f t="shared" si="17"/>
        <v>#VALUE!</v>
      </c>
      <c r="E40" s="115" t="e">
        <f t="shared" si="17"/>
        <v>#VALUE!</v>
      </c>
      <c r="F40" s="115" t="e">
        <f t="shared" si="17"/>
        <v>#VALUE!</v>
      </c>
      <c r="G40" s="115" t="e">
        <f t="shared" si="17"/>
        <v>#VALUE!</v>
      </c>
      <c r="H40" s="115" t="e">
        <f t="shared" si="17"/>
        <v>#VALUE!</v>
      </c>
      <c r="I40" s="115" t="e">
        <f t="shared" si="17"/>
        <v>#VALUE!</v>
      </c>
      <c r="J40" s="115" t="e">
        <f t="shared" si="17"/>
        <v>#VALUE!</v>
      </c>
      <c r="K40" s="115" t="e">
        <f t="shared" si="17"/>
        <v>#VALUE!</v>
      </c>
      <c r="L40" s="115" t="e">
        <f t="shared" si="17"/>
        <v>#VALUE!</v>
      </c>
      <c r="M40" s="115" t="e">
        <f t="shared" si="17"/>
        <v>#VALUE!</v>
      </c>
      <c r="N40" s="115" t="e">
        <f t="shared" si="17"/>
        <v>#VALUE!</v>
      </c>
    </row>
    <row r="41" spans="1:14" x14ac:dyDescent="0.3">
      <c r="A41" s="19" t="s">
        <v>141</v>
      </c>
      <c r="B41" s="120">
        <f>+'Tarifs 2025'!$S$72</f>
        <v>0</v>
      </c>
      <c r="C41" s="115">
        <f t="shared" si="17"/>
        <v>0</v>
      </c>
      <c r="D41" s="115">
        <f t="shared" si="17"/>
        <v>0</v>
      </c>
      <c r="E41" s="115">
        <f t="shared" si="17"/>
        <v>0</v>
      </c>
      <c r="F41" s="115">
        <f t="shared" si="17"/>
        <v>0</v>
      </c>
      <c r="G41" s="115">
        <f t="shared" si="17"/>
        <v>0</v>
      </c>
      <c r="H41" s="115">
        <f t="shared" si="17"/>
        <v>0</v>
      </c>
      <c r="I41" s="115">
        <f t="shared" si="17"/>
        <v>0</v>
      </c>
      <c r="J41" s="115">
        <f t="shared" si="17"/>
        <v>0</v>
      </c>
      <c r="K41" s="115">
        <f t="shared" si="17"/>
        <v>0</v>
      </c>
      <c r="L41" s="115">
        <f t="shared" si="17"/>
        <v>0</v>
      </c>
      <c r="M41" s="115">
        <f t="shared" si="17"/>
        <v>0</v>
      </c>
      <c r="N41" s="115">
        <f t="shared" si="17"/>
        <v>0</v>
      </c>
    </row>
    <row r="42" spans="1:14" x14ac:dyDescent="0.3">
      <c r="A42" s="19" t="s">
        <v>142</v>
      </c>
      <c r="B42" s="120" t="str">
        <f>+'Tarifs 2025'!$S$73</f>
        <v>V</v>
      </c>
      <c r="C42" s="115" t="e">
        <f t="shared" si="17"/>
        <v>#VALUE!</v>
      </c>
      <c r="D42" s="115" t="e">
        <f t="shared" si="17"/>
        <v>#VALUE!</v>
      </c>
      <c r="E42" s="115" t="e">
        <f t="shared" si="17"/>
        <v>#VALUE!</v>
      </c>
      <c r="F42" s="115" t="e">
        <f t="shared" si="17"/>
        <v>#VALUE!</v>
      </c>
      <c r="G42" s="115" t="e">
        <f t="shared" si="17"/>
        <v>#VALUE!</v>
      </c>
      <c r="H42" s="115" t="e">
        <f t="shared" si="17"/>
        <v>#VALUE!</v>
      </c>
      <c r="I42" s="115" t="e">
        <f t="shared" si="17"/>
        <v>#VALUE!</v>
      </c>
      <c r="J42" s="115" t="e">
        <f t="shared" si="17"/>
        <v>#VALUE!</v>
      </c>
      <c r="K42" s="115" t="e">
        <f t="shared" si="17"/>
        <v>#VALUE!</v>
      </c>
      <c r="L42" s="115" t="e">
        <f t="shared" si="17"/>
        <v>#VALUE!</v>
      </c>
      <c r="M42" s="115" t="e">
        <f t="shared" si="17"/>
        <v>#VALUE!</v>
      </c>
      <c r="N42" s="115" t="e">
        <f t="shared" si="17"/>
        <v>#VALUE!</v>
      </c>
    </row>
    <row r="43" spans="1:14" x14ac:dyDescent="0.3">
      <c r="A43" s="19" t="s">
        <v>143</v>
      </c>
      <c r="B43" s="120" t="str">
        <f>+'Tarifs 2025'!$S$74</f>
        <v>V</v>
      </c>
      <c r="C43" s="115" t="e">
        <f t="shared" si="17"/>
        <v>#VALUE!</v>
      </c>
      <c r="D43" s="115" t="e">
        <f t="shared" si="17"/>
        <v>#VALUE!</v>
      </c>
      <c r="E43" s="115" t="e">
        <f t="shared" si="17"/>
        <v>#VALUE!</v>
      </c>
      <c r="F43" s="115" t="e">
        <f t="shared" si="17"/>
        <v>#VALUE!</v>
      </c>
      <c r="G43" s="115" t="e">
        <f t="shared" si="17"/>
        <v>#VALUE!</v>
      </c>
      <c r="H43" s="115" t="e">
        <f t="shared" si="17"/>
        <v>#VALUE!</v>
      </c>
      <c r="I43" s="115" t="e">
        <f t="shared" si="17"/>
        <v>#VALUE!</v>
      </c>
      <c r="J43" s="115" t="e">
        <f t="shared" si="17"/>
        <v>#VALUE!</v>
      </c>
      <c r="K43" s="115" t="e">
        <f t="shared" si="17"/>
        <v>#VALUE!</v>
      </c>
      <c r="L43" s="115" t="e">
        <f t="shared" si="17"/>
        <v>#VALUE!</v>
      </c>
      <c r="M43" s="115" t="e">
        <f t="shared" si="17"/>
        <v>#VALUE!</v>
      </c>
      <c r="N43" s="115" t="e">
        <f t="shared" si="17"/>
        <v>#VALUE!</v>
      </c>
    </row>
    <row r="44" spans="1:14" x14ac:dyDescent="0.3">
      <c r="A44" s="139" t="s">
        <v>42</v>
      </c>
      <c r="B44" s="120" t="str">
        <f>+'Tarifs 2025'!$R$83</f>
        <v>V</v>
      </c>
      <c r="C44" s="115" t="e">
        <f t="shared" ref="C44:N44" si="18">$B44*C$10</f>
        <v>#VALUE!</v>
      </c>
      <c r="D44" s="115" t="e">
        <f t="shared" si="18"/>
        <v>#VALUE!</v>
      </c>
      <c r="E44" s="115" t="e">
        <f t="shared" si="18"/>
        <v>#VALUE!</v>
      </c>
      <c r="F44" s="115" t="e">
        <f t="shared" si="18"/>
        <v>#VALUE!</v>
      </c>
      <c r="G44" s="115" t="e">
        <f t="shared" si="18"/>
        <v>#VALUE!</v>
      </c>
      <c r="H44" s="115" t="e">
        <f t="shared" si="18"/>
        <v>#VALUE!</v>
      </c>
      <c r="I44" s="115" t="e">
        <f t="shared" si="18"/>
        <v>#VALUE!</v>
      </c>
      <c r="J44" s="115" t="e">
        <f t="shared" si="18"/>
        <v>#VALUE!</v>
      </c>
      <c r="K44" s="115" t="e">
        <f t="shared" si="18"/>
        <v>#VALUE!</v>
      </c>
      <c r="L44" s="115" t="e">
        <f t="shared" si="18"/>
        <v>#VALUE!</v>
      </c>
      <c r="M44" s="115" t="e">
        <f t="shared" si="18"/>
        <v>#VALUE!</v>
      </c>
      <c r="N44" s="115" t="e">
        <f t="shared" si="18"/>
        <v>#VALUE!</v>
      </c>
    </row>
    <row r="45" spans="1:14" x14ac:dyDescent="0.3">
      <c r="A45" s="139" t="s">
        <v>59</v>
      </c>
      <c r="B45" s="120"/>
      <c r="C45" s="115" t="e">
        <f t="shared" ref="C45:N45" si="19">SUM(C46:C48)</f>
        <v>#VALUE!</v>
      </c>
      <c r="D45" s="115" t="e">
        <f t="shared" si="19"/>
        <v>#VALUE!</v>
      </c>
      <c r="E45" s="115" t="e">
        <f t="shared" si="19"/>
        <v>#VALUE!</v>
      </c>
      <c r="F45" s="115" t="e">
        <f t="shared" si="19"/>
        <v>#VALUE!</v>
      </c>
      <c r="G45" s="115" t="e">
        <f t="shared" si="19"/>
        <v>#VALUE!</v>
      </c>
      <c r="H45" s="115" t="e">
        <f t="shared" si="19"/>
        <v>#VALUE!</v>
      </c>
      <c r="I45" s="115" t="e">
        <f t="shared" si="19"/>
        <v>#VALUE!</v>
      </c>
      <c r="J45" s="115" t="e">
        <f t="shared" si="19"/>
        <v>#VALUE!</v>
      </c>
      <c r="K45" s="115" t="e">
        <f t="shared" si="19"/>
        <v>#VALUE!</v>
      </c>
      <c r="L45" s="115" t="e">
        <f t="shared" si="19"/>
        <v>#VALUE!</v>
      </c>
      <c r="M45" s="115" t="e">
        <f t="shared" si="19"/>
        <v>#VALUE!</v>
      </c>
      <c r="N45" s="115" t="e">
        <f t="shared" si="19"/>
        <v>#VALUE!</v>
      </c>
    </row>
    <row r="46" spans="1:14" x14ac:dyDescent="0.3">
      <c r="A46" s="18" t="s">
        <v>28</v>
      </c>
      <c r="B46" s="120" t="str">
        <f>+'Tarifs 2025'!$R$86</f>
        <v>V</v>
      </c>
      <c r="C46" s="115" t="e">
        <f t="shared" ref="C46:N49" si="20">$B46*C$10</f>
        <v>#VALUE!</v>
      </c>
      <c r="D46" s="115" t="e">
        <f t="shared" si="20"/>
        <v>#VALUE!</v>
      </c>
      <c r="E46" s="115" t="e">
        <f t="shared" si="20"/>
        <v>#VALUE!</v>
      </c>
      <c r="F46" s="115" t="e">
        <f t="shared" si="20"/>
        <v>#VALUE!</v>
      </c>
      <c r="G46" s="115" t="e">
        <f t="shared" si="20"/>
        <v>#VALUE!</v>
      </c>
      <c r="H46" s="115" t="e">
        <f t="shared" si="20"/>
        <v>#VALUE!</v>
      </c>
      <c r="I46" s="115" t="e">
        <f t="shared" si="20"/>
        <v>#VALUE!</v>
      </c>
      <c r="J46" s="115" t="e">
        <f t="shared" si="20"/>
        <v>#VALUE!</v>
      </c>
      <c r="K46" s="115" t="e">
        <f t="shared" si="20"/>
        <v>#VALUE!</v>
      </c>
      <c r="L46" s="115" t="e">
        <f t="shared" si="20"/>
        <v>#VALUE!</v>
      </c>
      <c r="M46" s="115" t="e">
        <f t="shared" si="20"/>
        <v>#VALUE!</v>
      </c>
      <c r="N46" s="115" t="e">
        <f t="shared" si="20"/>
        <v>#VALUE!</v>
      </c>
    </row>
    <row r="47" spans="1:14" x14ac:dyDescent="0.3">
      <c r="A47" s="18" t="s">
        <v>30</v>
      </c>
      <c r="B47" s="120" t="str">
        <f>+'Tarifs 2025'!$R$87</f>
        <v>V</v>
      </c>
      <c r="C47" s="115" t="e">
        <f t="shared" si="20"/>
        <v>#VALUE!</v>
      </c>
      <c r="D47" s="115" t="e">
        <f t="shared" si="20"/>
        <v>#VALUE!</v>
      </c>
      <c r="E47" s="115" t="e">
        <f t="shared" si="20"/>
        <v>#VALUE!</v>
      </c>
      <c r="F47" s="115" t="e">
        <f t="shared" si="20"/>
        <v>#VALUE!</v>
      </c>
      <c r="G47" s="115" t="e">
        <f t="shared" si="20"/>
        <v>#VALUE!</v>
      </c>
      <c r="H47" s="115" t="e">
        <f t="shared" si="20"/>
        <v>#VALUE!</v>
      </c>
      <c r="I47" s="115" t="e">
        <f t="shared" si="20"/>
        <v>#VALUE!</v>
      </c>
      <c r="J47" s="115" t="e">
        <f t="shared" si="20"/>
        <v>#VALUE!</v>
      </c>
      <c r="K47" s="115" t="e">
        <f t="shared" si="20"/>
        <v>#VALUE!</v>
      </c>
      <c r="L47" s="115" t="e">
        <f t="shared" si="20"/>
        <v>#VALUE!</v>
      </c>
      <c r="M47" s="115" t="e">
        <f t="shared" si="20"/>
        <v>#VALUE!</v>
      </c>
      <c r="N47" s="115" t="e">
        <f t="shared" si="20"/>
        <v>#VALUE!</v>
      </c>
    </row>
    <row r="48" spans="1:14" x14ac:dyDescent="0.3">
      <c r="A48" s="18" t="s">
        <v>32</v>
      </c>
      <c r="B48" s="120" t="str">
        <f>+'Tarifs 2025'!$R$88</f>
        <v>V</v>
      </c>
      <c r="C48" s="115" t="e">
        <f t="shared" si="20"/>
        <v>#VALUE!</v>
      </c>
      <c r="D48" s="115" t="e">
        <f t="shared" si="20"/>
        <v>#VALUE!</v>
      </c>
      <c r="E48" s="115" t="e">
        <f t="shared" si="20"/>
        <v>#VALUE!</v>
      </c>
      <c r="F48" s="115" t="e">
        <f t="shared" si="20"/>
        <v>#VALUE!</v>
      </c>
      <c r="G48" s="115" t="e">
        <f t="shared" si="20"/>
        <v>#VALUE!</v>
      </c>
      <c r="H48" s="115" t="e">
        <f t="shared" si="20"/>
        <v>#VALUE!</v>
      </c>
      <c r="I48" s="115" t="e">
        <f t="shared" si="20"/>
        <v>#VALUE!</v>
      </c>
      <c r="J48" s="115" t="e">
        <f t="shared" si="20"/>
        <v>#VALUE!</v>
      </c>
      <c r="K48" s="115" t="e">
        <f t="shared" si="20"/>
        <v>#VALUE!</v>
      </c>
      <c r="L48" s="115" t="e">
        <f t="shared" si="20"/>
        <v>#VALUE!</v>
      </c>
      <c r="M48" s="115" t="e">
        <f t="shared" si="20"/>
        <v>#VALUE!</v>
      </c>
      <c r="N48" s="115" t="e">
        <f t="shared" si="20"/>
        <v>#VALUE!</v>
      </c>
    </row>
    <row r="49" spans="1:14" x14ac:dyDescent="0.3">
      <c r="A49" s="139" t="s">
        <v>34</v>
      </c>
      <c r="B49" s="120" t="str">
        <f>+'Tarifs 2025'!$S$90</f>
        <v>V</v>
      </c>
      <c r="C49" s="115" t="e">
        <f t="shared" si="20"/>
        <v>#VALUE!</v>
      </c>
      <c r="D49" s="115" t="e">
        <f t="shared" si="20"/>
        <v>#VALUE!</v>
      </c>
      <c r="E49" s="115" t="e">
        <f t="shared" si="20"/>
        <v>#VALUE!</v>
      </c>
      <c r="F49" s="115" t="e">
        <f t="shared" si="20"/>
        <v>#VALUE!</v>
      </c>
      <c r="G49" s="115" t="e">
        <f t="shared" si="20"/>
        <v>#VALUE!</v>
      </c>
      <c r="H49" s="115" t="e">
        <f t="shared" si="20"/>
        <v>#VALUE!</v>
      </c>
      <c r="I49" s="115" t="e">
        <f t="shared" si="20"/>
        <v>#VALUE!</v>
      </c>
      <c r="J49" s="115" t="e">
        <f t="shared" si="20"/>
        <v>#VALUE!</v>
      </c>
      <c r="K49" s="115" t="e">
        <f t="shared" si="20"/>
        <v>#VALUE!</v>
      </c>
      <c r="L49" s="115" t="e">
        <f t="shared" si="20"/>
        <v>#VALUE!</v>
      </c>
      <c r="M49" s="115" t="e">
        <f t="shared" si="20"/>
        <v>#VALUE!</v>
      </c>
      <c r="N49" s="115" t="e">
        <f t="shared" si="20"/>
        <v>#VALUE!</v>
      </c>
    </row>
    <row r="50" spans="1:14" s="6" customFormat="1" x14ac:dyDescent="0.3">
      <c r="A50" s="133" t="s">
        <v>62</v>
      </c>
      <c r="B50" s="134"/>
      <c r="C50" s="135" t="e">
        <f t="shared" ref="C50:N50" si="21">SUM(C36,C44:C45,C49)</f>
        <v>#VALUE!</v>
      </c>
      <c r="D50" s="135" t="e">
        <f t="shared" si="21"/>
        <v>#VALUE!</v>
      </c>
      <c r="E50" s="135" t="e">
        <f t="shared" si="21"/>
        <v>#VALUE!</v>
      </c>
      <c r="F50" s="135" t="e">
        <f t="shared" si="21"/>
        <v>#VALUE!</v>
      </c>
      <c r="G50" s="135" t="e">
        <f t="shared" si="21"/>
        <v>#VALUE!</v>
      </c>
      <c r="H50" s="135" t="e">
        <f t="shared" si="21"/>
        <v>#VALUE!</v>
      </c>
      <c r="I50" s="135" t="e">
        <f t="shared" si="21"/>
        <v>#VALUE!</v>
      </c>
      <c r="J50" s="135" t="e">
        <f t="shared" si="21"/>
        <v>#VALUE!</v>
      </c>
      <c r="K50" s="135" t="e">
        <f t="shared" si="21"/>
        <v>#VALUE!</v>
      </c>
      <c r="L50" s="135" t="e">
        <f t="shared" si="21"/>
        <v>#VALUE!</v>
      </c>
      <c r="M50" s="135" t="e">
        <f t="shared" si="21"/>
        <v>#VALUE!</v>
      </c>
      <c r="N50" s="135" t="e">
        <f t="shared" si="21"/>
        <v>#VALUE!</v>
      </c>
    </row>
    <row r="51" spans="1:14" s="1" customFormat="1" ht="13.5" x14ac:dyDescent="0.3">
      <c r="A51" s="22" t="s">
        <v>148</v>
      </c>
      <c r="C51" s="121" t="e">
        <f t="shared" ref="C51:N51" si="22">C30</f>
        <v>#VALUE!</v>
      </c>
      <c r="D51" s="121" t="e">
        <f t="shared" si="22"/>
        <v>#VALUE!</v>
      </c>
      <c r="E51" s="121" t="e">
        <f t="shared" si="22"/>
        <v>#VALUE!</v>
      </c>
      <c r="F51" s="121" t="e">
        <f t="shared" si="22"/>
        <v>#VALUE!</v>
      </c>
      <c r="G51" s="121" t="e">
        <f t="shared" si="22"/>
        <v>#VALUE!</v>
      </c>
      <c r="H51" s="121" t="e">
        <f t="shared" si="22"/>
        <v>#VALUE!</v>
      </c>
      <c r="I51" s="121" t="e">
        <f t="shared" si="22"/>
        <v>#VALUE!</v>
      </c>
      <c r="J51" s="121" t="e">
        <f t="shared" si="22"/>
        <v>#VALUE!</v>
      </c>
      <c r="K51" s="121" t="e">
        <f t="shared" si="22"/>
        <v>#VALUE!</v>
      </c>
      <c r="L51" s="121" t="e">
        <f t="shared" si="22"/>
        <v>#VALUE!</v>
      </c>
      <c r="M51" s="121" t="e">
        <f t="shared" si="22"/>
        <v>#VALUE!</v>
      </c>
      <c r="N51" s="121" t="e">
        <f t="shared" si="22"/>
        <v>#VALUE!</v>
      </c>
    </row>
    <row r="52" spans="1:14" s="6" customFormat="1" ht="13.5" x14ac:dyDescent="0.3">
      <c r="A52" s="23" t="s">
        <v>149</v>
      </c>
      <c r="B52" s="123"/>
      <c r="C52" s="24" t="e">
        <f t="shared" ref="C52:N52" si="23">C50-C51</f>
        <v>#VALUE!</v>
      </c>
      <c r="D52" s="24" t="e">
        <f t="shared" si="23"/>
        <v>#VALUE!</v>
      </c>
      <c r="E52" s="24" t="e">
        <f t="shared" si="23"/>
        <v>#VALUE!</v>
      </c>
      <c r="F52" s="24" t="e">
        <f t="shared" si="23"/>
        <v>#VALUE!</v>
      </c>
      <c r="G52" s="24" t="e">
        <f t="shared" si="23"/>
        <v>#VALUE!</v>
      </c>
      <c r="H52" s="24" t="e">
        <f t="shared" si="23"/>
        <v>#VALUE!</v>
      </c>
      <c r="I52" s="24" t="e">
        <f t="shared" si="23"/>
        <v>#VALUE!</v>
      </c>
      <c r="J52" s="24" t="e">
        <f t="shared" si="23"/>
        <v>#VALUE!</v>
      </c>
      <c r="K52" s="24" t="e">
        <f t="shared" si="23"/>
        <v>#VALUE!</v>
      </c>
      <c r="L52" s="24" t="e">
        <f t="shared" si="23"/>
        <v>#VALUE!</v>
      </c>
      <c r="M52" s="24" t="e">
        <f t="shared" si="23"/>
        <v>#VALUE!</v>
      </c>
      <c r="N52" s="24" t="e">
        <f t="shared" si="23"/>
        <v>#VALUE!</v>
      </c>
    </row>
    <row r="53" spans="1:14" s="6" customFormat="1" ht="14.25" thickBot="1" x14ac:dyDescent="0.35">
      <c r="A53" s="25" t="s">
        <v>150</v>
      </c>
      <c r="B53" s="125"/>
      <c r="C53" s="140" t="str">
        <f>+IFERROR((C52/C51),"")</f>
        <v/>
      </c>
      <c r="D53" s="140" t="str">
        <f t="shared" ref="D53:N53" si="24">+IFERROR((D52/D51),"")</f>
        <v/>
      </c>
      <c r="E53" s="140" t="str">
        <f t="shared" si="24"/>
        <v/>
      </c>
      <c r="F53" s="140" t="str">
        <f t="shared" si="24"/>
        <v/>
      </c>
      <c r="G53" s="140" t="str">
        <f t="shared" si="24"/>
        <v/>
      </c>
      <c r="H53" s="140" t="str">
        <f t="shared" si="24"/>
        <v/>
      </c>
      <c r="I53" s="140" t="str">
        <f t="shared" si="24"/>
        <v/>
      </c>
      <c r="J53" s="140" t="str">
        <f t="shared" si="24"/>
        <v/>
      </c>
      <c r="K53" s="140" t="str">
        <f t="shared" si="24"/>
        <v/>
      </c>
      <c r="L53" s="140" t="str">
        <f t="shared" si="24"/>
        <v/>
      </c>
      <c r="M53" s="140" t="str">
        <f t="shared" si="24"/>
        <v/>
      </c>
      <c r="N53" s="140" t="str">
        <f t="shared" si="24"/>
        <v/>
      </c>
    </row>
    <row r="54" spans="1:14" ht="19.5" thickTop="1" thickBot="1" x14ac:dyDescent="0.4">
      <c r="A54" s="301" t="s">
        <v>151</v>
      </c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</row>
    <row r="55" spans="1:14" ht="27" x14ac:dyDescent="0.3">
      <c r="A55" s="16"/>
      <c r="B55" s="132" t="s">
        <v>57</v>
      </c>
      <c r="C55" s="131" t="str">
        <f t="shared" ref="C55:N55" si="25">"Coût annuel estimé      "&amp;C$5</f>
        <v>Coût annuel estimé      3500 kWh - 4 plages</v>
      </c>
      <c r="D55" s="131" t="str">
        <f t="shared" si="25"/>
        <v>Coût annuel estimé      5000 kWh - 4 plages</v>
      </c>
      <c r="E55" s="131" t="str">
        <f t="shared" si="25"/>
        <v>Coût annuel estimé      PAC air-rad - 4 plages</v>
      </c>
      <c r="F55" s="131" t="str">
        <f t="shared" si="25"/>
        <v>Coût annuel estimé      PAC air-rad - 4 plages</v>
      </c>
      <c r="G55" s="131" t="str">
        <f t="shared" si="25"/>
        <v>Coût annuel estimé      VE2 - 4 plages</v>
      </c>
      <c r="H55" s="131" t="str">
        <f t="shared" si="25"/>
        <v>Coût annuel estimé      VE2 - 4 plages</v>
      </c>
      <c r="I55" s="131" t="str">
        <f t="shared" si="25"/>
        <v>Coût annuel estimé      VE3 - 4 plages</v>
      </c>
      <c r="J55" s="131" t="str">
        <f t="shared" si="25"/>
        <v>Coût annuel estimé      VE3 - 4 plages</v>
      </c>
      <c r="K55" s="131" t="str">
        <f t="shared" si="25"/>
        <v>Coût annuel estimé      PAC air-rad-ECS + VE2 - 4 plages</v>
      </c>
      <c r="L55" s="131" t="str">
        <f t="shared" si="25"/>
        <v>Coût annuel estimé      PAC air-rad-ECS + VE2 - 4 plages</v>
      </c>
      <c r="M55" s="131" t="str">
        <f t="shared" si="25"/>
        <v>Coût annuel estimé      PAC air-rad-ECS + VE3 - 4 plages</v>
      </c>
      <c r="N55" s="131" t="str">
        <f t="shared" si="25"/>
        <v>Coût annuel estimé      PAC air-rad-ECS + VE3 - 4 plages</v>
      </c>
    </row>
    <row r="56" spans="1:14" x14ac:dyDescent="0.3">
      <c r="A56" s="139" t="s">
        <v>7</v>
      </c>
      <c r="B56" s="120"/>
      <c r="C56" s="115" t="e">
        <f t="shared" ref="C56:N56" si="26">SUM(C57:C59)</f>
        <v>#VALUE!</v>
      </c>
      <c r="D56" s="115" t="e">
        <f t="shared" si="26"/>
        <v>#VALUE!</v>
      </c>
      <c r="E56" s="115" t="e">
        <f t="shared" si="26"/>
        <v>#VALUE!</v>
      </c>
      <c r="F56" s="115" t="e">
        <f t="shared" si="26"/>
        <v>#VALUE!</v>
      </c>
      <c r="G56" s="115" t="e">
        <f t="shared" si="26"/>
        <v>#VALUE!</v>
      </c>
      <c r="H56" s="115" t="e">
        <f t="shared" si="26"/>
        <v>#VALUE!</v>
      </c>
      <c r="I56" s="115" t="e">
        <f t="shared" si="26"/>
        <v>#VALUE!</v>
      </c>
      <c r="J56" s="115" t="e">
        <f t="shared" si="26"/>
        <v>#VALUE!</v>
      </c>
      <c r="K56" s="115" t="e">
        <f t="shared" si="26"/>
        <v>#VALUE!</v>
      </c>
      <c r="L56" s="115" t="e">
        <f t="shared" si="26"/>
        <v>#VALUE!</v>
      </c>
      <c r="M56" s="115" t="e">
        <f t="shared" si="26"/>
        <v>#VALUE!</v>
      </c>
      <c r="N56" s="115" t="e">
        <f t="shared" si="26"/>
        <v>#VALUE!</v>
      </c>
    </row>
    <row r="57" spans="1:14" x14ac:dyDescent="0.3">
      <c r="A57" s="18" t="s">
        <v>8</v>
      </c>
      <c r="B57" s="121" t="str">
        <f>+'Tarifs 2026'!$S$65</f>
        <v>V</v>
      </c>
      <c r="C57" s="115" t="e">
        <f t="shared" ref="C57:N57" si="27">$B57*C$11</f>
        <v>#VALUE!</v>
      </c>
      <c r="D57" s="115" t="e">
        <f t="shared" si="27"/>
        <v>#VALUE!</v>
      </c>
      <c r="E57" s="115" t="e">
        <f t="shared" si="27"/>
        <v>#VALUE!</v>
      </c>
      <c r="F57" s="115" t="e">
        <f t="shared" si="27"/>
        <v>#VALUE!</v>
      </c>
      <c r="G57" s="115" t="e">
        <f t="shared" si="27"/>
        <v>#VALUE!</v>
      </c>
      <c r="H57" s="115" t="e">
        <f t="shared" si="27"/>
        <v>#VALUE!</v>
      </c>
      <c r="I57" s="115" t="e">
        <f t="shared" si="27"/>
        <v>#VALUE!</v>
      </c>
      <c r="J57" s="115" t="e">
        <f t="shared" si="27"/>
        <v>#VALUE!</v>
      </c>
      <c r="K57" s="115" t="e">
        <f t="shared" si="27"/>
        <v>#VALUE!</v>
      </c>
      <c r="L57" s="115" t="e">
        <f t="shared" si="27"/>
        <v>#VALUE!</v>
      </c>
      <c r="M57" s="115" t="e">
        <f t="shared" si="27"/>
        <v>#VALUE!</v>
      </c>
      <c r="N57" s="115" t="e">
        <f t="shared" si="27"/>
        <v>#VALUE!</v>
      </c>
    </row>
    <row r="58" spans="1:14" x14ac:dyDescent="0.3">
      <c r="A58" s="18" t="s">
        <v>17</v>
      </c>
      <c r="B58" s="121" t="str">
        <f>+'Tarifs 2026'!$R$68</f>
        <v>V</v>
      </c>
      <c r="C58" s="115" t="e">
        <f t="shared" ref="C58:N58" si="28">$B58*1</f>
        <v>#VALUE!</v>
      </c>
      <c r="D58" s="115" t="e">
        <f t="shared" si="28"/>
        <v>#VALUE!</v>
      </c>
      <c r="E58" s="115" t="e">
        <f t="shared" si="28"/>
        <v>#VALUE!</v>
      </c>
      <c r="F58" s="115" t="e">
        <f t="shared" si="28"/>
        <v>#VALUE!</v>
      </c>
      <c r="G58" s="115" t="e">
        <f t="shared" si="28"/>
        <v>#VALUE!</v>
      </c>
      <c r="H58" s="115" t="e">
        <f t="shared" si="28"/>
        <v>#VALUE!</v>
      </c>
      <c r="I58" s="115" t="e">
        <f t="shared" si="28"/>
        <v>#VALUE!</v>
      </c>
      <c r="J58" s="115" t="e">
        <f t="shared" si="28"/>
        <v>#VALUE!</v>
      </c>
      <c r="K58" s="115" t="e">
        <f t="shared" si="28"/>
        <v>#VALUE!</v>
      </c>
      <c r="L58" s="115" t="e">
        <f t="shared" si="28"/>
        <v>#VALUE!</v>
      </c>
      <c r="M58" s="115" t="e">
        <f t="shared" si="28"/>
        <v>#VALUE!</v>
      </c>
      <c r="N58" s="115" t="e">
        <f t="shared" si="28"/>
        <v>#VALUE!</v>
      </c>
    </row>
    <row r="59" spans="1:14" x14ac:dyDescent="0.3">
      <c r="A59" s="18" t="s">
        <v>58</v>
      </c>
      <c r="B59" s="120"/>
      <c r="C59" s="115" t="e">
        <f t="shared" ref="C59:N59" si="29">SUM(C60:C63)</f>
        <v>#VALUE!</v>
      </c>
      <c r="D59" s="115" t="e">
        <f t="shared" si="29"/>
        <v>#VALUE!</v>
      </c>
      <c r="E59" s="115" t="e">
        <f t="shared" si="29"/>
        <v>#VALUE!</v>
      </c>
      <c r="F59" s="115" t="e">
        <f t="shared" si="29"/>
        <v>#VALUE!</v>
      </c>
      <c r="G59" s="115" t="e">
        <f t="shared" si="29"/>
        <v>#VALUE!</v>
      </c>
      <c r="H59" s="115" t="e">
        <f t="shared" si="29"/>
        <v>#VALUE!</v>
      </c>
      <c r="I59" s="115" t="e">
        <f t="shared" si="29"/>
        <v>#VALUE!</v>
      </c>
      <c r="J59" s="115" t="e">
        <f t="shared" si="29"/>
        <v>#VALUE!</v>
      </c>
      <c r="K59" s="115" t="e">
        <f t="shared" si="29"/>
        <v>#VALUE!</v>
      </c>
      <c r="L59" s="115" t="e">
        <f t="shared" si="29"/>
        <v>#VALUE!</v>
      </c>
      <c r="M59" s="115" t="e">
        <f t="shared" si="29"/>
        <v>#VALUE!</v>
      </c>
      <c r="N59" s="115" t="e">
        <f t="shared" si="29"/>
        <v>#VALUE!</v>
      </c>
    </row>
    <row r="60" spans="1:14" x14ac:dyDescent="0.3">
      <c r="A60" s="19" t="s">
        <v>140</v>
      </c>
      <c r="B60" s="120" t="str">
        <f>+'Tarifs 2026'!$S$71</f>
        <v>V</v>
      </c>
      <c r="C60" s="115" t="e">
        <f t="shared" ref="C60:N63" si="30">$B60*C$6</f>
        <v>#VALUE!</v>
      </c>
      <c r="D60" s="115" t="e">
        <f t="shared" si="30"/>
        <v>#VALUE!</v>
      </c>
      <c r="E60" s="115" t="e">
        <f t="shared" si="30"/>
        <v>#VALUE!</v>
      </c>
      <c r="F60" s="115" t="e">
        <f t="shared" si="30"/>
        <v>#VALUE!</v>
      </c>
      <c r="G60" s="115" t="e">
        <f t="shared" si="30"/>
        <v>#VALUE!</v>
      </c>
      <c r="H60" s="115" t="e">
        <f t="shared" si="30"/>
        <v>#VALUE!</v>
      </c>
      <c r="I60" s="115" t="e">
        <f t="shared" si="30"/>
        <v>#VALUE!</v>
      </c>
      <c r="J60" s="115" t="e">
        <f t="shared" si="30"/>
        <v>#VALUE!</v>
      </c>
      <c r="K60" s="115" t="e">
        <f t="shared" si="30"/>
        <v>#VALUE!</v>
      </c>
      <c r="L60" s="115" t="e">
        <f t="shared" si="30"/>
        <v>#VALUE!</v>
      </c>
      <c r="M60" s="115" t="e">
        <f t="shared" si="30"/>
        <v>#VALUE!</v>
      </c>
      <c r="N60" s="115" t="e">
        <f t="shared" si="30"/>
        <v>#VALUE!</v>
      </c>
    </row>
    <row r="61" spans="1:14" x14ac:dyDescent="0.3">
      <c r="A61" s="19" t="s">
        <v>141</v>
      </c>
      <c r="B61" s="120">
        <f>+'Tarifs 2026'!$S$72</f>
        <v>0</v>
      </c>
      <c r="C61" s="115">
        <f t="shared" si="30"/>
        <v>0</v>
      </c>
      <c r="D61" s="115">
        <f t="shared" si="30"/>
        <v>0</v>
      </c>
      <c r="E61" s="115">
        <f t="shared" si="30"/>
        <v>0</v>
      </c>
      <c r="F61" s="115">
        <f t="shared" si="30"/>
        <v>0</v>
      </c>
      <c r="G61" s="115">
        <f t="shared" si="30"/>
        <v>0</v>
      </c>
      <c r="H61" s="115">
        <f t="shared" si="30"/>
        <v>0</v>
      </c>
      <c r="I61" s="115">
        <f t="shared" si="30"/>
        <v>0</v>
      </c>
      <c r="J61" s="115">
        <f t="shared" si="30"/>
        <v>0</v>
      </c>
      <c r="K61" s="115">
        <f t="shared" si="30"/>
        <v>0</v>
      </c>
      <c r="L61" s="115">
        <f t="shared" si="30"/>
        <v>0</v>
      </c>
      <c r="M61" s="115">
        <f t="shared" si="30"/>
        <v>0</v>
      </c>
      <c r="N61" s="115">
        <f t="shared" si="30"/>
        <v>0</v>
      </c>
    </row>
    <row r="62" spans="1:14" x14ac:dyDescent="0.3">
      <c r="A62" s="19" t="s">
        <v>142</v>
      </c>
      <c r="B62" s="120" t="str">
        <f>+'Tarifs 2026'!$S$73</f>
        <v>V</v>
      </c>
      <c r="C62" s="115" t="e">
        <f t="shared" si="30"/>
        <v>#VALUE!</v>
      </c>
      <c r="D62" s="115" t="e">
        <f t="shared" si="30"/>
        <v>#VALUE!</v>
      </c>
      <c r="E62" s="115" t="e">
        <f t="shared" si="30"/>
        <v>#VALUE!</v>
      </c>
      <c r="F62" s="115" t="e">
        <f t="shared" si="30"/>
        <v>#VALUE!</v>
      </c>
      <c r="G62" s="115" t="e">
        <f t="shared" si="30"/>
        <v>#VALUE!</v>
      </c>
      <c r="H62" s="115" t="e">
        <f t="shared" si="30"/>
        <v>#VALUE!</v>
      </c>
      <c r="I62" s="115" t="e">
        <f t="shared" si="30"/>
        <v>#VALUE!</v>
      </c>
      <c r="J62" s="115" t="e">
        <f t="shared" si="30"/>
        <v>#VALUE!</v>
      </c>
      <c r="K62" s="115" t="e">
        <f t="shared" si="30"/>
        <v>#VALUE!</v>
      </c>
      <c r="L62" s="115" t="e">
        <f t="shared" si="30"/>
        <v>#VALUE!</v>
      </c>
      <c r="M62" s="115" t="e">
        <f t="shared" si="30"/>
        <v>#VALUE!</v>
      </c>
      <c r="N62" s="115" t="e">
        <f t="shared" si="30"/>
        <v>#VALUE!</v>
      </c>
    </row>
    <row r="63" spans="1:14" x14ac:dyDescent="0.3">
      <c r="A63" s="19" t="s">
        <v>143</v>
      </c>
      <c r="B63" s="120" t="str">
        <f>+'Tarifs 2026'!$S$74</f>
        <v>V</v>
      </c>
      <c r="C63" s="115" t="e">
        <f t="shared" si="30"/>
        <v>#VALUE!</v>
      </c>
      <c r="D63" s="115" t="e">
        <f t="shared" si="30"/>
        <v>#VALUE!</v>
      </c>
      <c r="E63" s="115" t="e">
        <f t="shared" si="30"/>
        <v>#VALUE!</v>
      </c>
      <c r="F63" s="115" t="e">
        <f t="shared" si="30"/>
        <v>#VALUE!</v>
      </c>
      <c r="G63" s="115" t="e">
        <f t="shared" si="30"/>
        <v>#VALUE!</v>
      </c>
      <c r="H63" s="115" t="e">
        <f t="shared" si="30"/>
        <v>#VALUE!</v>
      </c>
      <c r="I63" s="115" t="e">
        <f t="shared" si="30"/>
        <v>#VALUE!</v>
      </c>
      <c r="J63" s="115" t="e">
        <f t="shared" si="30"/>
        <v>#VALUE!</v>
      </c>
      <c r="K63" s="115" t="e">
        <f t="shared" si="30"/>
        <v>#VALUE!</v>
      </c>
      <c r="L63" s="115" t="e">
        <f t="shared" si="30"/>
        <v>#VALUE!</v>
      </c>
      <c r="M63" s="115" t="e">
        <f t="shared" si="30"/>
        <v>#VALUE!</v>
      </c>
      <c r="N63" s="115" t="e">
        <f t="shared" si="30"/>
        <v>#VALUE!</v>
      </c>
    </row>
    <row r="64" spans="1:14" x14ac:dyDescent="0.3">
      <c r="A64" s="139" t="s">
        <v>42</v>
      </c>
      <c r="B64" s="120" t="str">
        <f>+'Tarifs 2026'!$R$83</f>
        <v>V</v>
      </c>
      <c r="C64" s="115" t="e">
        <f t="shared" ref="C64:N64" si="31">$B64*C$10</f>
        <v>#VALUE!</v>
      </c>
      <c r="D64" s="115" t="e">
        <f t="shared" si="31"/>
        <v>#VALUE!</v>
      </c>
      <c r="E64" s="115" t="e">
        <f t="shared" si="31"/>
        <v>#VALUE!</v>
      </c>
      <c r="F64" s="115" t="e">
        <f t="shared" si="31"/>
        <v>#VALUE!</v>
      </c>
      <c r="G64" s="115" t="e">
        <f t="shared" si="31"/>
        <v>#VALUE!</v>
      </c>
      <c r="H64" s="115" t="e">
        <f t="shared" si="31"/>
        <v>#VALUE!</v>
      </c>
      <c r="I64" s="115" t="e">
        <f t="shared" si="31"/>
        <v>#VALUE!</v>
      </c>
      <c r="J64" s="115" t="e">
        <f t="shared" si="31"/>
        <v>#VALUE!</v>
      </c>
      <c r="K64" s="115" t="e">
        <f t="shared" si="31"/>
        <v>#VALUE!</v>
      </c>
      <c r="L64" s="115" t="e">
        <f t="shared" si="31"/>
        <v>#VALUE!</v>
      </c>
      <c r="M64" s="115" t="e">
        <f t="shared" si="31"/>
        <v>#VALUE!</v>
      </c>
      <c r="N64" s="115" t="e">
        <f t="shared" si="31"/>
        <v>#VALUE!</v>
      </c>
    </row>
    <row r="65" spans="1:14" x14ac:dyDescent="0.3">
      <c r="A65" s="139" t="s">
        <v>59</v>
      </c>
      <c r="B65" s="120"/>
      <c r="C65" s="115" t="e">
        <f t="shared" ref="C65:N65" si="32">SUM(C66:C68)</f>
        <v>#VALUE!</v>
      </c>
      <c r="D65" s="115" t="e">
        <f t="shared" si="32"/>
        <v>#VALUE!</v>
      </c>
      <c r="E65" s="115" t="e">
        <f t="shared" si="32"/>
        <v>#VALUE!</v>
      </c>
      <c r="F65" s="115" t="e">
        <f t="shared" si="32"/>
        <v>#VALUE!</v>
      </c>
      <c r="G65" s="115" t="e">
        <f t="shared" si="32"/>
        <v>#VALUE!</v>
      </c>
      <c r="H65" s="115" t="e">
        <f t="shared" si="32"/>
        <v>#VALUE!</v>
      </c>
      <c r="I65" s="115" t="e">
        <f t="shared" si="32"/>
        <v>#VALUE!</v>
      </c>
      <c r="J65" s="115" t="e">
        <f t="shared" si="32"/>
        <v>#VALUE!</v>
      </c>
      <c r="K65" s="115" t="e">
        <f t="shared" si="32"/>
        <v>#VALUE!</v>
      </c>
      <c r="L65" s="115" t="e">
        <f t="shared" si="32"/>
        <v>#VALUE!</v>
      </c>
      <c r="M65" s="115" t="e">
        <f t="shared" si="32"/>
        <v>#VALUE!</v>
      </c>
      <c r="N65" s="115" t="e">
        <f t="shared" si="32"/>
        <v>#VALUE!</v>
      </c>
    </row>
    <row r="66" spans="1:14" x14ac:dyDescent="0.3">
      <c r="A66" s="18" t="s">
        <v>28</v>
      </c>
      <c r="B66" s="120" t="str">
        <f>+'Tarifs 2026'!$R$86</f>
        <v>V</v>
      </c>
      <c r="C66" s="115" t="e">
        <f t="shared" ref="C66:N69" si="33">$B66*C$10</f>
        <v>#VALUE!</v>
      </c>
      <c r="D66" s="115" t="e">
        <f t="shared" si="33"/>
        <v>#VALUE!</v>
      </c>
      <c r="E66" s="115" t="e">
        <f t="shared" si="33"/>
        <v>#VALUE!</v>
      </c>
      <c r="F66" s="115" t="e">
        <f t="shared" si="33"/>
        <v>#VALUE!</v>
      </c>
      <c r="G66" s="115" t="e">
        <f t="shared" si="33"/>
        <v>#VALUE!</v>
      </c>
      <c r="H66" s="115" t="e">
        <f t="shared" si="33"/>
        <v>#VALUE!</v>
      </c>
      <c r="I66" s="115" t="e">
        <f t="shared" si="33"/>
        <v>#VALUE!</v>
      </c>
      <c r="J66" s="115" t="e">
        <f t="shared" si="33"/>
        <v>#VALUE!</v>
      </c>
      <c r="K66" s="115" t="e">
        <f t="shared" si="33"/>
        <v>#VALUE!</v>
      </c>
      <c r="L66" s="115" t="e">
        <f t="shared" si="33"/>
        <v>#VALUE!</v>
      </c>
      <c r="M66" s="115" t="e">
        <f t="shared" si="33"/>
        <v>#VALUE!</v>
      </c>
      <c r="N66" s="115" t="e">
        <f t="shared" si="33"/>
        <v>#VALUE!</v>
      </c>
    </row>
    <row r="67" spans="1:14" x14ac:dyDescent="0.3">
      <c r="A67" s="18" t="s">
        <v>30</v>
      </c>
      <c r="B67" s="120" t="str">
        <f>+'Tarifs 2026'!$R$87</f>
        <v>V</v>
      </c>
      <c r="C67" s="115" t="e">
        <f t="shared" si="33"/>
        <v>#VALUE!</v>
      </c>
      <c r="D67" s="115" t="e">
        <f t="shared" si="33"/>
        <v>#VALUE!</v>
      </c>
      <c r="E67" s="115" t="e">
        <f t="shared" si="33"/>
        <v>#VALUE!</v>
      </c>
      <c r="F67" s="115" t="e">
        <f t="shared" si="33"/>
        <v>#VALUE!</v>
      </c>
      <c r="G67" s="115" t="e">
        <f t="shared" si="33"/>
        <v>#VALUE!</v>
      </c>
      <c r="H67" s="115" t="e">
        <f t="shared" si="33"/>
        <v>#VALUE!</v>
      </c>
      <c r="I67" s="115" t="e">
        <f t="shared" si="33"/>
        <v>#VALUE!</v>
      </c>
      <c r="J67" s="115" t="e">
        <f t="shared" si="33"/>
        <v>#VALUE!</v>
      </c>
      <c r="K67" s="115" t="e">
        <f t="shared" si="33"/>
        <v>#VALUE!</v>
      </c>
      <c r="L67" s="115" t="e">
        <f t="shared" si="33"/>
        <v>#VALUE!</v>
      </c>
      <c r="M67" s="115" t="e">
        <f t="shared" si="33"/>
        <v>#VALUE!</v>
      </c>
      <c r="N67" s="115" t="e">
        <f t="shared" si="33"/>
        <v>#VALUE!</v>
      </c>
    </row>
    <row r="68" spans="1:14" x14ac:dyDescent="0.3">
      <c r="A68" s="18" t="s">
        <v>32</v>
      </c>
      <c r="B68" s="120" t="str">
        <f>+'Tarifs 2026'!$R$88</f>
        <v>V</v>
      </c>
      <c r="C68" s="115" t="e">
        <f t="shared" si="33"/>
        <v>#VALUE!</v>
      </c>
      <c r="D68" s="115" t="e">
        <f t="shared" si="33"/>
        <v>#VALUE!</v>
      </c>
      <c r="E68" s="115" t="e">
        <f t="shared" si="33"/>
        <v>#VALUE!</v>
      </c>
      <c r="F68" s="115" t="e">
        <f t="shared" si="33"/>
        <v>#VALUE!</v>
      </c>
      <c r="G68" s="115" t="e">
        <f t="shared" si="33"/>
        <v>#VALUE!</v>
      </c>
      <c r="H68" s="115" t="e">
        <f t="shared" si="33"/>
        <v>#VALUE!</v>
      </c>
      <c r="I68" s="115" t="e">
        <f t="shared" si="33"/>
        <v>#VALUE!</v>
      </c>
      <c r="J68" s="115" t="e">
        <f t="shared" si="33"/>
        <v>#VALUE!</v>
      </c>
      <c r="K68" s="115" t="e">
        <f t="shared" si="33"/>
        <v>#VALUE!</v>
      </c>
      <c r="L68" s="115" t="e">
        <f t="shared" si="33"/>
        <v>#VALUE!</v>
      </c>
      <c r="M68" s="115" t="e">
        <f t="shared" si="33"/>
        <v>#VALUE!</v>
      </c>
      <c r="N68" s="115" t="e">
        <f t="shared" si="33"/>
        <v>#VALUE!</v>
      </c>
    </row>
    <row r="69" spans="1:14" x14ac:dyDescent="0.3">
      <c r="A69" s="139" t="s">
        <v>34</v>
      </c>
      <c r="B69" s="120" t="str">
        <f>+'Tarifs 2026'!$S$90</f>
        <v>V</v>
      </c>
      <c r="C69" s="115" t="e">
        <f t="shared" si="33"/>
        <v>#VALUE!</v>
      </c>
      <c r="D69" s="115" t="e">
        <f t="shared" si="33"/>
        <v>#VALUE!</v>
      </c>
      <c r="E69" s="115" t="e">
        <f t="shared" si="33"/>
        <v>#VALUE!</v>
      </c>
      <c r="F69" s="115" t="e">
        <f t="shared" si="33"/>
        <v>#VALUE!</v>
      </c>
      <c r="G69" s="115" t="e">
        <f t="shared" si="33"/>
        <v>#VALUE!</v>
      </c>
      <c r="H69" s="115" t="e">
        <f t="shared" si="33"/>
        <v>#VALUE!</v>
      </c>
      <c r="I69" s="115" t="e">
        <f t="shared" si="33"/>
        <v>#VALUE!</v>
      </c>
      <c r="J69" s="115" t="e">
        <f t="shared" si="33"/>
        <v>#VALUE!</v>
      </c>
      <c r="K69" s="115" t="e">
        <f t="shared" si="33"/>
        <v>#VALUE!</v>
      </c>
      <c r="L69" s="115" t="e">
        <f t="shared" si="33"/>
        <v>#VALUE!</v>
      </c>
      <c r="M69" s="115" t="e">
        <f t="shared" si="33"/>
        <v>#VALUE!</v>
      </c>
      <c r="N69" s="115" t="e">
        <f t="shared" si="33"/>
        <v>#VALUE!</v>
      </c>
    </row>
    <row r="70" spans="1:14" x14ac:dyDescent="0.3">
      <c r="A70" s="133" t="s">
        <v>62</v>
      </c>
      <c r="B70" s="134"/>
      <c r="C70" s="135" t="e">
        <f t="shared" ref="C70:N70" si="34">SUM(C56,C64:C65,C69)</f>
        <v>#VALUE!</v>
      </c>
      <c r="D70" s="135" t="e">
        <f t="shared" si="34"/>
        <v>#VALUE!</v>
      </c>
      <c r="E70" s="135" t="e">
        <f t="shared" si="34"/>
        <v>#VALUE!</v>
      </c>
      <c r="F70" s="135" t="e">
        <f t="shared" si="34"/>
        <v>#VALUE!</v>
      </c>
      <c r="G70" s="135" t="e">
        <f t="shared" si="34"/>
        <v>#VALUE!</v>
      </c>
      <c r="H70" s="135" t="e">
        <f t="shared" si="34"/>
        <v>#VALUE!</v>
      </c>
      <c r="I70" s="135" t="e">
        <f t="shared" si="34"/>
        <v>#VALUE!</v>
      </c>
      <c r="J70" s="135" t="e">
        <f t="shared" si="34"/>
        <v>#VALUE!</v>
      </c>
      <c r="K70" s="135" t="e">
        <f t="shared" si="34"/>
        <v>#VALUE!</v>
      </c>
      <c r="L70" s="135" t="e">
        <f t="shared" si="34"/>
        <v>#VALUE!</v>
      </c>
      <c r="M70" s="135" t="e">
        <f t="shared" si="34"/>
        <v>#VALUE!</v>
      </c>
      <c r="N70" s="135" t="e">
        <f t="shared" si="34"/>
        <v>#VALUE!</v>
      </c>
    </row>
    <row r="71" spans="1:14" x14ac:dyDescent="0.3">
      <c r="A71" s="22" t="s">
        <v>152</v>
      </c>
      <c r="B71" s="1"/>
      <c r="C71" s="121" t="e">
        <f t="shared" ref="C71:N71" si="35">C50</f>
        <v>#VALUE!</v>
      </c>
      <c r="D71" s="121" t="e">
        <f t="shared" si="35"/>
        <v>#VALUE!</v>
      </c>
      <c r="E71" s="121" t="e">
        <f t="shared" si="35"/>
        <v>#VALUE!</v>
      </c>
      <c r="F71" s="121" t="e">
        <f t="shared" si="35"/>
        <v>#VALUE!</v>
      </c>
      <c r="G71" s="121" t="e">
        <f t="shared" si="35"/>
        <v>#VALUE!</v>
      </c>
      <c r="H71" s="121" t="e">
        <f t="shared" si="35"/>
        <v>#VALUE!</v>
      </c>
      <c r="I71" s="121" t="e">
        <f t="shared" si="35"/>
        <v>#VALUE!</v>
      </c>
      <c r="J71" s="121" t="e">
        <f t="shared" si="35"/>
        <v>#VALUE!</v>
      </c>
      <c r="K71" s="121" t="e">
        <f t="shared" si="35"/>
        <v>#VALUE!</v>
      </c>
      <c r="L71" s="121" t="e">
        <f t="shared" si="35"/>
        <v>#VALUE!</v>
      </c>
      <c r="M71" s="121" t="e">
        <f t="shared" si="35"/>
        <v>#VALUE!</v>
      </c>
      <c r="N71" s="121" t="e">
        <f t="shared" si="35"/>
        <v>#VALUE!</v>
      </c>
    </row>
    <row r="72" spans="1:14" x14ac:dyDescent="0.3">
      <c r="A72" s="23" t="s">
        <v>153</v>
      </c>
      <c r="B72" s="123"/>
      <c r="C72" s="24" t="e">
        <f t="shared" ref="C72:N72" si="36">C70-C71</f>
        <v>#VALUE!</v>
      </c>
      <c r="D72" s="24" t="e">
        <f t="shared" si="36"/>
        <v>#VALUE!</v>
      </c>
      <c r="E72" s="24" t="e">
        <f t="shared" si="36"/>
        <v>#VALUE!</v>
      </c>
      <c r="F72" s="24" t="e">
        <f t="shared" si="36"/>
        <v>#VALUE!</v>
      </c>
      <c r="G72" s="24" t="e">
        <f t="shared" si="36"/>
        <v>#VALUE!</v>
      </c>
      <c r="H72" s="24" t="e">
        <f t="shared" si="36"/>
        <v>#VALUE!</v>
      </c>
      <c r="I72" s="24" t="e">
        <f t="shared" si="36"/>
        <v>#VALUE!</v>
      </c>
      <c r="J72" s="24" t="e">
        <f t="shared" si="36"/>
        <v>#VALUE!</v>
      </c>
      <c r="K72" s="24" t="e">
        <f t="shared" si="36"/>
        <v>#VALUE!</v>
      </c>
      <c r="L72" s="24" t="e">
        <f t="shared" si="36"/>
        <v>#VALUE!</v>
      </c>
      <c r="M72" s="24" t="e">
        <f t="shared" si="36"/>
        <v>#VALUE!</v>
      </c>
      <c r="N72" s="24" t="e">
        <f t="shared" si="36"/>
        <v>#VALUE!</v>
      </c>
    </row>
    <row r="73" spans="1:14" ht="15.75" thickBot="1" x14ac:dyDescent="0.35">
      <c r="A73" s="25" t="s">
        <v>154</v>
      </c>
      <c r="B73" s="125"/>
      <c r="C73" s="140" t="str">
        <f>+IFERROR((C72/C71),"")</f>
        <v/>
      </c>
      <c r="D73" s="140" t="str">
        <f t="shared" ref="D73:N73" si="37">+IFERROR((D72/D71),"")</f>
        <v/>
      </c>
      <c r="E73" s="140" t="str">
        <f t="shared" si="37"/>
        <v/>
      </c>
      <c r="F73" s="140" t="str">
        <f t="shared" si="37"/>
        <v/>
      </c>
      <c r="G73" s="140" t="str">
        <f t="shared" si="37"/>
        <v/>
      </c>
      <c r="H73" s="140" t="str">
        <f t="shared" si="37"/>
        <v/>
      </c>
      <c r="I73" s="140" t="str">
        <f t="shared" si="37"/>
        <v/>
      </c>
      <c r="J73" s="140" t="str">
        <f t="shared" si="37"/>
        <v/>
      </c>
      <c r="K73" s="140" t="str">
        <f t="shared" si="37"/>
        <v/>
      </c>
      <c r="L73" s="140" t="str">
        <f t="shared" si="37"/>
        <v/>
      </c>
      <c r="M73" s="140" t="str">
        <f t="shared" si="37"/>
        <v/>
      </c>
      <c r="N73" s="140" t="str">
        <f t="shared" si="37"/>
        <v/>
      </c>
    </row>
    <row r="74" spans="1:14" ht="15.75" thickTop="1" x14ac:dyDescent="0.3"/>
    <row r="75" spans="1:14" ht="18.75" thickBot="1" x14ac:dyDescent="0.4">
      <c r="A75" s="301" t="s">
        <v>155</v>
      </c>
      <c r="B75" s="302"/>
      <c r="C75" s="302"/>
      <c r="D75" s="302"/>
      <c r="E75" s="302"/>
      <c r="F75" s="302"/>
      <c r="G75" s="302"/>
      <c r="H75" s="302"/>
      <c r="I75" s="302"/>
      <c r="J75" s="302"/>
      <c r="K75" s="302"/>
      <c r="L75" s="302"/>
      <c r="M75" s="302"/>
      <c r="N75" s="302"/>
    </row>
    <row r="76" spans="1:14" ht="27" x14ac:dyDescent="0.3">
      <c r="A76" s="16"/>
      <c r="B76" s="132" t="s">
        <v>57</v>
      </c>
      <c r="C76" s="131" t="str">
        <f t="shared" ref="C76:N76" si="38">"Coût annuel estimé      "&amp;C$5</f>
        <v>Coût annuel estimé      3500 kWh - 4 plages</v>
      </c>
      <c r="D76" s="131" t="str">
        <f t="shared" si="38"/>
        <v>Coût annuel estimé      5000 kWh - 4 plages</v>
      </c>
      <c r="E76" s="131" t="str">
        <f t="shared" si="38"/>
        <v>Coût annuel estimé      PAC air-rad - 4 plages</v>
      </c>
      <c r="F76" s="131" t="str">
        <f t="shared" si="38"/>
        <v>Coût annuel estimé      PAC air-rad - 4 plages</v>
      </c>
      <c r="G76" s="131" t="str">
        <f t="shared" si="38"/>
        <v>Coût annuel estimé      VE2 - 4 plages</v>
      </c>
      <c r="H76" s="131" t="str">
        <f t="shared" si="38"/>
        <v>Coût annuel estimé      VE2 - 4 plages</v>
      </c>
      <c r="I76" s="131" t="str">
        <f t="shared" si="38"/>
        <v>Coût annuel estimé      VE3 - 4 plages</v>
      </c>
      <c r="J76" s="131" t="str">
        <f t="shared" si="38"/>
        <v>Coût annuel estimé      VE3 - 4 plages</v>
      </c>
      <c r="K76" s="131" t="str">
        <f t="shared" si="38"/>
        <v>Coût annuel estimé      PAC air-rad-ECS + VE2 - 4 plages</v>
      </c>
      <c r="L76" s="131" t="str">
        <f t="shared" si="38"/>
        <v>Coût annuel estimé      PAC air-rad-ECS + VE2 - 4 plages</v>
      </c>
      <c r="M76" s="131" t="str">
        <f t="shared" si="38"/>
        <v>Coût annuel estimé      PAC air-rad-ECS + VE3 - 4 plages</v>
      </c>
      <c r="N76" s="131" t="str">
        <f t="shared" si="38"/>
        <v>Coût annuel estimé      PAC air-rad-ECS + VE3 - 4 plages</v>
      </c>
    </row>
    <row r="77" spans="1:14" x14ac:dyDescent="0.3">
      <c r="A77" s="139" t="s">
        <v>7</v>
      </c>
      <c r="B77" s="120"/>
      <c r="C77" s="115" t="e">
        <f t="shared" ref="C77:N77" si="39">SUM(C78:C80)</f>
        <v>#VALUE!</v>
      </c>
      <c r="D77" s="115" t="e">
        <f t="shared" si="39"/>
        <v>#VALUE!</v>
      </c>
      <c r="E77" s="115" t="e">
        <f t="shared" si="39"/>
        <v>#VALUE!</v>
      </c>
      <c r="F77" s="115" t="e">
        <f t="shared" si="39"/>
        <v>#VALUE!</v>
      </c>
      <c r="G77" s="115" t="e">
        <f t="shared" si="39"/>
        <v>#VALUE!</v>
      </c>
      <c r="H77" s="115" t="e">
        <f t="shared" si="39"/>
        <v>#VALUE!</v>
      </c>
      <c r="I77" s="115" t="e">
        <f t="shared" si="39"/>
        <v>#VALUE!</v>
      </c>
      <c r="J77" s="115" t="e">
        <f t="shared" si="39"/>
        <v>#VALUE!</v>
      </c>
      <c r="K77" s="115" t="e">
        <f t="shared" si="39"/>
        <v>#VALUE!</v>
      </c>
      <c r="L77" s="115" t="e">
        <f t="shared" si="39"/>
        <v>#VALUE!</v>
      </c>
      <c r="M77" s="115" t="e">
        <f t="shared" si="39"/>
        <v>#VALUE!</v>
      </c>
      <c r="N77" s="115" t="e">
        <f t="shared" si="39"/>
        <v>#VALUE!</v>
      </c>
    </row>
    <row r="78" spans="1:14" x14ac:dyDescent="0.3">
      <c r="A78" s="18" t="s">
        <v>8</v>
      </c>
      <c r="B78" s="121" t="str">
        <f>+'Tarifs 2027'!$S$65</f>
        <v>V</v>
      </c>
      <c r="C78" s="115" t="e">
        <f t="shared" ref="C78:N78" si="40">$B78*C$11</f>
        <v>#VALUE!</v>
      </c>
      <c r="D78" s="115" t="e">
        <f t="shared" si="40"/>
        <v>#VALUE!</v>
      </c>
      <c r="E78" s="115" t="e">
        <f t="shared" si="40"/>
        <v>#VALUE!</v>
      </c>
      <c r="F78" s="115" t="e">
        <f t="shared" si="40"/>
        <v>#VALUE!</v>
      </c>
      <c r="G78" s="115" t="e">
        <f t="shared" si="40"/>
        <v>#VALUE!</v>
      </c>
      <c r="H78" s="115" t="e">
        <f t="shared" si="40"/>
        <v>#VALUE!</v>
      </c>
      <c r="I78" s="115" t="e">
        <f t="shared" si="40"/>
        <v>#VALUE!</v>
      </c>
      <c r="J78" s="115" t="e">
        <f t="shared" si="40"/>
        <v>#VALUE!</v>
      </c>
      <c r="K78" s="115" t="e">
        <f t="shared" si="40"/>
        <v>#VALUE!</v>
      </c>
      <c r="L78" s="115" t="e">
        <f t="shared" si="40"/>
        <v>#VALUE!</v>
      </c>
      <c r="M78" s="115" t="e">
        <f t="shared" si="40"/>
        <v>#VALUE!</v>
      </c>
      <c r="N78" s="115" t="e">
        <f t="shared" si="40"/>
        <v>#VALUE!</v>
      </c>
    </row>
    <row r="79" spans="1:14" x14ac:dyDescent="0.3">
      <c r="A79" s="18" t="s">
        <v>17</v>
      </c>
      <c r="B79" s="121" t="str">
        <f>+'Tarifs 2027'!$R$68</f>
        <v>V</v>
      </c>
      <c r="C79" s="115" t="e">
        <f t="shared" ref="C79:N79" si="41">$B79*1</f>
        <v>#VALUE!</v>
      </c>
      <c r="D79" s="115" t="e">
        <f t="shared" si="41"/>
        <v>#VALUE!</v>
      </c>
      <c r="E79" s="115" t="e">
        <f t="shared" si="41"/>
        <v>#VALUE!</v>
      </c>
      <c r="F79" s="115" t="e">
        <f t="shared" si="41"/>
        <v>#VALUE!</v>
      </c>
      <c r="G79" s="115" t="e">
        <f t="shared" si="41"/>
        <v>#VALUE!</v>
      </c>
      <c r="H79" s="115" t="e">
        <f t="shared" si="41"/>
        <v>#VALUE!</v>
      </c>
      <c r="I79" s="115" t="e">
        <f t="shared" si="41"/>
        <v>#VALUE!</v>
      </c>
      <c r="J79" s="115" t="e">
        <f t="shared" si="41"/>
        <v>#VALUE!</v>
      </c>
      <c r="K79" s="115" t="e">
        <f t="shared" si="41"/>
        <v>#VALUE!</v>
      </c>
      <c r="L79" s="115" t="e">
        <f t="shared" si="41"/>
        <v>#VALUE!</v>
      </c>
      <c r="M79" s="115" t="e">
        <f t="shared" si="41"/>
        <v>#VALUE!</v>
      </c>
      <c r="N79" s="115" t="e">
        <f t="shared" si="41"/>
        <v>#VALUE!</v>
      </c>
    </row>
    <row r="80" spans="1:14" x14ac:dyDescent="0.3">
      <c r="A80" s="18" t="s">
        <v>58</v>
      </c>
      <c r="B80" s="120"/>
      <c r="C80" s="115" t="e">
        <f t="shared" ref="C80:N80" si="42">SUM(C81:C84)</f>
        <v>#VALUE!</v>
      </c>
      <c r="D80" s="115" t="e">
        <f t="shared" si="42"/>
        <v>#VALUE!</v>
      </c>
      <c r="E80" s="115" t="e">
        <f t="shared" si="42"/>
        <v>#VALUE!</v>
      </c>
      <c r="F80" s="115" t="e">
        <f t="shared" si="42"/>
        <v>#VALUE!</v>
      </c>
      <c r="G80" s="115" t="e">
        <f t="shared" si="42"/>
        <v>#VALUE!</v>
      </c>
      <c r="H80" s="115" t="e">
        <f t="shared" si="42"/>
        <v>#VALUE!</v>
      </c>
      <c r="I80" s="115" t="e">
        <f t="shared" si="42"/>
        <v>#VALUE!</v>
      </c>
      <c r="J80" s="115" t="e">
        <f t="shared" si="42"/>
        <v>#VALUE!</v>
      </c>
      <c r="K80" s="115" t="e">
        <f t="shared" si="42"/>
        <v>#VALUE!</v>
      </c>
      <c r="L80" s="115" t="e">
        <f t="shared" si="42"/>
        <v>#VALUE!</v>
      </c>
      <c r="M80" s="115" t="e">
        <f t="shared" si="42"/>
        <v>#VALUE!</v>
      </c>
      <c r="N80" s="115" t="e">
        <f t="shared" si="42"/>
        <v>#VALUE!</v>
      </c>
    </row>
    <row r="81" spans="1:14" x14ac:dyDescent="0.3">
      <c r="A81" s="19" t="s">
        <v>140</v>
      </c>
      <c r="B81" s="120" t="str">
        <f>+'Tarifs 2027'!$S$71</f>
        <v>V</v>
      </c>
      <c r="C81" s="115" t="e">
        <f t="shared" ref="C81:N84" si="43">$B81*C$6</f>
        <v>#VALUE!</v>
      </c>
      <c r="D81" s="115" t="e">
        <f t="shared" si="43"/>
        <v>#VALUE!</v>
      </c>
      <c r="E81" s="115" t="e">
        <f t="shared" si="43"/>
        <v>#VALUE!</v>
      </c>
      <c r="F81" s="115" t="e">
        <f t="shared" si="43"/>
        <v>#VALUE!</v>
      </c>
      <c r="G81" s="115" t="e">
        <f t="shared" si="43"/>
        <v>#VALUE!</v>
      </c>
      <c r="H81" s="115" t="e">
        <f t="shared" si="43"/>
        <v>#VALUE!</v>
      </c>
      <c r="I81" s="115" t="e">
        <f t="shared" si="43"/>
        <v>#VALUE!</v>
      </c>
      <c r="J81" s="115" t="e">
        <f t="shared" si="43"/>
        <v>#VALUE!</v>
      </c>
      <c r="K81" s="115" t="e">
        <f t="shared" si="43"/>
        <v>#VALUE!</v>
      </c>
      <c r="L81" s="115" t="e">
        <f t="shared" si="43"/>
        <v>#VALUE!</v>
      </c>
      <c r="M81" s="115" t="e">
        <f t="shared" si="43"/>
        <v>#VALUE!</v>
      </c>
      <c r="N81" s="115" t="e">
        <f t="shared" si="43"/>
        <v>#VALUE!</v>
      </c>
    </row>
    <row r="82" spans="1:14" x14ac:dyDescent="0.3">
      <c r="A82" s="19" t="s">
        <v>141</v>
      </c>
      <c r="B82" s="120">
        <f>+'Tarifs 2027'!$S$72</f>
        <v>0</v>
      </c>
      <c r="C82" s="115">
        <f t="shared" si="43"/>
        <v>0</v>
      </c>
      <c r="D82" s="115">
        <f t="shared" si="43"/>
        <v>0</v>
      </c>
      <c r="E82" s="115">
        <f t="shared" si="43"/>
        <v>0</v>
      </c>
      <c r="F82" s="115">
        <f t="shared" si="43"/>
        <v>0</v>
      </c>
      <c r="G82" s="115">
        <f t="shared" si="43"/>
        <v>0</v>
      </c>
      <c r="H82" s="115">
        <f t="shared" si="43"/>
        <v>0</v>
      </c>
      <c r="I82" s="115">
        <f t="shared" si="43"/>
        <v>0</v>
      </c>
      <c r="J82" s="115">
        <f t="shared" si="43"/>
        <v>0</v>
      </c>
      <c r="K82" s="115">
        <f t="shared" si="43"/>
        <v>0</v>
      </c>
      <c r="L82" s="115">
        <f t="shared" si="43"/>
        <v>0</v>
      </c>
      <c r="M82" s="115">
        <f t="shared" si="43"/>
        <v>0</v>
      </c>
      <c r="N82" s="115">
        <f t="shared" si="43"/>
        <v>0</v>
      </c>
    </row>
    <row r="83" spans="1:14" x14ac:dyDescent="0.3">
      <c r="A83" s="19" t="s">
        <v>142</v>
      </c>
      <c r="B83" s="120" t="str">
        <f>+'Tarifs 2027'!$S$73</f>
        <v>V</v>
      </c>
      <c r="C83" s="115" t="e">
        <f t="shared" si="43"/>
        <v>#VALUE!</v>
      </c>
      <c r="D83" s="115" t="e">
        <f t="shared" si="43"/>
        <v>#VALUE!</v>
      </c>
      <c r="E83" s="115" t="e">
        <f t="shared" si="43"/>
        <v>#VALUE!</v>
      </c>
      <c r="F83" s="115" t="e">
        <f t="shared" si="43"/>
        <v>#VALUE!</v>
      </c>
      <c r="G83" s="115" t="e">
        <f t="shared" si="43"/>
        <v>#VALUE!</v>
      </c>
      <c r="H83" s="115" t="e">
        <f t="shared" si="43"/>
        <v>#VALUE!</v>
      </c>
      <c r="I83" s="115" t="e">
        <f t="shared" si="43"/>
        <v>#VALUE!</v>
      </c>
      <c r="J83" s="115" t="e">
        <f t="shared" si="43"/>
        <v>#VALUE!</v>
      </c>
      <c r="K83" s="115" t="e">
        <f t="shared" si="43"/>
        <v>#VALUE!</v>
      </c>
      <c r="L83" s="115" t="e">
        <f t="shared" si="43"/>
        <v>#VALUE!</v>
      </c>
      <c r="M83" s="115" t="e">
        <f t="shared" si="43"/>
        <v>#VALUE!</v>
      </c>
      <c r="N83" s="115" t="e">
        <f t="shared" si="43"/>
        <v>#VALUE!</v>
      </c>
    </row>
    <row r="84" spans="1:14" x14ac:dyDescent="0.3">
      <c r="A84" s="19" t="s">
        <v>143</v>
      </c>
      <c r="B84" s="120" t="str">
        <f>+'Tarifs 2027'!$S$74</f>
        <v>V</v>
      </c>
      <c r="C84" s="115" t="e">
        <f t="shared" si="43"/>
        <v>#VALUE!</v>
      </c>
      <c r="D84" s="115" t="e">
        <f t="shared" si="43"/>
        <v>#VALUE!</v>
      </c>
      <c r="E84" s="115" t="e">
        <f t="shared" si="43"/>
        <v>#VALUE!</v>
      </c>
      <c r="F84" s="115" t="e">
        <f t="shared" si="43"/>
        <v>#VALUE!</v>
      </c>
      <c r="G84" s="115" t="e">
        <f t="shared" si="43"/>
        <v>#VALUE!</v>
      </c>
      <c r="H84" s="115" t="e">
        <f t="shared" si="43"/>
        <v>#VALUE!</v>
      </c>
      <c r="I84" s="115" t="e">
        <f t="shared" si="43"/>
        <v>#VALUE!</v>
      </c>
      <c r="J84" s="115" t="e">
        <f t="shared" si="43"/>
        <v>#VALUE!</v>
      </c>
      <c r="K84" s="115" t="e">
        <f t="shared" si="43"/>
        <v>#VALUE!</v>
      </c>
      <c r="L84" s="115" t="e">
        <f t="shared" si="43"/>
        <v>#VALUE!</v>
      </c>
      <c r="M84" s="115" t="e">
        <f t="shared" si="43"/>
        <v>#VALUE!</v>
      </c>
      <c r="N84" s="115" t="e">
        <f t="shared" si="43"/>
        <v>#VALUE!</v>
      </c>
    </row>
    <row r="85" spans="1:14" x14ac:dyDescent="0.3">
      <c r="A85" s="139" t="s">
        <v>42</v>
      </c>
      <c r="B85" s="120" t="str">
        <f>+'Tarifs 2027'!$R$83</f>
        <v>V</v>
      </c>
      <c r="C85" s="115" t="e">
        <f t="shared" ref="C85:N85" si="44">$B85*C$10</f>
        <v>#VALUE!</v>
      </c>
      <c r="D85" s="115" t="e">
        <f t="shared" si="44"/>
        <v>#VALUE!</v>
      </c>
      <c r="E85" s="115" t="e">
        <f t="shared" si="44"/>
        <v>#VALUE!</v>
      </c>
      <c r="F85" s="115" t="e">
        <f t="shared" si="44"/>
        <v>#VALUE!</v>
      </c>
      <c r="G85" s="115" t="e">
        <f t="shared" si="44"/>
        <v>#VALUE!</v>
      </c>
      <c r="H85" s="115" t="e">
        <f t="shared" si="44"/>
        <v>#VALUE!</v>
      </c>
      <c r="I85" s="115" t="e">
        <f t="shared" si="44"/>
        <v>#VALUE!</v>
      </c>
      <c r="J85" s="115" t="e">
        <f t="shared" si="44"/>
        <v>#VALUE!</v>
      </c>
      <c r="K85" s="115" t="e">
        <f t="shared" si="44"/>
        <v>#VALUE!</v>
      </c>
      <c r="L85" s="115" t="e">
        <f t="shared" si="44"/>
        <v>#VALUE!</v>
      </c>
      <c r="M85" s="115" t="e">
        <f t="shared" si="44"/>
        <v>#VALUE!</v>
      </c>
      <c r="N85" s="115" t="e">
        <f t="shared" si="44"/>
        <v>#VALUE!</v>
      </c>
    </row>
    <row r="86" spans="1:14" x14ac:dyDescent="0.3">
      <c r="A86" s="139" t="s">
        <v>59</v>
      </c>
      <c r="B86" s="120"/>
      <c r="C86" s="115" t="e">
        <f t="shared" ref="C86:N86" si="45">SUM(C87:C89)</f>
        <v>#VALUE!</v>
      </c>
      <c r="D86" s="115" t="e">
        <f t="shared" si="45"/>
        <v>#VALUE!</v>
      </c>
      <c r="E86" s="115" t="e">
        <f t="shared" si="45"/>
        <v>#VALUE!</v>
      </c>
      <c r="F86" s="115" t="e">
        <f t="shared" si="45"/>
        <v>#VALUE!</v>
      </c>
      <c r="G86" s="115" t="e">
        <f t="shared" si="45"/>
        <v>#VALUE!</v>
      </c>
      <c r="H86" s="115" t="e">
        <f t="shared" si="45"/>
        <v>#VALUE!</v>
      </c>
      <c r="I86" s="115" t="e">
        <f t="shared" si="45"/>
        <v>#VALUE!</v>
      </c>
      <c r="J86" s="115" t="e">
        <f t="shared" si="45"/>
        <v>#VALUE!</v>
      </c>
      <c r="K86" s="115" t="e">
        <f t="shared" si="45"/>
        <v>#VALUE!</v>
      </c>
      <c r="L86" s="115" t="e">
        <f t="shared" si="45"/>
        <v>#VALUE!</v>
      </c>
      <c r="M86" s="115" t="e">
        <f t="shared" si="45"/>
        <v>#VALUE!</v>
      </c>
      <c r="N86" s="115" t="e">
        <f t="shared" si="45"/>
        <v>#VALUE!</v>
      </c>
    </row>
    <row r="87" spans="1:14" x14ac:dyDescent="0.3">
      <c r="A87" s="18" t="s">
        <v>28</v>
      </c>
      <c r="B87" s="120" t="str">
        <f>+'Tarifs 2027'!$R$86</f>
        <v>V</v>
      </c>
      <c r="C87" s="115" t="e">
        <f t="shared" ref="C87:N90" si="46">$B87*C$10</f>
        <v>#VALUE!</v>
      </c>
      <c r="D87" s="115" t="e">
        <f t="shared" si="46"/>
        <v>#VALUE!</v>
      </c>
      <c r="E87" s="115" t="e">
        <f t="shared" si="46"/>
        <v>#VALUE!</v>
      </c>
      <c r="F87" s="115" t="e">
        <f t="shared" si="46"/>
        <v>#VALUE!</v>
      </c>
      <c r="G87" s="115" t="e">
        <f t="shared" si="46"/>
        <v>#VALUE!</v>
      </c>
      <c r="H87" s="115" t="e">
        <f t="shared" si="46"/>
        <v>#VALUE!</v>
      </c>
      <c r="I87" s="115" t="e">
        <f t="shared" si="46"/>
        <v>#VALUE!</v>
      </c>
      <c r="J87" s="115" t="e">
        <f t="shared" si="46"/>
        <v>#VALUE!</v>
      </c>
      <c r="K87" s="115" t="e">
        <f t="shared" si="46"/>
        <v>#VALUE!</v>
      </c>
      <c r="L87" s="115" t="e">
        <f t="shared" si="46"/>
        <v>#VALUE!</v>
      </c>
      <c r="M87" s="115" t="e">
        <f t="shared" si="46"/>
        <v>#VALUE!</v>
      </c>
      <c r="N87" s="115" t="e">
        <f t="shared" si="46"/>
        <v>#VALUE!</v>
      </c>
    </row>
    <row r="88" spans="1:14" x14ac:dyDescent="0.3">
      <c r="A88" s="18" t="s">
        <v>30</v>
      </c>
      <c r="B88" s="120" t="str">
        <f>+'Tarifs 2027'!$R$87</f>
        <v>V</v>
      </c>
      <c r="C88" s="115" t="e">
        <f t="shared" si="46"/>
        <v>#VALUE!</v>
      </c>
      <c r="D88" s="115" t="e">
        <f t="shared" si="46"/>
        <v>#VALUE!</v>
      </c>
      <c r="E88" s="115" t="e">
        <f t="shared" si="46"/>
        <v>#VALUE!</v>
      </c>
      <c r="F88" s="115" t="e">
        <f t="shared" si="46"/>
        <v>#VALUE!</v>
      </c>
      <c r="G88" s="115" t="e">
        <f t="shared" si="46"/>
        <v>#VALUE!</v>
      </c>
      <c r="H88" s="115" t="e">
        <f t="shared" si="46"/>
        <v>#VALUE!</v>
      </c>
      <c r="I88" s="115" t="e">
        <f t="shared" si="46"/>
        <v>#VALUE!</v>
      </c>
      <c r="J88" s="115" t="e">
        <f t="shared" si="46"/>
        <v>#VALUE!</v>
      </c>
      <c r="K88" s="115" t="e">
        <f t="shared" si="46"/>
        <v>#VALUE!</v>
      </c>
      <c r="L88" s="115" t="e">
        <f t="shared" si="46"/>
        <v>#VALUE!</v>
      </c>
      <c r="M88" s="115" t="e">
        <f t="shared" si="46"/>
        <v>#VALUE!</v>
      </c>
      <c r="N88" s="115" t="e">
        <f t="shared" si="46"/>
        <v>#VALUE!</v>
      </c>
    </row>
    <row r="89" spans="1:14" x14ac:dyDescent="0.3">
      <c r="A89" s="18" t="s">
        <v>32</v>
      </c>
      <c r="B89" s="120" t="str">
        <f>+'Tarifs 2027'!$R$88</f>
        <v>V</v>
      </c>
      <c r="C89" s="115" t="e">
        <f t="shared" si="46"/>
        <v>#VALUE!</v>
      </c>
      <c r="D89" s="115" t="e">
        <f t="shared" si="46"/>
        <v>#VALUE!</v>
      </c>
      <c r="E89" s="115" t="e">
        <f t="shared" si="46"/>
        <v>#VALUE!</v>
      </c>
      <c r="F89" s="115" t="e">
        <f t="shared" si="46"/>
        <v>#VALUE!</v>
      </c>
      <c r="G89" s="115" t="e">
        <f t="shared" si="46"/>
        <v>#VALUE!</v>
      </c>
      <c r="H89" s="115" t="e">
        <f t="shared" si="46"/>
        <v>#VALUE!</v>
      </c>
      <c r="I89" s="115" t="e">
        <f t="shared" si="46"/>
        <v>#VALUE!</v>
      </c>
      <c r="J89" s="115" t="e">
        <f t="shared" si="46"/>
        <v>#VALUE!</v>
      </c>
      <c r="K89" s="115" t="e">
        <f t="shared" si="46"/>
        <v>#VALUE!</v>
      </c>
      <c r="L89" s="115" t="e">
        <f t="shared" si="46"/>
        <v>#VALUE!</v>
      </c>
      <c r="M89" s="115" t="e">
        <f t="shared" si="46"/>
        <v>#VALUE!</v>
      </c>
      <c r="N89" s="115" t="e">
        <f t="shared" si="46"/>
        <v>#VALUE!</v>
      </c>
    </row>
    <row r="90" spans="1:14" x14ac:dyDescent="0.3">
      <c r="A90" s="139" t="s">
        <v>34</v>
      </c>
      <c r="B90" s="120" t="str">
        <f>+'Tarifs 2027'!$S$90</f>
        <v>V</v>
      </c>
      <c r="C90" s="115" t="e">
        <f t="shared" si="46"/>
        <v>#VALUE!</v>
      </c>
      <c r="D90" s="115" t="e">
        <f t="shared" si="46"/>
        <v>#VALUE!</v>
      </c>
      <c r="E90" s="115" t="e">
        <f t="shared" si="46"/>
        <v>#VALUE!</v>
      </c>
      <c r="F90" s="115" t="e">
        <f t="shared" si="46"/>
        <v>#VALUE!</v>
      </c>
      <c r="G90" s="115" t="e">
        <f t="shared" si="46"/>
        <v>#VALUE!</v>
      </c>
      <c r="H90" s="115" t="e">
        <f t="shared" si="46"/>
        <v>#VALUE!</v>
      </c>
      <c r="I90" s="115" t="e">
        <f t="shared" si="46"/>
        <v>#VALUE!</v>
      </c>
      <c r="J90" s="115" t="e">
        <f t="shared" si="46"/>
        <v>#VALUE!</v>
      </c>
      <c r="K90" s="115" t="e">
        <f t="shared" si="46"/>
        <v>#VALUE!</v>
      </c>
      <c r="L90" s="115" t="e">
        <f t="shared" si="46"/>
        <v>#VALUE!</v>
      </c>
      <c r="M90" s="115" t="e">
        <f t="shared" si="46"/>
        <v>#VALUE!</v>
      </c>
      <c r="N90" s="115" t="e">
        <f t="shared" si="46"/>
        <v>#VALUE!</v>
      </c>
    </row>
    <row r="91" spans="1:14" x14ac:dyDescent="0.3">
      <c r="A91" s="133" t="s">
        <v>62</v>
      </c>
      <c r="B91" s="134"/>
      <c r="C91" s="135" t="e">
        <f t="shared" ref="C91:N91" si="47">SUM(C77,C85:C86,C90)</f>
        <v>#VALUE!</v>
      </c>
      <c r="D91" s="135" t="e">
        <f t="shared" si="47"/>
        <v>#VALUE!</v>
      </c>
      <c r="E91" s="135" t="e">
        <f t="shared" si="47"/>
        <v>#VALUE!</v>
      </c>
      <c r="F91" s="135" t="e">
        <f t="shared" si="47"/>
        <v>#VALUE!</v>
      </c>
      <c r="G91" s="135" t="e">
        <f t="shared" si="47"/>
        <v>#VALUE!</v>
      </c>
      <c r="H91" s="135" t="e">
        <f t="shared" si="47"/>
        <v>#VALUE!</v>
      </c>
      <c r="I91" s="135" t="e">
        <f t="shared" si="47"/>
        <v>#VALUE!</v>
      </c>
      <c r="J91" s="135" t="e">
        <f t="shared" si="47"/>
        <v>#VALUE!</v>
      </c>
      <c r="K91" s="135" t="e">
        <f t="shared" si="47"/>
        <v>#VALUE!</v>
      </c>
      <c r="L91" s="135" t="e">
        <f t="shared" si="47"/>
        <v>#VALUE!</v>
      </c>
      <c r="M91" s="135" t="e">
        <f t="shared" si="47"/>
        <v>#VALUE!</v>
      </c>
      <c r="N91" s="135" t="e">
        <f t="shared" si="47"/>
        <v>#VALUE!</v>
      </c>
    </row>
    <row r="92" spans="1:14" x14ac:dyDescent="0.3">
      <c r="A92" s="22" t="s">
        <v>156</v>
      </c>
      <c r="B92" s="1"/>
      <c r="C92" s="121" t="e">
        <f t="shared" ref="C92:N92" si="48">C70</f>
        <v>#VALUE!</v>
      </c>
      <c r="D92" s="121" t="e">
        <f t="shared" si="48"/>
        <v>#VALUE!</v>
      </c>
      <c r="E92" s="121" t="e">
        <f t="shared" si="48"/>
        <v>#VALUE!</v>
      </c>
      <c r="F92" s="121" t="e">
        <f t="shared" si="48"/>
        <v>#VALUE!</v>
      </c>
      <c r="G92" s="121" t="e">
        <f t="shared" si="48"/>
        <v>#VALUE!</v>
      </c>
      <c r="H92" s="121" t="e">
        <f t="shared" si="48"/>
        <v>#VALUE!</v>
      </c>
      <c r="I92" s="121" t="e">
        <f t="shared" si="48"/>
        <v>#VALUE!</v>
      </c>
      <c r="J92" s="121" t="e">
        <f t="shared" si="48"/>
        <v>#VALUE!</v>
      </c>
      <c r="K92" s="121" t="e">
        <f t="shared" si="48"/>
        <v>#VALUE!</v>
      </c>
      <c r="L92" s="121" t="e">
        <f t="shared" si="48"/>
        <v>#VALUE!</v>
      </c>
      <c r="M92" s="121" t="e">
        <f t="shared" si="48"/>
        <v>#VALUE!</v>
      </c>
      <c r="N92" s="121" t="e">
        <f t="shared" si="48"/>
        <v>#VALUE!</v>
      </c>
    </row>
    <row r="93" spans="1:14" x14ac:dyDescent="0.3">
      <c r="A93" s="23" t="s">
        <v>157</v>
      </c>
      <c r="B93" s="123"/>
      <c r="C93" s="24" t="e">
        <f t="shared" ref="C93:N93" si="49">C91-C92</f>
        <v>#VALUE!</v>
      </c>
      <c r="D93" s="24" t="e">
        <f t="shared" si="49"/>
        <v>#VALUE!</v>
      </c>
      <c r="E93" s="24" t="e">
        <f t="shared" si="49"/>
        <v>#VALUE!</v>
      </c>
      <c r="F93" s="24" t="e">
        <f t="shared" si="49"/>
        <v>#VALUE!</v>
      </c>
      <c r="G93" s="24" t="e">
        <f t="shared" si="49"/>
        <v>#VALUE!</v>
      </c>
      <c r="H93" s="24" t="e">
        <f t="shared" si="49"/>
        <v>#VALUE!</v>
      </c>
      <c r="I93" s="24" t="e">
        <f t="shared" si="49"/>
        <v>#VALUE!</v>
      </c>
      <c r="J93" s="24" t="e">
        <f t="shared" si="49"/>
        <v>#VALUE!</v>
      </c>
      <c r="K93" s="24" t="e">
        <f t="shared" si="49"/>
        <v>#VALUE!</v>
      </c>
      <c r="L93" s="24" t="e">
        <f t="shared" si="49"/>
        <v>#VALUE!</v>
      </c>
      <c r="M93" s="24" t="e">
        <f t="shared" si="49"/>
        <v>#VALUE!</v>
      </c>
      <c r="N93" s="24" t="e">
        <f t="shared" si="49"/>
        <v>#VALUE!</v>
      </c>
    </row>
    <row r="94" spans="1:14" ht="15.75" thickBot="1" x14ac:dyDescent="0.35">
      <c r="A94" s="25" t="s">
        <v>158</v>
      </c>
      <c r="B94" s="125"/>
      <c r="C94" s="140" t="str">
        <f>+IFERROR((C93/C92),"")</f>
        <v/>
      </c>
      <c r="D94" s="140" t="str">
        <f t="shared" ref="D94:N94" si="50">+IFERROR((D93/D92),"")</f>
        <v/>
      </c>
      <c r="E94" s="140" t="str">
        <f t="shared" si="50"/>
        <v/>
      </c>
      <c r="F94" s="140" t="str">
        <f t="shared" si="50"/>
        <v/>
      </c>
      <c r="G94" s="140" t="str">
        <f t="shared" si="50"/>
        <v/>
      </c>
      <c r="H94" s="140" t="str">
        <f t="shared" si="50"/>
        <v/>
      </c>
      <c r="I94" s="140" t="str">
        <f t="shared" si="50"/>
        <v/>
      </c>
      <c r="J94" s="140" t="str">
        <f t="shared" si="50"/>
        <v/>
      </c>
      <c r="K94" s="140" t="str">
        <f t="shared" si="50"/>
        <v/>
      </c>
      <c r="L94" s="140" t="str">
        <f t="shared" si="50"/>
        <v/>
      </c>
      <c r="M94" s="140" t="str">
        <f t="shared" si="50"/>
        <v/>
      </c>
      <c r="N94" s="140" t="str">
        <f t="shared" si="50"/>
        <v/>
      </c>
    </row>
    <row r="95" spans="1:14" ht="19.5" thickTop="1" thickBot="1" x14ac:dyDescent="0.4">
      <c r="A95" s="301" t="s">
        <v>159</v>
      </c>
      <c r="B95" s="302"/>
      <c r="C95" s="302"/>
      <c r="D95" s="302"/>
      <c r="E95" s="302"/>
      <c r="F95" s="302"/>
      <c r="G95" s="302"/>
      <c r="H95" s="302"/>
      <c r="I95" s="302"/>
      <c r="J95" s="302"/>
      <c r="K95" s="302"/>
      <c r="L95" s="302"/>
      <c r="M95" s="302"/>
      <c r="N95" s="302"/>
    </row>
    <row r="96" spans="1:14" ht="27" x14ac:dyDescent="0.3">
      <c r="A96" s="16"/>
      <c r="B96" s="132" t="s">
        <v>57</v>
      </c>
      <c r="C96" s="131" t="str">
        <f t="shared" ref="C96:N96" si="51">"Coût annuel estimé      "&amp;C$5</f>
        <v>Coût annuel estimé      3500 kWh - 4 plages</v>
      </c>
      <c r="D96" s="131" t="str">
        <f t="shared" si="51"/>
        <v>Coût annuel estimé      5000 kWh - 4 plages</v>
      </c>
      <c r="E96" s="131" t="str">
        <f t="shared" si="51"/>
        <v>Coût annuel estimé      PAC air-rad - 4 plages</v>
      </c>
      <c r="F96" s="131" t="str">
        <f t="shared" si="51"/>
        <v>Coût annuel estimé      PAC air-rad - 4 plages</v>
      </c>
      <c r="G96" s="131" t="str">
        <f t="shared" si="51"/>
        <v>Coût annuel estimé      VE2 - 4 plages</v>
      </c>
      <c r="H96" s="131" t="str">
        <f t="shared" si="51"/>
        <v>Coût annuel estimé      VE2 - 4 plages</v>
      </c>
      <c r="I96" s="131" t="str">
        <f t="shared" si="51"/>
        <v>Coût annuel estimé      VE3 - 4 plages</v>
      </c>
      <c r="J96" s="131" t="str">
        <f t="shared" si="51"/>
        <v>Coût annuel estimé      VE3 - 4 plages</v>
      </c>
      <c r="K96" s="131" t="str">
        <f t="shared" si="51"/>
        <v>Coût annuel estimé      PAC air-rad-ECS + VE2 - 4 plages</v>
      </c>
      <c r="L96" s="131" t="str">
        <f t="shared" si="51"/>
        <v>Coût annuel estimé      PAC air-rad-ECS + VE2 - 4 plages</v>
      </c>
      <c r="M96" s="131" t="str">
        <f t="shared" si="51"/>
        <v>Coût annuel estimé      PAC air-rad-ECS + VE3 - 4 plages</v>
      </c>
      <c r="N96" s="131" t="str">
        <f t="shared" si="51"/>
        <v>Coût annuel estimé      PAC air-rad-ECS + VE3 - 4 plages</v>
      </c>
    </row>
    <row r="97" spans="1:14" x14ac:dyDescent="0.3">
      <c r="A97" s="139" t="s">
        <v>7</v>
      </c>
      <c r="B97" s="120"/>
      <c r="C97" s="115" t="e">
        <f t="shared" ref="C97:N97" si="52">SUM(C98:C100)</f>
        <v>#VALUE!</v>
      </c>
      <c r="D97" s="115" t="e">
        <f t="shared" si="52"/>
        <v>#VALUE!</v>
      </c>
      <c r="E97" s="115" t="e">
        <f t="shared" si="52"/>
        <v>#VALUE!</v>
      </c>
      <c r="F97" s="115" t="e">
        <f t="shared" si="52"/>
        <v>#VALUE!</v>
      </c>
      <c r="G97" s="115" t="e">
        <f t="shared" si="52"/>
        <v>#VALUE!</v>
      </c>
      <c r="H97" s="115" t="e">
        <f t="shared" si="52"/>
        <v>#VALUE!</v>
      </c>
      <c r="I97" s="115" t="e">
        <f t="shared" si="52"/>
        <v>#VALUE!</v>
      </c>
      <c r="J97" s="115" t="e">
        <f t="shared" si="52"/>
        <v>#VALUE!</v>
      </c>
      <c r="K97" s="115" t="e">
        <f t="shared" si="52"/>
        <v>#VALUE!</v>
      </c>
      <c r="L97" s="115" t="e">
        <f t="shared" si="52"/>
        <v>#VALUE!</v>
      </c>
      <c r="M97" s="115" t="e">
        <f t="shared" si="52"/>
        <v>#VALUE!</v>
      </c>
      <c r="N97" s="115" t="e">
        <f t="shared" si="52"/>
        <v>#VALUE!</v>
      </c>
    </row>
    <row r="98" spans="1:14" x14ac:dyDescent="0.3">
      <c r="A98" s="18" t="s">
        <v>8</v>
      </c>
      <c r="B98" s="121" t="str">
        <f>+'Tarifs 2028'!$S$65</f>
        <v>V</v>
      </c>
      <c r="C98" s="115" t="e">
        <f t="shared" ref="C98:N98" si="53">$B98*C$11</f>
        <v>#VALUE!</v>
      </c>
      <c r="D98" s="115" t="e">
        <f t="shared" si="53"/>
        <v>#VALUE!</v>
      </c>
      <c r="E98" s="115" t="e">
        <f t="shared" si="53"/>
        <v>#VALUE!</v>
      </c>
      <c r="F98" s="115" t="e">
        <f t="shared" si="53"/>
        <v>#VALUE!</v>
      </c>
      <c r="G98" s="115" t="e">
        <f t="shared" si="53"/>
        <v>#VALUE!</v>
      </c>
      <c r="H98" s="115" t="e">
        <f t="shared" si="53"/>
        <v>#VALUE!</v>
      </c>
      <c r="I98" s="115" t="e">
        <f t="shared" si="53"/>
        <v>#VALUE!</v>
      </c>
      <c r="J98" s="115" t="e">
        <f t="shared" si="53"/>
        <v>#VALUE!</v>
      </c>
      <c r="K98" s="115" t="e">
        <f t="shared" si="53"/>
        <v>#VALUE!</v>
      </c>
      <c r="L98" s="115" t="e">
        <f t="shared" si="53"/>
        <v>#VALUE!</v>
      </c>
      <c r="M98" s="115" t="e">
        <f t="shared" si="53"/>
        <v>#VALUE!</v>
      </c>
      <c r="N98" s="115" t="e">
        <f t="shared" si="53"/>
        <v>#VALUE!</v>
      </c>
    </row>
    <row r="99" spans="1:14" x14ac:dyDescent="0.3">
      <c r="A99" s="18" t="s">
        <v>17</v>
      </c>
      <c r="B99" s="121" t="str">
        <f>+'Tarifs 2028'!$R$68</f>
        <v>V</v>
      </c>
      <c r="C99" s="115" t="e">
        <f t="shared" ref="C99:N99" si="54">$B99*1</f>
        <v>#VALUE!</v>
      </c>
      <c r="D99" s="115" t="e">
        <f t="shared" si="54"/>
        <v>#VALUE!</v>
      </c>
      <c r="E99" s="115" t="e">
        <f t="shared" si="54"/>
        <v>#VALUE!</v>
      </c>
      <c r="F99" s="115" t="e">
        <f t="shared" si="54"/>
        <v>#VALUE!</v>
      </c>
      <c r="G99" s="115" t="e">
        <f t="shared" si="54"/>
        <v>#VALUE!</v>
      </c>
      <c r="H99" s="115" t="e">
        <f t="shared" si="54"/>
        <v>#VALUE!</v>
      </c>
      <c r="I99" s="115" t="e">
        <f t="shared" si="54"/>
        <v>#VALUE!</v>
      </c>
      <c r="J99" s="115" t="e">
        <f t="shared" si="54"/>
        <v>#VALUE!</v>
      </c>
      <c r="K99" s="115" t="e">
        <f t="shared" si="54"/>
        <v>#VALUE!</v>
      </c>
      <c r="L99" s="115" t="e">
        <f t="shared" si="54"/>
        <v>#VALUE!</v>
      </c>
      <c r="M99" s="115" t="e">
        <f t="shared" si="54"/>
        <v>#VALUE!</v>
      </c>
      <c r="N99" s="115" t="e">
        <f t="shared" si="54"/>
        <v>#VALUE!</v>
      </c>
    </row>
    <row r="100" spans="1:14" x14ac:dyDescent="0.3">
      <c r="A100" s="18" t="s">
        <v>58</v>
      </c>
      <c r="B100" s="120"/>
      <c r="C100" s="115" t="e">
        <f t="shared" ref="C100:N100" si="55">SUM(C101:C104)</f>
        <v>#VALUE!</v>
      </c>
      <c r="D100" s="115" t="e">
        <f t="shared" si="55"/>
        <v>#VALUE!</v>
      </c>
      <c r="E100" s="115" t="e">
        <f t="shared" si="55"/>
        <v>#VALUE!</v>
      </c>
      <c r="F100" s="115" t="e">
        <f t="shared" si="55"/>
        <v>#VALUE!</v>
      </c>
      <c r="G100" s="115" t="e">
        <f t="shared" si="55"/>
        <v>#VALUE!</v>
      </c>
      <c r="H100" s="115" t="e">
        <f t="shared" si="55"/>
        <v>#VALUE!</v>
      </c>
      <c r="I100" s="115" t="e">
        <f t="shared" si="55"/>
        <v>#VALUE!</v>
      </c>
      <c r="J100" s="115" t="e">
        <f t="shared" si="55"/>
        <v>#VALUE!</v>
      </c>
      <c r="K100" s="115" t="e">
        <f t="shared" si="55"/>
        <v>#VALUE!</v>
      </c>
      <c r="L100" s="115" t="e">
        <f t="shared" si="55"/>
        <v>#VALUE!</v>
      </c>
      <c r="M100" s="115" t="e">
        <f t="shared" si="55"/>
        <v>#VALUE!</v>
      </c>
      <c r="N100" s="115" t="e">
        <f t="shared" si="55"/>
        <v>#VALUE!</v>
      </c>
    </row>
    <row r="101" spans="1:14" x14ac:dyDescent="0.3">
      <c r="A101" s="19" t="s">
        <v>140</v>
      </c>
      <c r="B101" s="120" t="str">
        <f>+'Tarifs 2028'!$S$71</f>
        <v>V</v>
      </c>
      <c r="C101" s="115" t="e">
        <f t="shared" ref="C101:N104" si="56">$B101*C$6</f>
        <v>#VALUE!</v>
      </c>
      <c r="D101" s="115" t="e">
        <f t="shared" si="56"/>
        <v>#VALUE!</v>
      </c>
      <c r="E101" s="115" t="e">
        <f t="shared" si="56"/>
        <v>#VALUE!</v>
      </c>
      <c r="F101" s="115" t="e">
        <f t="shared" si="56"/>
        <v>#VALUE!</v>
      </c>
      <c r="G101" s="115" t="e">
        <f t="shared" si="56"/>
        <v>#VALUE!</v>
      </c>
      <c r="H101" s="115" t="e">
        <f t="shared" si="56"/>
        <v>#VALUE!</v>
      </c>
      <c r="I101" s="115" t="e">
        <f t="shared" si="56"/>
        <v>#VALUE!</v>
      </c>
      <c r="J101" s="115" t="e">
        <f t="shared" si="56"/>
        <v>#VALUE!</v>
      </c>
      <c r="K101" s="115" t="e">
        <f t="shared" si="56"/>
        <v>#VALUE!</v>
      </c>
      <c r="L101" s="115" t="e">
        <f t="shared" si="56"/>
        <v>#VALUE!</v>
      </c>
      <c r="M101" s="115" t="e">
        <f t="shared" si="56"/>
        <v>#VALUE!</v>
      </c>
      <c r="N101" s="115" t="e">
        <f t="shared" si="56"/>
        <v>#VALUE!</v>
      </c>
    </row>
    <row r="102" spans="1:14" x14ac:dyDescent="0.3">
      <c r="A102" s="19" t="s">
        <v>141</v>
      </c>
      <c r="B102" s="120">
        <f>+'Tarifs 2028'!$S$72</f>
        <v>0</v>
      </c>
      <c r="C102" s="115">
        <f t="shared" si="56"/>
        <v>0</v>
      </c>
      <c r="D102" s="115">
        <f t="shared" si="56"/>
        <v>0</v>
      </c>
      <c r="E102" s="115">
        <f t="shared" si="56"/>
        <v>0</v>
      </c>
      <c r="F102" s="115">
        <f t="shared" si="56"/>
        <v>0</v>
      </c>
      <c r="G102" s="115">
        <f t="shared" si="56"/>
        <v>0</v>
      </c>
      <c r="H102" s="115">
        <f t="shared" si="56"/>
        <v>0</v>
      </c>
      <c r="I102" s="115">
        <f t="shared" si="56"/>
        <v>0</v>
      </c>
      <c r="J102" s="115">
        <f t="shared" si="56"/>
        <v>0</v>
      </c>
      <c r="K102" s="115">
        <f t="shared" si="56"/>
        <v>0</v>
      </c>
      <c r="L102" s="115">
        <f t="shared" si="56"/>
        <v>0</v>
      </c>
      <c r="M102" s="115">
        <f t="shared" si="56"/>
        <v>0</v>
      </c>
      <c r="N102" s="115">
        <f t="shared" si="56"/>
        <v>0</v>
      </c>
    </row>
    <row r="103" spans="1:14" x14ac:dyDescent="0.3">
      <c r="A103" s="19" t="s">
        <v>142</v>
      </c>
      <c r="B103" s="120" t="str">
        <f>+'Tarifs 2028'!$S$73</f>
        <v>V</v>
      </c>
      <c r="C103" s="115" t="e">
        <f t="shared" si="56"/>
        <v>#VALUE!</v>
      </c>
      <c r="D103" s="115" t="e">
        <f t="shared" si="56"/>
        <v>#VALUE!</v>
      </c>
      <c r="E103" s="115" t="e">
        <f t="shared" si="56"/>
        <v>#VALUE!</v>
      </c>
      <c r="F103" s="115" t="e">
        <f t="shared" si="56"/>
        <v>#VALUE!</v>
      </c>
      <c r="G103" s="115" t="e">
        <f t="shared" si="56"/>
        <v>#VALUE!</v>
      </c>
      <c r="H103" s="115" t="e">
        <f t="shared" si="56"/>
        <v>#VALUE!</v>
      </c>
      <c r="I103" s="115" t="e">
        <f t="shared" si="56"/>
        <v>#VALUE!</v>
      </c>
      <c r="J103" s="115" t="e">
        <f t="shared" si="56"/>
        <v>#VALUE!</v>
      </c>
      <c r="K103" s="115" t="e">
        <f t="shared" si="56"/>
        <v>#VALUE!</v>
      </c>
      <c r="L103" s="115" t="e">
        <f t="shared" si="56"/>
        <v>#VALUE!</v>
      </c>
      <c r="M103" s="115" t="e">
        <f t="shared" si="56"/>
        <v>#VALUE!</v>
      </c>
      <c r="N103" s="115" t="e">
        <f t="shared" si="56"/>
        <v>#VALUE!</v>
      </c>
    </row>
    <row r="104" spans="1:14" x14ac:dyDescent="0.3">
      <c r="A104" s="19" t="s">
        <v>143</v>
      </c>
      <c r="B104" s="120" t="str">
        <f>+'Tarifs 2028'!$S$74</f>
        <v>V</v>
      </c>
      <c r="C104" s="115" t="e">
        <f t="shared" si="56"/>
        <v>#VALUE!</v>
      </c>
      <c r="D104" s="115" t="e">
        <f t="shared" si="56"/>
        <v>#VALUE!</v>
      </c>
      <c r="E104" s="115" t="e">
        <f t="shared" si="56"/>
        <v>#VALUE!</v>
      </c>
      <c r="F104" s="115" t="e">
        <f t="shared" si="56"/>
        <v>#VALUE!</v>
      </c>
      <c r="G104" s="115" t="e">
        <f t="shared" si="56"/>
        <v>#VALUE!</v>
      </c>
      <c r="H104" s="115" t="e">
        <f t="shared" si="56"/>
        <v>#VALUE!</v>
      </c>
      <c r="I104" s="115" t="e">
        <f t="shared" si="56"/>
        <v>#VALUE!</v>
      </c>
      <c r="J104" s="115" t="e">
        <f t="shared" si="56"/>
        <v>#VALUE!</v>
      </c>
      <c r="K104" s="115" t="e">
        <f t="shared" si="56"/>
        <v>#VALUE!</v>
      </c>
      <c r="L104" s="115" t="e">
        <f t="shared" si="56"/>
        <v>#VALUE!</v>
      </c>
      <c r="M104" s="115" t="e">
        <f t="shared" si="56"/>
        <v>#VALUE!</v>
      </c>
      <c r="N104" s="115" t="e">
        <f t="shared" si="56"/>
        <v>#VALUE!</v>
      </c>
    </row>
    <row r="105" spans="1:14" x14ac:dyDescent="0.3">
      <c r="A105" s="139" t="s">
        <v>42</v>
      </c>
      <c r="B105" s="120" t="str">
        <f>+'Tarifs 2028'!$R$83</f>
        <v>V</v>
      </c>
      <c r="C105" s="115" t="e">
        <f t="shared" ref="C105:N105" si="57">$B105*C$10</f>
        <v>#VALUE!</v>
      </c>
      <c r="D105" s="115" t="e">
        <f t="shared" si="57"/>
        <v>#VALUE!</v>
      </c>
      <c r="E105" s="115" t="e">
        <f t="shared" si="57"/>
        <v>#VALUE!</v>
      </c>
      <c r="F105" s="115" t="e">
        <f t="shared" si="57"/>
        <v>#VALUE!</v>
      </c>
      <c r="G105" s="115" t="e">
        <f t="shared" si="57"/>
        <v>#VALUE!</v>
      </c>
      <c r="H105" s="115" t="e">
        <f t="shared" si="57"/>
        <v>#VALUE!</v>
      </c>
      <c r="I105" s="115" t="e">
        <f t="shared" si="57"/>
        <v>#VALUE!</v>
      </c>
      <c r="J105" s="115" t="e">
        <f t="shared" si="57"/>
        <v>#VALUE!</v>
      </c>
      <c r="K105" s="115" t="e">
        <f t="shared" si="57"/>
        <v>#VALUE!</v>
      </c>
      <c r="L105" s="115" t="e">
        <f t="shared" si="57"/>
        <v>#VALUE!</v>
      </c>
      <c r="M105" s="115" t="e">
        <f t="shared" si="57"/>
        <v>#VALUE!</v>
      </c>
      <c r="N105" s="115" t="e">
        <f t="shared" si="57"/>
        <v>#VALUE!</v>
      </c>
    </row>
    <row r="106" spans="1:14" x14ac:dyDescent="0.3">
      <c r="A106" s="139" t="s">
        <v>59</v>
      </c>
      <c r="B106" s="120"/>
      <c r="C106" s="115" t="e">
        <f t="shared" ref="C106:N106" si="58">SUM(C107:C109)</f>
        <v>#VALUE!</v>
      </c>
      <c r="D106" s="115" t="e">
        <f t="shared" si="58"/>
        <v>#VALUE!</v>
      </c>
      <c r="E106" s="115" t="e">
        <f t="shared" si="58"/>
        <v>#VALUE!</v>
      </c>
      <c r="F106" s="115" t="e">
        <f t="shared" si="58"/>
        <v>#VALUE!</v>
      </c>
      <c r="G106" s="115" t="e">
        <f t="shared" si="58"/>
        <v>#VALUE!</v>
      </c>
      <c r="H106" s="115" t="e">
        <f t="shared" si="58"/>
        <v>#VALUE!</v>
      </c>
      <c r="I106" s="115" t="e">
        <f t="shared" si="58"/>
        <v>#VALUE!</v>
      </c>
      <c r="J106" s="115" t="e">
        <f t="shared" si="58"/>
        <v>#VALUE!</v>
      </c>
      <c r="K106" s="115" t="e">
        <f t="shared" si="58"/>
        <v>#VALUE!</v>
      </c>
      <c r="L106" s="115" t="e">
        <f t="shared" si="58"/>
        <v>#VALUE!</v>
      </c>
      <c r="M106" s="115" t="e">
        <f t="shared" si="58"/>
        <v>#VALUE!</v>
      </c>
      <c r="N106" s="115" t="e">
        <f t="shared" si="58"/>
        <v>#VALUE!</v>
      </c>
    </row>
    <row r="107" spans="1:14" x14ac:dyDescent="0.3">
      <c r="A107" s="18" t="s">
        <v>28</v>
      </c>
      <c r="B107" s="120" t="str">
        <f>+'Tarifs 2028'!$R$86</f>
        <v>V</v>
      </c>
      <c r="C107" s="115" t="e">
        <f t="shared" ref="C107:N110" si="59">$B107*C$10</f>
        <v>#VALUE!</v>
      </c>
      <c r="D107" s="115" t="e">
        <f t="shared" si="59"/>
        <v>#VALUE!</v>
      </c>
      <c r="E107" s="115" t="e">
        <f t="shared" si="59"/>
        <v>#VALUE!</v>
      </c>
      <c r="F107" s="115" t="e">
        <f t="shared" si="59"/>
        <v>#VALUE!</v>
      </c>
      <c r="G107" s="115" t="e">
        <f t="shared" si="59"/>
        <v>#VALUE!</v>
      </c>
      <c r="H107" s="115" t="e">
        <f t="shared" si="59"/>
        <v>#VALUE!</v>
      </c>
      <c r="I107" s="115" t="e">
        <f t="shared" si="59"/>
        <v>#VALUE!</v>
      </c>
      <c r="J107" s="115" t="e">
        <f t="shared" si="59"/>
        <v>#VALUE!</v>
      </c>
      <c r="K107" s="115" t="e">
        <f t="shared" si="59"/>
        <v>#VALUE!</v>
      </c>
      <c r="L107" s="115" t="e">
        <f t="shared" si="59"/>
        <v>#VALUE!</v>
      </c>
      <c r="M107" s="115" t="e">
        <f t="shared" si="59"/>
        <v>#VALUE!</v>
      </c>
      <c r="N107" s="115" t="e">
        <f t="shared" si="59"/>
        <v>#VALUE!</v>
      </c>
    </row>
    <row r="108" spans="1:14" x14ac:dyDescent="0.3">
      <c r="A108" s="18" t="s">
        <v>30</v>
      </c>
      <c r="B108" s="120" t="str">
        <f>+'Tarifs 2028'!$R$87</f>
        <v>V</v>
      </c>
      <c r="C108" s="115" t="e">
        <f t="shared" si="59"/>
        <v>#VALUE!</v>
      </c>
      <c r="D108" s="115" t="e">
        <f t="shared" si="59"/>
        <v>#VALUE!</v>
      </c>
      <c r="E108" s="115" t="e">
        <f t="shared" si="59"/>
        <v>#VALUE!</v>
      </c>
      <c r="F108" s="115" t="e">
        <f t="shared" si="59"/>
        <v>#VALUE!</v>
      </c>
      <c r="G108" s="115" t="e">
        <f t="shared" si="59"/>
        <v>#VALUE!</v>
      </c>
      <c r="H108" s="115" t="e">
        <f t="shared" si="59"/>
        <v>#VALUE!</v>
      </c>
      <c r="I108" s="115" t="e">
        <f t="shared" si="59"/>
        <v>#VALUE!</v>
      </c>
      <c r="J108" s="115" t="e">
        <f t="shared" si="59"/>
        <v>#VALUE!</v>
      </c>
      <c r="K108" s="115" t="e">
        <f t="shared" si="59"/>
        <v>#VALUE!</v>
      </c>
      <c r="L108" s="115" t="e">
        <f t="shared" si="59"/>
        <v>#VALUE!</v>
      </c>
      <c r="M108" s="115" t="e">
        <f t="shared" si="59"/>
        <v>#VALUE!</v>
      </c>
      <c r="N108" s="115" t="e">
        <f t="shared" si="59"/>
        <v>#VALUE!</v>
      </c>
    </row>
    <row r="109" spans="1:14" x14ac:dyDescent="0.3">
      <c r="A109" s="18" t="s">
        <v>32</v>
      </c>
      <c r="B109" s="120" t="str">
        <f>+'Tarifs 2028'!$R$88</f>
        <v>V</v>
      </c>
      <c r="C109" s="115" t="e">
        <f t="shared" si="59"/>
        <v>#VALUE!</v>
      </c>
      <c r="D109" s="115" t="e">
        <f t="shared" si="59"/>
        <v>#VALUE!</v>
      </c>
      <c r="E109" s="115" t="e">
        <f t="shared" si="59"/>
        <v>#VALUE!</v>
      </c>
      <c r="F109" s="115" t="e">
        <f t="shared" si="59"/>
        <v>#VALUE!</v>
      </c>
      <c r="G109" s="115" t="e">
        <f t="shared" si="59"/>
        <v>#VALUE!</v>
      </c>
      <c r="H109" s="115" t="e">
        <f t="shared" si="59"/>
        <v>#VALUE!</v>
      </c>
      <c r="I109" s="115" t="e">
        <f t="shared" si="59"/>
        <v>#VALUE!</v>
      </c>
      <c r="J109" s="115" t="e">
        <f t="shared" si="59"/>
        <v>#VALUE!</v>
      </c>
      <c r="K109" s="115" t="e">
        <f t="shared" si="59"/>
        <v>#VALUE!</v>
      </c>
      <c r="L109" s="115" t="e">
        <f t="shared" si="59"/>
        <v>#VALUE!</v>
      </c>
      <c r="M109" s="115" t="e">
        <f t="shared" si="59"/>
        <v>#VALUE!</v>
      </c>
      <c r="N109" s="115" t="e">
        <f t="shared" si="59"/>
        <v>#VALUE!</v>
      </c>
    </row>
    <row r="110" spans="1:14" x14ac:dyDescent="0.3">
      <c r="A110" s="139" t="s">
        <v>34</v>
      </c>
      <c r="B110" s="120" t="str">
        <f>+'Tarifs 2028'!$S$90</f>
        <v>V</v>
      </c>
      <c r="C110" s="115" t="e">
        <f t="shared" si="59"/>
        <v>#VALUE!</v>
      </c>
      <c r="D110" s="115" t="e">
        <f t="shared" si="59"/>
        <v>#VALUE!</v>
      </c>
      <c r="E110" s="115" t="e">
        <f t="shared" si="59"/>
        <v>#VALUE!</v>
      </c>
      <c r="F110" s="115" t="e">
        <f t="shared" si="59"/>
        <v>#VALUE!</v>
      </c>
      <c r="G110" s="115" t="e">
        <f t="shared" si="59"/>
        <v>#VALUE!</v>
      </c>
      <c r="H110" s="115" t="e">
        <f t="shared" si="59"/>
        <v>#VALUE!</v>
      </c>
      <c r="I110" s="115" t="e">
        <f t="shared" si="59"/>
        <v>#VALUE!</v>
      </c>
      <c r="J110" s="115" t="e">
        <f t="shared" si="59"/>
        <v>#VALUE!</v>
      </c>
      <c r="K110" s="115" t="e">
        <f t="shared" si="59"/>
        <v>#VALUE!</v>
      </c>
      <c r="L110" s="115" t="e">
        <f t="shared" si="59"/>
        <v>#VALUE!</v>
      </c>
      <c r="M110" s="115" t="e">
        <f t="shared" si="59"/>
        <v>#VALUE!</v>
      </c>
      <c r="N110" s="115" t="e">
        <f t="shared" si="59"/>
        <v>#VALUE!</v>
      </c>
    </row>
    <row r="111" spans="1:14" x14ac:dyDescent="0.3">
      <c r="A111" s="133" t="s">
        <v>62</v>
      </c>
      <c r="B111" s="134"/>
      <c r="C111" s="135" t="e">
        <f t="shared" ref="C111:N111" si="60">SUM(C97,C105:C106,C110)</f>
        <v>#VALUE!</v>
      </c>
      <c r="D111" s="135" t="e">
        <f t="shared" si="60"/>
        <v>#VALUE!</v>
      </c>
      <c r="E111" s="135" t="e">
        <f t="shared" si="60"/>
        <v>#VALUE!</v>
      </c>
      <c r="F111" s="135" t="e">
        <f t="shared" si="60"/>
        <v>#VALUE!</v>
      </c>
      <c r="G111" s="135" t="e">
        <f t="shared" si="60"/>
        <v>#VALUE!</v>
      </c>
      <c r="H111" s="135" t="e">
        <f t="shared" si="60"/>
        <v>#VALUE!</v>
      </c>
      <c r="I111" s="135" t="e">
        <f t="shared" si="60"/>
        <v>#VALUE!</v>
      </c>
      <c r="J111" s="135" t="e">
        <f t="shared" si="60"/>
        <v>#VALUE!</v>
      </c>
      <c r="K111" s="135" t="e">
        <f t="shared" si="60"/>
        <v>#VALUE!</v>
      </c>
      <c r="L111" s="135" t="e">
        <f t="shared" si="60"/>
        <v>#VALUE!</v>
      </c>
      <c r="M111" s="135" t="e">
        <f t="shared" si="60"/>
        <v>#VALUE!</v>
      </c>
      <c r="N111" s="135" t="e">
        <f t="shared" si="60"/>
        <v>#VALUE!</v>
      </c>
    </row>
    <row r="112" spans="1:14" x14ac:dyDescent="0.3">
      <c r="A112" s="22" t="s">
        <v>160</v>
      </c>
      <c r="B112" s="1"/>
      <c r="C112" s="121" t="e">
        <f t="shared" ref="C112:N112" si="61">C91</f>
        <v>#VALUE!</v>
      </c>
      <c r="D112" s="121" t="e">
        <f t="shared" si="61"/>
        <v>#VALUE!</v>
      </c>
      <c r="E112" s="121" t="e">
        <f t="shared" si="61"/>
        <v>#VALUE!</v>
      </c>
      <c r="F112" s="121" t="e">
        <f t="shared" si="61"/>
        <v>#VALUE!</v>
      </c>
      <c r="G112" s="121" t="e">
        <f t="shared" si="61"/>
        <v>#VALUE!</v>
      </c>
      <c r="H112" s="121" t="e">
        <f t="shared" si="61"/>
        <v>#VALUE!</v>
      </c>
      <c r="I112" s="121" t="e">
        <f t="shared" si="61"/>
        <v>#VALUE!</v>
      </c>
      <c r="J112" s="121" t="e">
        <f t="shared" si="61"/>
        <v>#VALUE!</v>
      </c>
      <c r="K112" s="121" t="e">
        <f t="shared" si="61"/>
        <v>#VALUE!</v>
      </c>
      <c r="L112" s="121" t="e">
        <f t="shared" si="61"/>
        <v>#VALUE!</v>
      </c>
      <c r="M112" s="121" t="e">
        <f t="shared" si="61"/>
        <v>#VALUE!</v>
      </c>
      <c r="N112" s="121" t="e">
        <f t="shared" si="61"/>
        <v>#VALUE!</v>
      </c>
    </row>
    <row r="113" spans="1:14" x14ac:dyDescent="0.3">
      <c r="A113" s="23" t="s">
        <v>161</v>
      </c>
      <c r="B113" s="123"/>
      <c r="C113" s="24" t="e">
        <f t="shared" ref="C113:N113" si="62">C111-C112</f>
        <v>#VALUE!</v>
      </c>
      <c r="D113" s="24" t="e">
        <f t="shared" si="62"/>
        <v>#VALUE!</v>
      </c>
      <c r="E113" s="24" t="e">
        <f t="shared" si="62"/>
        <v>#VALUE!</v>
      </c>
      <c r="F113" s="24" t="e">
        <f t="shared" si="62"/>
        <v>#VALUE!</v>
      </c>
      <c r="G113" s="24" t="e">
        <f t="shared" si="62"/>
        <v>#VALUE!</v>
      </c>
      <c r="H113" s="24" t="e">
        <f t="shared" si="62"/>
        <v>#VALUE!</v>
      </c>
      <c r="I113" s="24" t="e">
        <f t="shared" si="62"/>
        <v>#VALUE!</v>
      </c>
      <c r="J113" s="24" t="e">
        <f t="shared" si="62"/>
        <v>#VALUE!</v>
      </c>
      <c r="K113" s="24" t="e">
        <f t="shared" si="62"/>
        <v>#VALUE!</v>
      </c>
      <c r="L113" s="24" t="e">
        <f t="shared" si="62"/>
        <v>#VALUE!</v>
      </c>
      <c r="M113" s="24" t="e">
        <f t="shared" si="62"/>
        <v>#VALUE!</v>
      </c>
      <c r="N113" s="24" t="e">
        <f t="shared" si="62"/>
        <v>#VALUE!</v>
      </c>
    </row>
    <row r="114" spans="1:14" ht="15.75" thickBot="1" x14ac:dyDescent="0.35">
      <c r="A114" s="25" t="s">
        <v>162</v>
      </c>
      <c r="B114" s="125"/>
      <c r="C114" s="140" t="str">
        <f>+IFERROR((C113/C112),"")</f>
        <v/>
      </c>
      <c r="D114" s="140" t="str">
        <f t="shared" ref="D114:N114" si="63">+IFERROR((D113/D112),"")</f>
        <v/>
      </c>
      <c r="E114" s="140" t="str">
        <f t="shared" si="63"/>
        <v/>
      </c>
      <c r="F114" s="140" t="str">
        <f t="shared" si="63"/>
        <v/>
      </c>
      <c r="G114" s="140" t="str">
        <f t="shared" si="63"/>
        <v/>
      </c>
      <c r="H114" s="140" t="str">
        <f t="shared" si="63"/>
        <v/>
      </c>
      <c r="I114" s="140" t="str">
        <f t="shared" si="63"/>
        <v/>
      </c>
      <c r="J114" s="140" t="str">
        <f t="shared" si="63"/>
        <v/>
      </c>
      <c r="K114" s="140" t="str">
        <f t="shared" si="63"/>
        <v/>
      </c>
      <c r="L114" s="140" t="str">
        <f t="shared" si="63"/>
        <v/>
      </c>
      <c r="M114" s="140" t="str">
        <f t="shared" si="63"/>
        <v/>
      </c>
      <c r="N114" s="140" t="str">
        <f t="shared" si="63"/>
        <v/>
      </c>
    </row>
    <row r="115" spans="1:14" ht="15.75" thickTop="1" x14ac:dyDescent="0.3"/>
  </sheetData>
  <mergeCells count="7">
    <mergeCell ref="A95:N95"/>
    <mergeCell ref="A3:N3"/>
    <mergeCell ref="A5:B5"/>
    <mergeCell ref="A14:N14"/>
    <mergeCell ref="A34:N34"/>
    <mergeCell ref="A54:N54"/>
    <mergeCell ref="A75:N75"/>
  </mergeCells>
  <conditionalFormatting sqref="C31:N31 C51:N51 C71:N71 C92:N92 C112:N112">
    <cfRule type="containsText" dxfId="1" priority="1" operator="containsText" text="ntitulé">
      <formula>NOT(ISERROR(SEARCH("ntitulé",C31)))</formula>
    </cfRule>
    <cfRule type="containsBlanks" dxfId="0" priority="2">
      <formula>LEN(TRIM(C31))=0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A8BB-DA61-4B3C-B45D-65F533BE4D76}">
  <dimension ref="A1:W143"/>
  <sheetViews>
    <sheetView showGridLines="0" zoomScale="90" zoomScaleNormal="90" workbookViewId="0">
      <selection sqref="A1:V1"/>
    </sheetView>
  </sheetViews>
  <sheetFormatPr baseColWidth="10" defaultRowHeight="15" x14ac:dyDescent="0.3"/>
  <cols>
    <col min="1" max="1" width="2.7109375" customWidth="1"/>
    <col min="2" max="2" width="1.7109375" customWidth="1"/>
    <col min="3" max="3" width="4.28515625" customWidth="1"/>
    <col min="4" max="5" width="5.7109375" customWidth="1"/>
    <col min="6" max="7" width="7.7109375" customWidth="1"/>
    <col min="8" max="8" width="18.7109375" customWidth="1"/>
    <col min="9" max="9" width="13.140625" customWidth="1"/>
    <col min="10" max="10" width="12.5703125" customWidth="1"/>
    <col min="11" max="11" width="9.7109375" customWidth="1"/>
    <col min="12" max="20" width="11.7109375" customWidth="1"/>
    <col min="21" max="21" width="1.7109375" customWidth="1"/>
    <col min="22" max="22" width="2.7109375" customWidth="1"/>
  </cols>
  <sheetData>
    <row r="1" spans="1:22" ht="15.75" x14ac:dyDescent="0.3">
      <c r="A1" s="263" t="s">
        <v>120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ht="15.75" x14ac:dyDescent="0.3">
      <c r="A2" s="2"/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  <c r="M2" s="39"/>
      <c r="N2" s="39"/>
      <c r="O2" s="39"/>
      <c r="P2" s="39"/>
      <c r="Q2" s="39"/>
      <c r="R2" s="39"/>
      <c r="S2" s="39"/>
      <c r="T2" s="39"/>
      <c r="U2" s="40"/>
      <c r="V2" s="41"/>
    </row>
    <row r="3" spans="1:22" ht="16.5" x14ac:dyDescent="0.3">
      <c r="A3" s="2"/>
      <c r="B3" s="42"/>
      <c r="C3" s="264" t="s">
        <v>0</v>
      </c>
      <c r="D3" s="264"/>
      <c r="E3" s="264"/>
      <c r="F3" s="264"/>
      <c r="G3" s="264"/>
      <c r="H3" s="264"/>
      <c r="I3" s="264"/>
      <c r="J3" s="265" t="s">
        <v>90</v>
      </c>
      <c r="K3" s="265"/>
      <c r="L3" s="265"/>
      <c r="M3" s="265"/>
      <c r="N3" s="265"/>
      <c r="O3" s="266" t="s">
        <v>91</v>
      </c>
      <c r="P3" s="266"/>
      <c r="Q3" s="266"/>
      <c r="R3" s="266"/>
      <c r="S3" s="266"/>
      <c r="T3" s="266"/>
      <c r="U3" s="43"/>
      <c r="V3" s="41"/>
    </row>
    <row r="4" spans="1:22" ht="16.5" x14ac:dyDescent="0.3">
      <c r="A4" s="2"/>
      <c r="B4" s="42"/>
      <c r="C4" s="41"/>
      <c r="D4" s="44"/>
      <c r="E4" s="41"/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  <c r="U4" s="43"/>
      <c r="V4" s="41"/>
    </row>
    <row r="5" spans="1:22" ht="15.75" x14ac:dyDescent="0.3">
      <c r="A5" s="2"/>
      <c r="B5" s="42"/>
      <c r="C5" s="270" t="s">
        <v>1</v>
      </c>
      <c r="D5" s="270"/>
      <c r="E5" s="270"/>
      <c r="F5" s="270"/>
      <c r="G5" s="271" t="s">
        <v>116</v>
      </c>
      <c r="H5" s="271"/>
      <c r="I5" s="46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  <c r="U5" s="43"/>
      <c r="V5" s="41"/>
    </row>
    <row r="6" spans="1:22" ht="16.5" thickBot="1" x14ac:dyDescent="0.35">
      <c r="A6" s="2"/>
      <c r="B6" s="42"/>
      <c r="C6" s="41"/>
      <c r="D6" s="47"/>
      <c r="E6" s="41"/>
      <c r="F6" s="41"/>
      <c r="G6" s="41"/>
      <c r="H6" s="41"/>
      <c r="I6" s="41"/>
      <c r="J6" s="41"/>
      <c r="K6" s="41"/>
      <c r="L6" s="48"/>
      <c r="M6" s="48"/>
      <c r="N6" s="48"/>
      <c r="O6" s="48"/>
      <c r="P6" s="48"/>
      <c r="Q6" s="48"/>
      <c r="R6" s="48"/>
      <c r="S6" s="48"/>
      <c r="T6" s="48"/>
      <c r="U6" s="43"/>
      <c r="V6" s="41"/>
    </row>
    <row r="7" spans="1:22" ht="16.5" thickBot="1" x14ac:dyDescent="0.35">
      <c r="A7" s="2"/>
      <c r="B7" s="42"/>
      <c r="C7" s="49"/>
      <c r="D7" s="50"/>
      <c r="E7" s="50"/>
      <c r="F7" s="50"/>
      <c r="G7" s="50"/>
      <c r="H7" s="50"/>
      <c r="I7" s="50"/>
      <c r="J7" s="51"/>
      <c r="K7" s="52" t="s">
        <v>2</v>
      </c>
      <c r="L7" s="267" t="s">
        <v>3</v>
      </c>
      <c r="M7" s="268"/>
      <c r="N7" s="267" t="s">
        <v>4</v>
      </c>
      <c r="O7" s="268"/>
      <c r="P7" s="267" t="s">
        <v>5</v>
      </c>
      <c r="Q7" s="268"/>
      <c r="R7" s="267" t="s">
        <v>6</v>
      </c>
      <c r="S7" s="269"/>
      <c r="T7" s="268"/>
      <c r="U7" s="43"/>
      <c r="V7" s="41"/>
    </row>
    <row r="8" spans="1:22" ht="45.75" thickBot="1" x14ac:dyDescent="0.35">
      <c r="A8" s="2"/>
      <c r="B8" s="42"/>
      <c r="C8" s="53"/>
      <c r="D8" s="41"/>
      <c r="E8" s="41"/>
      <c r="F8" s="41"/>
      <c r="G8" s="41"/>
      <c r="H8" s="41"/>
      <c r="I8" s="41"/>
      <c r="J8" s="54"/>
      <c r="K8" s="55"/>
      <c r="L8" s="272" t="s">
        <v>92</v>
      </c>
      <c r="M8" s="272" t="s">
        <v>93</v>
      </c>
      <c r="N8" s="272" t="s">
        <v>92</v>
      </c>
      <c r="O8" s="272" t="s">
        <v>93</v>
      </c>
      <c r="P8" s="272" t="s">
        <v>92</v>
      </c>
      <c r="Q8" s="274" t="s">
        <v>93</v>
      </c>
      <c r="R8" s="269" t="s">
        <v>92</v>
      </c>
      <c r="S8" s="276"/>
      <c r="T8" s="56" t="s">
        <v>93</v>
      </c>
      <c r="U8" s="43"/>
      <c r="V8" s="41"/>
    </row>
    <row r="9" spans="1:22" ht="34.5" thickBot="1" x14ac:dyDescent="0.35">
      <c r="A9" s="2"/>
      <c r="B9" s="42"/>
      <c r="C9" s="53"/>
      <c r="D9" s="41"/>
      <c r="E9" s="41"/>
      <c r="F9" s="41"/>
      <c r="G9" s="41"/>
      <c r="H9" s="41"/>
      <c r="I9" s="41"/>
      <c r="J9" s="54"/>
      <c r="K9" s="55"/>
      <c r="L9" s="273"/>
      <c r="M9" s="273"/>
      <c r="N9" s="273"/>
      <c r="O9" s="273"/>
      <c r="P9" s="273"/>
      <c r="Q9" s="275"/>
      <c r="R9" s="57" t="s">
        <v>94</v>
      </c>
      <c r="S9" s="57" t="s">
        <v>95</v>
      </c>
      <c r="T9" s="58" t="s">
        <v>96</v>
      </c>
      <c r="U9" s="43"/>
      <c r="V9" s="41"/>
    </row>
    <row r="10" spans="1:22" ht="16.5" thickBot="1" x14ac:dyDescent="0.35">
      <c r="A10" s="2"/>
      <c r="B10" s="42"/>
      <c r="C10" s="53"/>
      <c r="D10" s="41"/>
      <c r="E10" s="41"/>
      <c r="F10" s="41"/>
      <c r="G10" s="41"/>
      <c r="H10" s="41"/>
      <c r="I10" s="41"/>
      <c r="J10" s="54"/>
      <c r="K10" s="55"/>
      <c r="L10" s="59"/>
      <c r="M10" s="60"/>
      <c r="N10" s="57"/>
      <c r="O10" s="60"/>
      <c r="P10" s="57"/>
      <c r="Q10" s="60"/>
      <c r="R10" s="57"/>
      <c r="S10" s="61"/>
      <c r="T10" s="60"/>
      <c r="U10" s="43"/>
      <c r="V10" s="41"/>
    </row>
    <row r="11" spans="1:22" ht="15.75" x14ac:dyDescent="0.3">
      <c r="A11" s="2"/>
      <c r="B11" s="42"/>
      <c r="C11" s="53"/>
      <c r="D11" s="62" t="s">
        <v>7</v>
      </c>
      <c r="E11" s="62"/>
      <c r="F11" s="62"/>
      <c r="G11" s="62"/>
      <c r="H11" s="41"/>
      <c r="I11" s="41"/>
      <c r="J11" s="54"/>
      <c r="K11" s="41"/>
      <c r="L11" s="63"/>
      <c r="M11" s="64"/>
      <c r="N11" s="63"/>
      <c r="O11" s="64"/>
      <c r="P11" s="63"/>
      <c r="Q11" s="64"/>
      <c r="R11" s="63"/>
      <c r="S11" s="65"/>
      <c r="T11" s="54"/>
      <c r="U11" s="43"/>
      <c r="V11" s="41"/>
    </row>
    <row r="12" spans="1:22" ht="15.75" x14ac:dyDescent="0.3">
      <c r="A12" s="2"/>
      <c r="B12" s="42"/>
      <c r="C12" s="53"/>
      <c r="D12" s="62"/>
      <c r="E12" s="62" t="s">
        <v>8</v>
      </c>
      <c r="F12" s="62"/>
      <c r="G12" s="62"/>
      <c r="H12" s="41"/>
      <c r="I12" s="41"/>
      <c r="J12" s="54"/>
      <c r="K12" s="41"/>
      <c r="L12" s="66"/>
      <c r="M12" s="67"/>
      <c r="N12" s="66"/>
      <c r="O12" s="67"/>
      <c r="P12" s="66"/>
      <c r="Q12" s="67"/>
      <c r="R12" s="41"/>
      <c r="S12" s="41"/>
      <c r="T12" s="54"/>
      <c r="U12" s="43"/>
      <c r="V12" s="41"/>
    </row>
    <row r="13" spans="1:22" ht="15.75" x14ac:dyDescent="0.3">
      <c r="A13" s="2"/>
      <c r="B13" s="42"/>
      <c r="C13" s="53"/>
      <c r="D13" s="41"/>
      <c r="E13" s="41"/>
      <c r="F13" s="68" t="s">
        <v>97</v>
      </c>
      <c r="G13" s="69"/>
      <c r="H13" s="41"/>
      <c r="I13" s="41"/>
      <c r="J13" s="41"/>
      <c r="K13" s="70"/>
      <c r="L13" s="71"/>
      <c r="M13" s="72"/>
      <c r="N13" s="71"/>
      <c r="O13" s="72"/>
      <c r="P13" s="71"/>
      <c r="Q13" s="72"/>
      <c r="R13" s="71"/>
      <c r="S13" s="73"/>
      <c r="T13" s="72"/>
      <c r="U13" s="43"/>
      <c r="V13" s="41"/>
    </row>
    <row r="14" spans="1:22" ht="15.75" x14ac:dyDescent="0.3">
      <c r="A14" s="2"/>
      <c r="B14" s="42"/>
      <c r="C14" s="53"/>
      <c r="D14" s="41"/>
      <c r="E14" s="41"/>
      <c r="F14" s="68"/>
      <c r="G14" s="74" t="s">
        <v>98</v>
      </c>
      <c r="H14" s="75"/>
      <c r="I14" s="75"/>
      <c r="J14" s="75" t="s">
        <v>11</v>
      </c>
      <c r="K14" s="76" t="s">
        <v>12</v>
      </c>
      <c r="L14" s="195" t="s">
        <v>13</v>
      </c>
      <c r="M14" s="196" t="s">
        <v>202</v>
      </c>
      <c r="N14" s="195" t="s">
        <v>13</v>
      </c>
      <c r="O14" s="196" t="s">
        <v>202</v>
      </c>
      <c r="P14" s="195" t="s">
        <v>13</v>
      </c>
      <c r="Q14" s="196" t="s">
        <v>202</v>
      </c>
      <c r="R14" s="195" t="s">
        <v>13</v>
      </c>
      <c r="S14" s="82" t="s">
        <v>202</v>
      </c>
      <c r="T14" s="196" t="s">
        <v>202</v>
      </c>
      <c r="U14" s="43"/>
      <c r="V14" s="41"/>
    </row>
    <row r="15" spans="1:22" ht="15.75" x14ac:dyDescent="0.3">
      <c r="A15" s="2"/>
      <c r="B15" s="42"/>
      <c r="C15" s="53"/>
      <c r="D15" s="41"/>
      <c r="E15" s="41"/>
      <c r="F15" s="41"/>
      <c r="G15" s="74" t="s">
        <v>100</v>
      </c>
      <c r="H15" s="75"/>
      <c r="I15" s="75"/>
      <c r="J15" s="75" t="s">
        <v>11</v>
      </c>
      <c r="K15" s="76" t="s">
        <v>12</v>
      </c>
      <c r="L15" s="195" t="s">
        <v>13</v>
      </c>
      <c r="M15" s="196" t="s">
        <v>202</v>
      </c>
      <c r="N15" s="195" t="s">
        <v>13</v>
      </c>
      <c r="O15" s="196" t="s">
        <v>202</v>
      </c>
      <c r="P15" s="195" t="s">
        <v>13</v>
      </c>
      <c r="Q15" s="196" t="s">
        <v>202</v>
      </c>
      <c r="R15" s="195" t="s">
        <v>13</v>
      </c>
      <c r="S15" s="82" t="s">
        <v>202</v>
      </c>
      <c r="T15" s="196" t="s">
        <v>202</v>
      </c>
      <c r="U15" s="43"/>
      <c r="V15" s="41"/>
    </row>
    <row r="16" spans="1:22" ht="15.75" x14ac:dyDescent="0.3">
      <c r="A16" s="2"/>
      <c r="B16" s="42"/>
      <c r="C16" s="53"/>
      <c r="D16" s="41"/>
      <c r="E16" s="41"/>
      <c r="F16" s="68" t="s">
        <v>101</v>
      </c>
      <c r="G16" s="62"/>
      <c r="H16" s="62"/>
      <c r="I16" s="41"/>
      <c r="J16" s="41"/>
      <c r="K16" s="76"/>
      <c r="L16" s="197"/>
      <c r="M16" s="198"/>
      <c r="N16" s="197"/>
      <c r="O16" s="198"/>
      <c r="P16" s="197"/>
      <c r="Q16" s="198"/>
      <c r="R16" s="197"/>
      <c r="S16" s="82"/>
      <c r="T16" s="198"/>
      <c r="U16" s="43"/>
      <c r="V16" s="41"/>
    </row>
    <row r="17" spans="1:22" ht="15.75" x14ac:dyDescent="0.3">
      <c r="A17" s="2"/>
      <c r="B17" s="42"/>
      <c r="C17" s="53"/>
      <c r="D17" s="41"/>
      <c r="E17" s="41"/>
      <c r="F17" s="41"/>
      <c r="G17" s="75" t="s">
        <v>102</v>
      </c>
      <c r="H17" s="79"/>
      <c r="I17" s="75"/>
      <c r="J17" s="80" t="s">
        <v>103</v>
      </c>
      <c r="K17" s="76" t="s">
        <v>12</v>
      </c>
      <c r="L17" s="195" t="s">
        <v>202</v>
      </c>
      <c r="M17" s="196" t="s">
        <v>202</v>
      </c>
      <c r="N17" s="195" t="s">
        <v>202</v>
      </c>
      <c r="O17" s="196" t="s">
        <v>202</v>
      </c>
      <c r="P17" s="195" t="s">
        <v>202</v>
      </c>
      <c r="Q17" s="196" t="s">
        <v>202</v>
      </c>
      <c r="R17" s="199" t="s">
        <v>202</v>
      </c>
      <c r="S17" s="82">
        <v>0</v>
      </c>
      <c r="T17" s="196" t="s">
        <v>202</v>
      </c>
      <c r="U17" s="43"/>
      <c r="V17" s="41"/>
    </row>
    <row r="18" spans="1:22" ht="15.75" x14ac:dyDescent="0.3">
      <c r="A18" s="2"/>
      <c r="B18" s="42"/>
      <c r="C18" s="53"/>
      <c r="D18" s="41"/>
      <c r="E18" s="41"/>
      <c r="F18" s="41"/>
      <c r="G18" s="83" t="s">
        <v>104</v>
      </c>
      <c r="H18" s="84"/>
      <c r="I18" s="83"/>
      <c r="J18" s="85" t="s">
        <v>103</v>
      </c>
      <c r="K18" s="76" t="s">
        <v>12</v>
      </c>
      <c r="L18" s="195" t="s">
        <v>202</v>
      </c>
      <c r="M18" s="196" t="s">
        <v>202</v>
      </c>
      <c r="N18" s="195" t="s">
        <v>202</v>
      </c>
      <c r="O18" s="196" t="s">
        <v>202</v>
      </c>
      <c r="P18" s="195" t="s">
        <v>202</v>
      </c>
      <c r="Q18" s="196" t="s">
        <v>202</v>
      </c>
      <c r="R18" s="199" t="s">
        <v>202</v>
      </c>
      <c r="S18" s="82" t="s">
        <v>13</v>
      </c>
      <c r="T18" s="196" t="s">
        <v>202</v>
      </c>
      <c r="U18" s="43"/>
      <c r="V18" s="41"/>
    </row>
    <row r="19" spans="1:22" ht="15.75" x14ac:dyDescent="0.3">
      <c r="A19" s="2"/>
      <c r="B19" s="42"/>
      <c r="C19" s="53"/>
      <c r="D19" s="41"/>
      <c r="E19" s="62" t="s">
        <v>105</v>
      </c>
      <c r="F19" s="68"/>
      <c r="G19" s="41"/>
      <c r="H19" s="41"/>
      <c r="I19" s="41"/>
      <c r="J19" s="41"/>
      <c r="K19" s="76"/>
      <c r="L19" s="197"/>
      <c r="M19" s="198"/>
      <c r="N19" s="197"/>
      <c r="O19" s="198"/>
      <c r="P19" s="197"/>
      <c r="Q19" s="198"/>
      <c r="R19" s="197"/>
      <c r="S19" s="82"/>
      <c r="T19" s="198"/>
      <c r="U19" s="43"/>
      <c r="V19" s="41"/>
    </row>
    <row r="20" spans="1:22" ht="15.75" x14ac:dyDescent="0.3">
      <c r="A20" s="2"/>
      <c r="B20" s="42"/>
      <c r="C20" s="53"/>
      <c r="D20" s="41"/>
      <c r="E20" s="41"/>
      <c r="F20" s="68"/>
      <c r="G20" s="74" t="s">
        <v>15</v>
      </c>
      <c r="H20" s="75"/>
      <c r="I20" s="75"/>
      <c r="J20" s="80" t="s">
        <v>16</v>
      </c>
      <c r="K20" s="86" t="s">
        <v>12</v>
      </c>
      <c r="L20" s="195" t="s">
        <v>202</v>
      </c>
      <c r="M20" s="196" t="s">
        <v>202</v>
      </c>
      <c r="N20" s="195" t="s">
        <v>202</v>
      </c>
      <c r="O20" s="196" t="s">
        <v>202</v>
      </c>
      <c r="P20" s="195" t="s">
        <v>202</v>
      </c>
      <c r="Q20" s="196" t="s">
        <v>202</v>
      </c>
      <c r="R20" s="199" t="s">
        <v>202</v>
      </c>
      <c r="S20" s="82" t="s">
        <v>202</v>
      </c>
      <c r="T20" s="196" t="s">
        <v>13</v>
      </c>
      <c r="U20" s="43"/>
      <c r="V20" s="41"/>
    </row>
    <row r="21" spans="1:22" ht="15.75" x14ac:dyDescent="0.3">
      <c r="A21" s="2"/>
      <c r="B21" s="42"/>
      <c r="C21" s="53"/>
      <c r="D21" s="41"/>
      <c r="E21" s="62" t="s">
        <v>17</v>
      </c>
      <c r="F21" s="68"/>
      <c r="G21" s="74"/>
      <c r="H21" s="75"/>
      <c r="I21" s="75"/>
      <c r="J21" s="75" t="s">
        <v>18</v>
      </c>
      <c r="K21" s="76" t="s">
        <v>12</v>
      </c>
      <c r="L21" s="251" t="s">
        <v>13</v>
      </c>
      <c r="M21" s="252"/>
      <c r="N21" s="251" t="s">
        <v>13</v>
      </c>
      <c r="O21" s="252"/>
      <c r="P21" s="251" t="s">
        <v>13</v>
      </c>
      <c r="Q21" s="252"/>
      <c r="R21" s="251" t="s">
        <v>13</v>
      </c>
      <c r="S21" s="253"/>
      <c r="T21" s="252"/>
      <c r="U21" s="43"/>
      <c r="V21" s="41"/>
    </row>
    <row r="22" spans="1:22" ht="15.75" x14ac:dyDescent="0.3">
      <c r="A22" s="2"/>
      <c r="B22" s="42"/>
      <c r="C22" s="53"/>
      <c r="D22" s="41"/>
      <c r="E22" s="62" t="s">
        <v>19</v>
      </c>
      <c r="F22" s="69"/>
      <c r="G22" s="41"/>
      <c r="H22" s="41"/>
      <c r="I22" s="41"/>
      <c r="J22" s="54"/>
      <c r="K22" s="86"/>
      <c r="L22" s="200"/>
      <c r="M22" s="201"/>
      <c r="N22" s="200"/>
      <c r="O22" s="201"/>
      <c r="P22" s="200"/>
      <c r="Q22" s="201"/>
      <c r="R22" s="202"/>
      <c r="S22" s="202"/>
      <c r="T22" s="203"/>
      <c r="U22" s="43"/>
      <c r="V22" s="41"/>
    </row>
    <row r="23" spans="1:22" ht="15.75" x14ac:dyDescent="0.3">
      <c r="A23" s="2"/>
      <c r="B23" s="42"/>
      <c r="C23" s="53"/>
      <c r="D23" s="41"/>
      <c r="E23" s="62"/>
      <c r="F23" s="68" t="s">
        <v>106</v>
      </c>
      <c r="G23" s="41"/>
      <c r="H23" s="41"/>
      <c r="I23" s="41"/>
      <c r="J23" s="54"/>
      <c r="K23" s="86"/>
      <c r="L23" s="204"/>
      <c r="M23" s="205"/>
      <c r="N23" s="204"/>
      <c r="O23" s="205"/>
      <c r="P23" s="204"/>
      <c r="Q23" s="205"/>
      <c r="R23" s="204"/>
      <c r="S23" s="206"/>
      <c r="T23" s="205"/>
      <c r="U23" s="43"/>
      <c r="V23" s="41"/>
    </row>
    <row r="24" spans="1:22" ht="15.75" x14ac:dyDescent="0.3">
      <c r="A24" s="2"/>
      <c r="B24" s="42"/>
      <c r="C24" s="53"/>
      <c r="D24" s="41"/>
      <c r="E24" s="62"/>
      <c r="F24" s="69"/>
      <c r="G24" s="3" t="s">
        <v>107</v>
      </c>
      <c r="H24" s="75"/>
      <c r="I24" s="75"/>
      <c r="J24" s="80" t="s">
        <v>21</v>
      </c>
      <c r="K24" s="76" t="s">
        <v>12</v>
      </c>
      <c r="L24" s="195" t="s">
        <v>202</v>
      </c>
      <c r="M24" s="196" t="s">
        <v>202</v>
      </c>
      <c r="N24" s="195" t="s">
        <v>202</v>
      </c>
      <c r="O24" s="196" t="s">
        <v>202</v>
      </c>
      <c r="P24" s="195" t="s">
        <v>202</v>
      </c>
      <c r="Q24" s="196" t="s">
        <v>202</v>
      </c>
      <c r="R24" s="199" t="s">
        <v>202</v>
      </c>
      <c r="S24" s="92" t="s">
        <v>13</v>
      </c>
      <c r="T24" s="207" t="s">
        <v>13</v>
      </c>
      <c r="U24" s="43"/>
      <c r="V24" s="41"/>
    </row>
    <row r="25" spans="1:22" ht="15.75" x14ac:dyDescent="0.3">
      <c r="A25" s="2"/>
      <c r="B25" s="42"/>
      <c r="C25" s="53"/>
      <c r="D25" s="41"/>
      <c r="E25" s="62"/>
      <c r="F25" s="41"/>
      <c r="G25" s="3" t="s">
        <v>108</v>
      </c>
      <c r="H25" s="75"/>
      <c r="I25" s="75"/>
      <c r="J25" s="80" t="s">
        <v>21</v>
      </c>
      <c r="K25" s="76" t="s">
        <v>12</v>
      </c>
      <c r="L25" s="195" t="s">
        <v>202</v>
      </c>
      <c r="M25" s="196" t="s">
        <v>202</v>
      </c>
      <c r="N25" s="195" t="s">
        <v>202</v>
      </c>
      <c r="O25" s="196" t="s">
        <v>202</v>
      </c>
      <c r="P25" s="195" t="s">
        <v>202</v>
      </c>
      <c r="Q25" s="196" t="s">
        <v>202</v>
      </c>
      <c r="R25" s="199" t="s">
        <v>202</v>
      </c>
      <c r="S25" s="92">
        <v>0</v>
      </c>
      <c r="T25" s="207" t="s">
        <v>13</v>
      </c>
      <c r="U25" s="43"/>
      <c r="V25" s="41"/>
    </row>
    <row r="26" spans="1:22" ht="15.75" x14ac:dyDescent="0.3">
      <c r="A26" s="2"/>
      <c r="B26" s="42"/>
      <c r="C26" s="53"/>
      <c r="D26" s="41"/>
      <c r="E26" s="62"/>
      <c r="F26" s="41"/>
      <c r="G26" s="4" t="s">
        <v>109</v>
      </c>
      <c r="H26" s="75"/>
      <c r="I26" s="75"/>
      <c r="J26" s="80" t="s">
        <v>21</v>
      </c>
      <c r="K26" s="76" t="s">
        <v>12</v>
      </c>
      <c r="L26" s="195" t="s">
        <v>202</v>
      </c>
      <c r="M26" s="196" t="s">
        <v>202</v>
      </c>
      <c r="N26" s="195" t="s">
        <v>202</v>
      </c>
      <c r="O26" s="196" t="s">
        <v>202</v>
      </c>
      <c r="P26" s="195" t="s">
        <v>202</v>
      </c>
      <c r="Q26" s="196" t="s">
        <v>202</v>
      </c>
      <c r="R26" s="199" t="s">
        <v>202</v>
      </c>
      <c r="S26" s="92" t="s">
        <v>13</v>
      </c>
      <c r="T26" s="207" t="s">
        <v>13</v>
      </c>
      <c r="U26" s="43"/>
      <c r="V26" s="41"/>
    </row>
    <row r="27" spans="1:22" ht="15.75" x14ac:dyDescent="0.3">
      <c r="A27" s="2"/>
      <c r="B27" s="42"/>
      <c r="C27" s="53"/>
      <c r="D27" s="41"/>
      <c r="E27" s="62"/>
      <c r="F27" s="41"/>
      <c r="G27" s="4" t="s">
        <v>110</v>
      </c>
      <c r="H27" s="75"/>
      <c r="I27" s="75"/>
      <c r="J27" s="80" t="s">
        <v>21</v>
      </c>
      <c r="K27" s="76" t="s">
        <v>12</v>
      </c>
      <c r="L27" s="195" t="s">
        <v>202</v>
      </c>
      <c r="M27" s="196" t="s">
        <v>202</v>
      </c>
      <c r="N27" s="195" t="s">
        <v>202</v>
      </c>
      <c r="O27" s="196" t="s">
        <v>202</v>
      </c>
      <c r="P27" s="195" t="s">
        <v>202</v>
      </c>
      <c r="Q27" s="196" t="s">
        <v>202</v>
      </c>
      <c r="R27" s="199" t="s">
        <v>202</v>
      </c>
      <c r="S27" s="92" t="s">
        <v>13</v>
      </c>
      <c r="T27" s="207" t="s">
        <v>13</v>
      </c>
      <c r="U27" s="43"/>
      <c r="V27" s="41"/>
    </row>
    <row r="28" spans="1:22" ht="15.75" x14ac:dyDescent="0.3">
      <c r="A28" s="2"/>
      <c r="B28" s="42"/>
      <c r="C28" s="53"/>
      <c r="D28" s="41"/>
      <c r="E28" s="62"/>
      <c r="F28" s="68" t="s">
        <v>111</v>
      </c>
      <c r="G28" s="41"/>
      <c r="H28" s="41"/>
      <c r="I28" s="41"/>
      <c r="J28" s="54"/>
      <c r="K28" s="86"/>
      <c r="L28" s="197"/>
      <c r="M28" s="198"/>
      <c r="N28" s="197"/>
      <c r="O28" s="198"/>
      <c r="P28" s="197"/>
      <c r="Q28" s="198"/>
      <c r="R28" s="197"/>
      <c r="S28" s="82"/>
      <c r="T28" s="198"/>
      <c r="U28" s="43"/>
      <c r="V28" s="41"/>
    </row>
    <row r="29" spans="1:22" ht="15.75" x14ac:dyDescent="0.3">
      <c r="A29" s="2"/>
      <c r="B29" s="42"/>
      <c r="C29" s="53"/>
      <c r="D29" s="41"/>
      <c r="E29" s="41"/>
      <c r="F29" s="41"/>
      <c r="G29" s="74" t="s">
        <v>22</v>
      </c>
      <c r="H29" s="75"/>
      <c r="I29" s="75"/>
      <c r="J29" s="80" t="s">
        <v>21</v>
      </c>
      <c r="K29" s="86" t="s">
        <v>12</v>
      </c>
      <c r="L29" s="195" t="s">
        <v>13</v>
      </c>
      <c r="M29" s="196" t="s">
        <v>13</v>
      </c>
      <c r="N29" s="195" t="s">
        <v>13</v>
      </c>
      <c r="O29" s="196" t="s">
        <v>13</v>
      </c>
      <c r="P29" s="195" t="s">
        <v>13</v>
      </c>
      <c r="Q29" s="196" t="s">
        <v>13</v>
      </c>
      <c r="R29" s="195" t="s">
        <v>13</v>
      </c>
      <c r="S29" s="82" t="s">
        <v>202</v>
      </c>
      <c r="T29" s="196" t="s">
        <v>13</v>
      </c>
      <c r="U29" s="43"/>
      <c r="V29" s="41"/>
    </row>
    <row r="30" spans="1:22" ht="15.75" x14ac:dyDescent="0.3">
      <c r="A30" s="2"/>
      <c r="B30" s="42"/>
      <c r="C30" s="53"/>
      <c r="D30" s="41"/>
      <c r="E30" s="41"/>
      <c r="F30" s="41"/>
      <c r="G30" s="93" t="s">
        <v>23</v>
      </c>
      <c r="H30" s="83"/>
      <c r="I30" s="83"/>
      <c r="J30" s="85" t="s">
        <v>21</v>
      </c>
      <c r="K30" s="86" t="s">
        <v>12</v>
      </c>
      <c r="L30" s="195" t="s">
        <v>13</v>
      </c>
      <c r="M30" s="196" t="s">
        <v>13</v>
      </c>
      <c r="N30" s="195" t="s">
        <v>13</v>
      </c>
      <c r="O30" s="196" t="s">
        <v>13</v>
      </c>
      <c r="P30" s="195" t="s">
        <v>13</v>
      </c>
      <c r="Q30" s="196" t="s">
        <v>13</v>
      </c>
      <c r="R30" s="195" t="s">
        <v>13</v>
      </c>
      <c r="S30" s="82" t="s">
        <v>202</v>
      </c>
      <c r="T30" s="196" t="s">
        <v>13</v>
      </c>
      <c r="U30" s="43"/>
      <c r="V30" s="41"/>
    </row>
    <row r="31" spans="1:22" ht="15.75" x14ac:dyDescent="0.3">
      <c r="A31" s="2"/>
      <c r="B31" s="42"/>
      <c r="C31" s="53"/>
      <c r="D31" s="41"/>
      <c r="E31" s="41"/>
      <c r="F31" s="68" t="s">
        <v>112</v>
      </c>
      <c r="G31" s="41"/>
      <c r="H31" s="41"/>
      <c r="I31" s="41"/>
      <c r="J31" s="54"/>
      <c r="K31" s="86"/>
      <c r="L31" s="197"/>
      <c r="M31" s="198"/>
      <c r="N31" s="197"/>
      <c r="O31" s="198"/>
      <c r="P31" s="197"/>
      <c r="Q31" s="198"/>
      <c r="R31" s="197"/>
      <c r="S31" s="82"/>
      <c r="T31" s="198"/>
      <c r="U31" s="43"/>
      <c r="V31" s="41"/>
    </row>
    <row r="32" spans="1:22" ht="15.75" x14ac:dyDescent="0.3">
      <c r="A32" s="2"/>
      <c r="B32" s="42"/>
      <c r="C32" s="53"/>
      <c r="D32" s="41"/>
      <c r="E32" s="41"/>
      <c r="F32" s="69"/>
      <c r="G32" s="93" t="s">
        <v>113</v>
      </c>
      <c r="H32" s="83"/>
      <c r="I32" s="83"/>
      <c r="J32" s="85"/>
      <c r="K32" s="86" t="s">
        <v>12</v>
      </c>
      <c r="L32" s="195" t="s">
        <v>202</v>
      </c>
      <c r="M32" s="196" t="s">
        <v>202</v>
      </c>
      <c r="N32" s="195" t="s">
        <v>202</v>
      </c>
      <c r="O32" s="196" t="s">
        <v>202</v>
      </c>
      <c r="P32" s="195" t="s">
        <v>202</v>
      </c>
      <c r="Q32" s="196" t="s">
        <v>202</v>
      </c>
      <c r="R32" s="195" t="s">
        <v>13</v>
      </c>
      <c r="S32" s="82" t="s">
        <v>202</v>
      </c>
      <c r="T32" s="196" t="s">
        <v>13</v>
      </c>
      <c r="U32" s="43"/>
      <c r="V32" s="41"/>
    </row>
    <row r="33" spans="1:22" ht="15.75" x14ac:dyDescent="0.3">
      <c r="A33" s="2"/>
      <c r="B33" s="42"/>
      <c r="C33" s="53"/>
      <c r="D33" s="41"/>
      <c r="E33" s="41"/>
      <c r="F33" s="68" t="s">
        <v>114</v>
      </c>
      <c r="G33" s="41"/>
      <c r="H33" s="41"/>
      <c r="I33" s="41"/>
      <c r="J33" s="54"/>
      <c r="K33" s="86"/>
      <c r="L33" s="197"/>
      <c r="M33" s="198"/>
      <c r="N33" s="197"/>
      <c r="O33" s="198"/>
      <c r="P33" s="197"/>
      <c r="Q33" s="198"/>
      <c r="R33" s="197"/>
      <c r="S33" s="82"/>
      <c r="T33" s="198"/>
      <c r="U33" s="43"/>
      <c r="V33" s="41"/>
    </row>
    <row r="34" spans="1:22" ht="16.5" thickBot="1" x14ac:dyDescent="0.35">
      <c r="A34" s="2"/>
      <c r="B34" s="42"/>
      <c r="C34" s="53"/>
      <c r="D34" s="41"/>
      <c r="E34" s="41"/>
      <c r="F34" s="69"/>
      <c r="G34" s="93" t="s">
        <v>24</v>
      </c>
      <c r="H34" s="83"/>
      <c r="I34" s="83"/>
      <c r="J34" s="85"/>
      <c r="K34" s="86" t="s">
        <v>12</v>
      </c>
      <c r="L34" s="195" t="s">
        <v>202</v>
      </c>
      <c r="M34" s="196" t="s">
        <v>202</v>
      </c>
      <c r="N34" s="195" t="s">
        <v>202</v>
      </c>
      <c r="O34" s="196" t="s">
        <v>202</v>
      </c>
      <c r="P34" s="195" t="s">
        <v>202</v>
      </c>
      <c r="Q34" s="196" t="s">
        <v>202</v>
      </c>
      <c r="R34" s="251" t="s">
        <v>13</v>
      </c>
      <c r="S34" s="253"/>
      <c r="T34" s="252"/>
      <c r="U34" s="43"/>
      <c r="V34" s="41"/>
    </row>
    <row r="35" spans="1:22" ht="16.5" thickBot="1" x14ac:dyDescent="0.35">
      <c r="A35" s="2"/>
      <c r="B35" s="42"/>
      <c r="C35" s="53"/>
      <c r="D35" s="41"/>
      <c r="E35" s="41"/>
      <c r="F35" s="41"/>
      <c r="G35" s="41"/>
      <c r="H35" s="41"/>
      <c r="I35" s="41"/>
      <c r="J35" s="54"/>
      <c r="K35" s="86"/>
      <c r="L35" s="208"/>
      <c r="M35" s="208"/>
      <c r="N35" s="208"/>
      <c r="O35" s="208"/>
      <c r="P35" s="208"/>
      <c r="Q35" s="208"/>
      <c r="R35" s="208"/>
      <c r="S35" s="208"/>
      <c r="T35" s="208"/>
      <c r="U35" s="43"/>
      <c r="V35" s="41"/>
    </row>
    <row r="36" spans="1:22" ht="16.5" thickBot="1" x14ac:dyDescent="0.35">
      <c r="A36" s="2"/>
      <c r="B36" s="42"/>
      <c r="C36" s="53"/>
      <c r="D36" s="94" t="s">
        <v>25</v>
      </c>
      <c r="E36" s="94"/>
      <c r="F36" s="41"/>
      <c r="G36" s="93"/>
      <c r="H36" s="93"/>
      <c r="I36" s="93"/>
      <c r="J36" s="85" t="s">
        <v>21</v>
      </c>
      <c r="K36" s="86" t="s">
        <v>26</v>
      </c>
      <c r="L36" s="257" t="s">
        <v>13</v>
      </c>
      <c r="M36" s="258"/>
      <c r="N36" s="257" t="s">
        <v>13</v>
      </c>
      <c r="O36" s="258"/>
      <c r="P36" s="257" t="s">
        <v>13</v>
      </c>
      <c r="Q36" s="258"/>
      <c r="R36" s="257" t="s">
        <v>13</v>
      </c>
      <c r="S36" s="259"/>
      <c r="T36" s="258"/>
      <c r="U36" s="43"/>
      <c r="V36" s="41"/>
    </row>
    <row r="37" spans="1:22" ht="15.75" x14ac:dyDescent="0.3">
      <c r="A37" s="2"/>
      <c r="B37" s="42"/>
      <c r="C37" s="53"/>
      <c r="D37" s="94"/>
      <c r="E37" s="94"/>
      <c r="F37" s="41"/>
      <c r="G37" s="41"/>
      <c r="H37" s="41"/>
      <c r="I37" s="41"/>
      <c r="J37" s="54"/>
      <c r="K37" s="86"/>
      <c r="L37" s="209"/>
      <c r="M37" s="209"/>
      <c r="N37" s="209"/>
      <c r="O37" s="209"/>
      <c r="P37" s="209"/>
      <c r="Q37" s="209"/>
      <c r="R37" s="209"/>
      <c r="S37" s="209"/>
      <c r="T37" s="209"/>
      <c r="U37" s="43"/>
      <c r="V37" s="41"/>
    </row>
    <row r="38" spans="1:22" ht="16.5" thickBot="1" x14ac:dyDescent="0.35">
      <c r="A38" s="2"/>
      <c r="B38" s="42"/>
      <c r="C38" s="53"/>
      <c r="D38" s="94" t="s">
        <v>27</v>
      </c>
      <c r="E38" s="94"/>
      <c r="F38" s="41"/>
      <c r="G38" s="41"/>
      <c r="H38" s="41"/>
      <c r="I38" s="41"/>
      <c r="J38" s="54"/>
      <c r="K38" s="86"/>
      <c r="L38" s="210"/>
      <c r="M38" s="210"/>
      <c r="N38" s="210"/>
      <c r="O38" s="210"/>
      <c r="P38" s="210"/>
      <c r="Q38" s="210"/>
      <c r="R38" s="210"/>
      <c r="S38" s="210"/>
      <c r="T38" s="210"/>
      <c r="U38" s="43"/>
      <c r="V38" s="41"/>
    </row>
    <row r="39" spans="1:22" ht="15.75" x14ac:dyDescent="0.3">
      <c r="A39" s="2"/>
      <c r="B39" s="42"/>
      <c r="C39" s="53"/>
      <c r="D39" s="94"/>
      <c r="E39" s="94"/>
      <c r="F39" s="41"/>
      <c r="G39" s="93" t="s">
        <v>28</v>
      </c>
      <c r="H39" s="83"/>
      <c r="I39" s="83"/>
      <c r="J39" s="85" t="s">
        <v>21</v>
      </c>
      <c r="K39" s="86" t="s">
        <v>29</v>
      </c>
      <c r="L39" s="260" t="s">
        <v>13</v>
      </c>
      <c r="M39" s="261"/>
      <c r="N39" s="260" t="s">
        <v>13</v>
      </c>
      <c r="O39" s="261"/>
      <c r="P39" s="260" t="s">
        <v>13</v>
      </c>
      <c r="Q39" s="261"/>
      <c r="R39" s="260" t="s">
        <v>13</v>
      </c>
      <c r="S39" s="262"/>
      <c r="T39" s="261"/>
      <c r="U39" s="43"/>
      <c r="V39" s="41"/>
    </row>
    <row r="40" spans="1:22" ht="15.75" x14ac:dyDescent="0.3">
      <c r="A40" s="2"/>
      <c r="B40" s="42"/>
      <c r="C40" s="53"/>
      <c r="D40" s="94"/>
      <c r="E40" s="94"/>
      <c r="F40" s="41"/>
      <c r="G40" s="93" t="s">
        <v>30</v>
      </c>
      <c r="H40" s="83"/>
      <c r="I40" s="83"/>
      <c r="J40" s="85" t="s">
        <v>21</v>
      </c>
      <c r="K40" s="86" t="s">
        <v>31</v>
      </c>
      <c r="L40" s="251" t="s">
        <v>13</v>
      </c>
      <c r="M40" s="252"/>
      <c r="N40" s="251" t="s">
        <v>13</v>
      </c>
      <c r="O40" s="252"/>
      <c r="P40" s="251" t="s">
        <v>13</v>
      </c>
      <c r="Q40" s="252"/>
      <c r="R40" s="251" t="s">
        <v>13</v>
      </c>
      <c r="S40" s="253"/>
      <c r="T40" s="252"/>
      <c r="U40" s="43"/>
      <c r="V40" s="41"/>
    </row>
    <row r="41" spans="1:22" ht="16.5" thickBot="1" x14ac:dyDescent="0.35">
      <c r="A41" s="2"/>
      <c r="B41" s="42"/>
      <c r="C41" s="53"/>
      <c r="D41" s="94"/>
      <c r="E41" s="94"/>
      <c r="F41" s="41"/>
      <c r="G41" s="93" t="s">
        <v>32</v>
      </c>
      <c r="H41" s="83"/>
      <c r="I41" s="83"/>
      <c r="J41" s="85" t="s">
        <v>21</v>
      </c>
      <c r="K41" s="95" t="s">
        <v>33</v>
      </c>
      <c r="L41" s="254" t="s">
        <v>13</v>
      </c>
      <c r="M41" s="255"/>
      <c r="N41" s="254" t="s">
        <v>13</v>
      </c>
      <c r="O41" s="255"/>
      <c r="P41" s="254" t="s">
        <v>13</v>
      </c>
      <c r="Q41" s="255"/>
      <c r="R41" s="254" t="s">
        <v>13</v>
      </c>
      <c r="S41" s="256"/>
      <c r="T41" s="255"/>
      <c r="U41" s="43"/>
      <c r="V41" s="41"/>
    </row>
    <row r="42" spans="1:22" ht="16.5" thickBot="1" x14ac:dyDescent="0.35">
      <c r="A42" s="2"/>
      <c r="B42" s="42"/>
      <c r="C42" s="53"/>
      <c r="D42" s="94"/>
      <c r="E42" s="94"/>
      <c r="F42" s="41"/>
      <c r="G42" s="41"/>
      <c r="H42" s="41"/>
      <c r="I42" s="41"/>
      <c r="J42" s="41"/>
      <c r="K42" s="96"/>
      <c r="L42" s="208"/>
      <c r="M42" s="211"/>
      <c r="N42" s="211"/>
      <c r="O42" s="211"/>
      <c r="P42" s="211"/>
      <c r="Q42" s="211"/>
      <c r="R42" s="211"/>
      <c r="S42" s="211"/>
      <c r="T42" s="211"/>
      <c r="U42" s="43"/>
      <c r="V42" s="41"/>
    </row>
    <row r="43" spans="1:22" ht="16.5" thickBot="1" x14ac:dyDescent="0.35">
      <c r="A43" s="2"/>
      <c r="B43" s="42"/>
      <c r="C43" s="53"/>
      <c r="D43" s="98" t="s">
        <v>34</v>
      </c>
      <c r="E43" s="94"/>
      <c r="F43" s="41"/>
      <c r="G43" s="74"/>
      <c r="H43" s="75"/>
      <c r="I43" s="75"/>
      <c r="J43" s="80" t="s">
        <v>21</v>
      </c>
      <c r="K43" s="96" t="s">
        <v>12</v>
      </c>
      <c r="L43" s="144" t="s">
        <v>13</v>
      </c>
      <c r="M43" s="145" t="s">
        <v>13</v>
      </c>
      <c r="N43" s="144" t="s">
        <v>13</v>
      </c>
      <c r="O43" s="145" t="s">
        <v>13</v>
      </c>
      <c r="P43" s="144" t="s">
        <v>13</v>
      </c>
      <c r="Q43" s="145" t="s">
        <v>13</v>
      </c>
      <c r="R43" s="144" t="s">
        <v>13</v>
      </c>
      <c r="S43" s="146" t="s">
        <v>13</v>
      </c>
      <c r="T43" s="145" t="s">
        <v>13</v>
      </c>
      <c r="U43" s="43"/>
      <c r="V43" s="41"/>
    </row>
    <row r="44" spans="1:22" ht="16.5" thickBot="1" x14ac:dyDescent="0.35">
      <c r="A44" s="2"/>
      <c r="B44" s="42"/>
      <c r="C44" s="53"/>
      <c r="D44" s="41"/>
      <c r="E44" s="41"/>
      <c r="F44" s="41"/>
      <c r="G44" s="41"/>
      <c r="H44" s="41"/>
      <c r="I44" s="41"/>
      <c r="J44" s="41"/>
      <c r="K44" s="99"/>
      <c r="L44" s="208"/>
      <c r="M44" s="212"/>
      <c r="N44" s="211"/>
      <c r="O44" s="211"/>
      <c r="P44" s="211"/>
      <c r="Q44" s="211"/>
      <c r="R44" s="213"/>
      <c r="S44" s="213"/>
      <c r="T44" s="214"/>
      <c r="U44" s="43"/>
      <c r="V44" s="41"/>
    </row>
    <row r="45" spans="1:22" ht="16.5" thickBot="1" x14ac:dyDescent="0.35">
      <c r="A45" s="2"/>
      <c r="B45" s="42"/>
      <c r="C45" s="53"/>
      <c r="D45" s="98" t="s">
        <v>35</v>
      </c>
      <c r="E45" s="41"/>
      <c r="F45" s="41"/>
      <c r="G45" s="75"/>
      <c r="H45" s="75"/>
      <c r="I45" s="75"/>
      <c r="J45" s="80" t="s">
        <v>36</v>
      </c>
      <c r="K45" s="96" t="s">
        <v>37</v>
      </c>
      <c r="L45" s="144" t="s">
        <v>13</v>
      </c>
      <c r="M45" s="145" t="s">
        <v>13</v>
      </c>
      <c r="N45" s="144" t="s">
        <v>13</v>
      </c>
      <c r="O45" s="145" t="s">
        <v>13</v>
      </c>
      <c r="P45" s="144" t="s">
        <v>13</v>
      </c>
      <c r="Q45" s="145" t="s">
        <v>13</v>
      </c>
      <c r="R45" s="144" t="s">
        <v>202</v>
      </c>
      <c r="S45" s="146" t="s">
        <v>202</v>
      </c>
      <c r="T45" s="145" t="s">
        <v>202</v>
      </c>
      <c r="U45" s="43"/>
      <c r="V45" s="41"/>
    </row>
    <row r="46" spans="1:22" ht="16.5" thickBot="1" x14ac:dyDescent="0.35">
      <c r="A46" s="2"/>
      <c r="B46" s="42"/>
      <c r="C46" s="103"/>
      <c r="D46" s="104"/>
      <c r="E46" s="104"/>
      <c r="F46" s="104"/>
      <c r="G46" s="105"/>
      <c r="H46" s="104"/>
      <c r="I46" s="104"/>
      <c r="J46" s="104"/>
      <c r="K46" s="96"/>
      <c r="L46" s="102"/>
      <c r="M46" s="102"/>
      <c r="N46" s="102"/>
      <c r="O46" s="102"/>
      <c r="P46" s="102"/>
      <c r="Q46" s="102"/>
      <c r="R46" s="102"/>
      <c r="S46" s="102"/>
      <c r="T46" s="102"/>
      <c r="U46" s="43"/>
      <c r="V46" s="41"/>
    </row>
    <row r="47" spans="1:22" ht="15.75" x14ac:dyDescent="0.3">
      <c r="A47" s="2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108"/>
      <c r="N47" s="108"/>
      <c r="O47" s="108"/>
      <c r="P47" s="108"/>
      <c r="Q47" s="108"/>
      <c r="R47" s="108"/>
      <c r="S47" s="108"/>
      <c r="T47" s="108"/>
      <c r="U47" s="109"/>
      <c r="V47" s="41"/>
    </row>
    <row r="48" spans="1:22" ht="15.75" x14ac:dyDescent="0.3">
      <c r="A48" s="263" t="s">
        <v>121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</row>
    <row r="49" spans="1:22" ht="15.75" x14ac:dyDescent="0.3">
      <c r="A49" s="2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41"/>
    </row>
    <row r="50" spans="1:22" ht="16.5" x14ac:dyDescent="0.3">
      <c r="A50" s="2"/>
      <c r="B50" s="42"/>
      <c r="C50" s="264" t="s">
        <v>0</v>
      </c>
      <c r="D50" s="264"/>
      <c r="E50" s="264"/>
      <c r="F50" s="264"/>
      <c r="G50" s="264"/>
      <c r="H50" s="264"/>
      <c r="I50" s="264"/>
      <c r="J50" s="265" t="s">
        <v>90</v>
      </c>
      <c r="K50" s="265"/>
      <c r="L50" s="265"/>
      <c r="M50" s="265"/>
      <c r="N50" s="265"/>
      <c r="O50" s="266" t="s">
        <v>91</v>
      </c>
      <c r="P50" s="266"/>
      <c r="Q50" s="266"/>
      <c r="R50" s="266"/>
      <c r="S50" s="266"/>
      <c r="T50" s="266"/>
      <c r="U50" s="43"/>
      <c r="V50" s="41"/>
    </row>
    <row r="51" spans="1:22" ht="16.5" x14ac:dyDescent="0.3">
      <c r="A51" s="2"/>
      <c r="B51" s="42"/>
      <c r="C51" s="41"/>
      <c r="D51" s="44"/>
      <c r="E51" s="41"/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  <c r="U51" s="43"/>
      <c r="V51" s="41"/>
    </row>
    <row r="52" spans="1:22" ht="15.75" x14ac:dyDescent="0.3">
      <c r="A52" s="2"/>
      <c r="B52" s="42"/>
      <c r="C52" s="270" t="s">
        <v>1</v>
      </c>
      <c r="D52" s="270"/>
      <c r="E52" s="270"/>
      <c r="F52" s="270"/>
      <c r="G52" s="271" t="s">
        <v>116</v>
      </c>
      <c r="H52" s="271"/>
      <c r="I52" s="46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  <c r="U52" s="43"/>
      <c r="V52" s="41"/>
    </row>
    <row r="53" spans="1:22" ht="16.5" thickBot="1" x14ac:dyDescent="0.35">
      <c r="A53" s="2"/>
      <c r="B53" s="42"/>
      <c r="C53" s="41"/>
      <c r="D53" s="47"/>
      <c r="E53" s="41"/>
      <c r="F53" s="41"/>
      <c r="G53" s="41"/>
      <c r="H53" s="41"/>
      <c r="I53" s="41"/>
      <c r="J53" s="41"/>
      <c r="K53" s="41"/>
      <c r="L53" s="48"/>
      <c r="M53" s="48"/>
      <c r="N53" s="48"/>
      <c r="O53" s="48"/>
      <c r="P53" s="48"/>
      <c r="Q53" s="48"/>
      <c r="R53" s="48"/>
      <c r="S53" s="48"/>
      <c r="T53" s="48"/>
      <c r="U53" s="43"/>
      <c r="V53" s="41"/>
    </row>
    <row r="54" spans="1:22" ht="16.5" thickBot="1" x14ac:dyDescent="0.35">
      <c r="A54" s="2"/>
      <c r="B54" s="42"/>
      <c r="C54" s="49"/>
      <c r="D54" s="50"/>
      <c r="E54" s="50"/>
      <c r="F54" s="50"/>
      <c r="G54" s="50"/>
      <c r="H54" s="50"/>
      <c r="I54" s="50"/>
      <c r="J54" s="51"/>
      <c r="K54" s="52" t="s">
        <v>2</v>
      </c>
      <c r="L54" s="267" t="s">
        <v>3</v>
      </c>
      <c r="M54" s="268"/>
      <c r="N54" s="267" t="s">
        <v>4</v>
      </c>
      <c r="O54" s="268"/>
      <c r="P54" s="267" t="s">
        <v>5</v>
      </c>
      <c r="Q54" s="268"/>
      <c r="R54" s="267" t="s">
        <v>6</v>
      </c>
      <c r="S54" s="269"/>
      <c r="T54" s="268"/>
      <c r="U54" s="43"/>
      <c r="V54" s="41"/>
    </row>
    <row r="55" spans="1:22" ht="45.75" thickBot="1" x14ac:dyDescent="0.35">
      <c r="A55" s="2"/>
      <c r="B55" s="42"/>
      <c r="C55" s="53"/>
      <c r="D55" s="41"/>
      <c r="E55" s="41"/>
      <c r="F55" s="41"/>
      <c r="G55" s="41"/>
      <c r="H55" s="41"/>
      <c r="I55" s="41"/>
      <c r="J55" s="54"/>
      <c r="K55" s="55"/>
      <c r="L55" s="272" t="s">
        <v>92</v>
      </c>
      <c r="M55" s="272" t="s">
        <v>93</v>
      </c>
      <c r="N55" s="272" t="s">
        <v>92</v>
      </c>
      <c r="O55" s="272" t="s">
        <v>93</v>
      </c>
      <c r="P55" s="272" t="s">
        <v>92</v>
      </c>
      <c r="Q55" s="274" t="s">
        <v>93</v>
      </c>
      <c r="R55" s="269" t="s">
        <v>92</v>
      </c>
      <c r="S55" s="276"/>
      <c r="T55" s="56" t="s">
        <v>93</v>
      </c>
      <c r="U55" s="43"/>
      <c r="V55" s="41"/>
    </row>
    <row r="56" spans="1:22" ht="34.5" thickBot="1" x14ac:dyDescent="0.35">
      <c r="A56" s="2"/>
      <c r="B56" s="42"/>
      <c r="C56" s="53"/>
      <c r="D56" s="41"/>
      <c r="E56" s="41"/>
      <c r="F56" s="41"/>
      <c r="G56" s="41"/>
      <c r="H56" s="41"/>
      <c r="I56" s="41"/>
      <c r="J56" s="54"/>
      <c r="K56" s="55"/>
      <c r="L56" s="273"/>
      <c r="M56" s="273"/>
      <c r="N56" s="273"/>
      <c r="O56" s="273"/>
      <c r="P56" s="273"/>
      <c r="Q56" s="275"/>
      <c r="R56" s="57" t="s">
        <v>94</v>
      </c>
      <c r="S56" s="57" t="s">
        <v>95</v>
      </c>
      <c r="T56" s="58" t="s">
        <v>96</v>
      </c>
      <c r="U56" s="43"/>
      <c r="V56" s="41"/>
    </row>
    <row r="57" spans="1:22" ht="16.5" thickBot="1" x14ac:dyDescent="0.35">
      <c r="A57" s="2"/>
      <c r="B57" s="42"/>
      <c r="C57" s="53"/>
      <c r="D57" s="41"/>
      <c r="E57" s="41"/>
      <c r="F57" s="41"/>
      <c r="G57" s="41"/>
      <c r="H57" s="41"/>
      <c r="I57" s="41"/>
      <c r="J57" s="54"/>
      <c r="K57" s="55"/>
      <c r="L57" s="59"/>
      <c r="M57" s="60"/>
      <c r="N57" s="57"/>
      <c r="O57" s="60"/>
      <c r="P57" s="57"/>
      <c r="Q57" s="60"/>
      <c r="R57" s="57"/>
      <c r="S57" s="61"/>
      <c r="T57" s="60"/>
      <c r="U57" s="43"/>
      <c r="V57" s="41"/>
    </row>
    <row r="58" spans="1:22" ht="15.75" x14ac:dyDescent="0.3">
      <c r="A58" s="2"/>
      <c r="B58" s="42"/>
      <c r="C58" s="53"/>
      <c r="D58" s="62" t="s">
        <v>7</v>
      </c>
      <c r="E58" s="62"/>
      <c r="F58" s="62"/>
      <c r="G58" s="62"/>
      <c r="H58" s="41"/>
      <c r="I58" s="94"/>
      <c r="J58" s="54"/>
      <c r="K58" s="41"/>
      <c r="L58" s="63"/>
      <c r="M58" s="64"/>
      <c r="N58" s="63"/>
      <c r="O58" s="64"/>
      <c r="P58" s="63"/>
      <c r="Q58" s="64"/>
      <c r="R58" s="63"/>
      <c r="S58" s="65"/>
      <c r="T58" s="54"/>
      <c r="U58" s="43"/>
      <c r="V58" s="41"/>
    </row>
    <row r="59" spans="1:22" ht="15.75" x14ac:dyDescent="0.3">
      <c r="A59" s="2"/>
      <c r="B59" s="42"/>
      <c r="C59" s="53"/>
      <c r="D59" s="62"/>
      <c r="E59" s="62" t="s">
        <v>8</v>
      </c>
      <c r="F59" s="62"/>
      <c r="G59" s="62"/>
      <c r="H59" s="41"/>
      <c r="I59" s="41"/>
      <c r="J59" s="54"/>
      <c r="K59" s="41"/>
      <c r="L59" s="66"/>
      <c r="M59" s="67"/>
      <c r="N59" s="66"/>
      <c r="O59" s="67"/>
      <c r="P59" s="66"/>
      <c r="Q59" s="67"/>
      <c r="R59" s="41"/>
      <c r="S59" s="41"/>
      <c r="T59" s="54"/>
      <c r="U59" s="43"/>
      <c r="V59" s="41"/>
    </row>
    <row r="60" spans="1:22" ht="15.75" x14ac:dyDescent="0.3">
      <c r="A60" s="2"/>
      <c r="B60" s="42"/>
      <c r="C60" s="53"/>
      <c r="D60" s="41"/>
      <c r="E60" s="41"/>
      <c r="F60" s="68" t="s">
        <v>97</v>
      </c>
      <c r="G60" s="69"/>
      <c r="H60" s="41"/>
      <c r="I60" s="41"/>
      <c r="J60" s="41"/>
      <c r="K60" s="70"/>
      <c r="L60" s="71"/>
      <c r="M60" s="72"/>
      <c r="N60" s="71"/>
      <c r="O60" s="72"/>
      <c r="P60" s="71"/>
      <c r="Q60" s="72"/>
      <c r="R60" s="71"/>
      <c r="S60" s="73"/>
      <c r="T60" s="72"/>
      <c r="U60" s="43"/>
      <c r="V60" s="41"/>
    </row>
    <row r="61" spans="1:22" ht="15.75" x14ac:dyDescent="0.3">
      <c r="A61" s="2"/>
      <c r="B61" s="42"/>
      <c r="C61" s="53"/>
      <c r="D61" s="41"/>
      <c r="E61" s="41"/>
      <c r="F61" s="68"/>
      <c r="G61" s="74" t="s">
        <v>98</v>
      </c>
      <c r="H61" s="75"/>
      <c r="I61" s="75"/>
      <c r="J61" s="75" t="s">
        <v>11</v>
      </c>
      <c r="K61" s="76" t="str">
        <f>+K14</f>
        <v>v</v>
      </c>
      <c r="L61" s="77" t="str">
        <f t="shared" ref="L61:T61" si="0">+L14</f>
        <v>V</v>
      </c>
      <c r="M61" s="78" t="str">
        <f t="shared" si="0"/>
        <v>-</v>
      </c>
      <c r="N61" s="77" t="str">
        <f t="shared" si="0"/>
        <v>V</v>
      </c>
      <c r="O61" s="78" t="str">
        <f t="shared" si="0"/>
        <v>-</v>
      </c>
      <c r="P61" s="77" t="str">
        <f t="shared" si="0"/>
        <v>V</v>
      </c>
      <c r="Q61" s="78" t="str">
        <f t="shared" si="0"/>
        <v>-</v>
      </c>
      <c r="R61" s="77" t="str">
        <f t="shared" si="0"/>
        <v>V</v>
      </c>
      <c r="S61" s="89" t="str">
        <f t="shared" si="0"/>
        <v>-</v>
      </c>
      <c r="T61" s="78" t="str">
        <f t="shared" si="0"/>
        <v>-</v>
      </c>
      <c r="U61" s="43"/>
      <c r="V61" s="41"/>
    </row>
    <row r="62" spans="1:22" ht="15.75" x14ac:dyDescent="0.3">
      <c r="A62" s="2"/>
      <c r="B62" s="42"/>
      <c r="C62" s="53"/>
      <c r="D62" s="41"/>
      <c r="E62" s="41"/>
      <c r="F62" s="41"/>
      <c r="G62" s="74" t="s">
        <v>100</v>
      </c>
      <c r="H62" s="75"/>
      <c r="I62" s="75"/>
      <c r="J62" s="75" t="s">
        <v>11</v>
      </c>
      <c r="K62" s="76" t="str">
        <f t="shared" ref="K62:T62" si="1">+K15</f>
        <v>v</v>
      </c>
      <c r="L62" s="77" t="str">
        <f t="shared" si="1"/>
        <v>V</v>
      </c>
      <c r="M62" s="78" t="str">
        <f t="shared" si="1"/>
        <v>-</v>
      </c>
      <c r="N62" s="77" t="str">
        <f t="shared" si="1"/>
        <v>V</v>
      </c>
      <c r="O62" s="78" t="str">
        <f t="shared" si="1"/>
        <v>-</v>
      </c>
      <c r="P62" s="77" t="str">
        <f t="shared" si="1"/>
        <v>V</v>
      </c>
      <c r="Q62" s="78" t="str">
        <f t="shared" si="1"/>
        <v>-</v>
      </c>
      <c r="R62" s="77" t="str">
        <f t="shared" si="1"/>
        <v>V</v>
      </c>
      <c r="S62" s="89" t="str">
        <f t="shared" si="1"/>
        <v>-</v>
      </c>
      <c r="T62" s="78" t="str">
        <f t="shared" si="1"/>
        <v>-</v>
      </c>
      <c r="U62" s="43"/>
      <c r="V62" s="41"/>
    </row>
    <row r="63" spans="1:22" ht="15.75" x14ac:dyDescent="0.3">
      <c r="A63" s="2"/>
      <c r="B63" s="42"/>
      <c r="C63" s="53"/>
      <c r="D63" s="41"/>
      <c r="E63" s="41"/>
      <c r="F63" s="68" t="s">
        <v>101</v>
      </c>
      <c r="G63" s="62"/>
      <c r="H63" s="62"/>
      <c r="I63" s="41"/>
      <c r="J63" s="41"/>
      <c r="K63" s="76"/>
      <c r="L63" s="87"/>
      <c r="M63" s="88"/>
      <c r="N63" s="87"/>
      <c r="O63" s="88"/>
      <c r="P63" s="87"/>
      <c r="Q63" s="88"/>
      <c r="R63" s="87"/>
      <c r="S63" s="89"/>
      <c r="T63" s="88"/>
      <c r="U63" s="43"/>
      <c r="V63" s="41"/>
    </row>
    <row r="64" spans="1:22" ht="15.75" x14ac:dyDescent="0.3">
      <c r="A64" s="2"/>
      <c r="B64" s="42"/>
      <c r="C64" s="53"/>
      <c r="D64" s="41"/>
      <c r="E64" s="41"/>
      <c r="F64" s="41"/>
      <c r="G64" s="75" t="s">
        <v>102</v>
      </c>
      <c r="H64" s="79"/>
      <c r="I64" s="75"/>
      <c r="J64" s="80" t="s">
        <v>103</v>
      </c>
      <c r="K64" s="76" t="str">
        <f t="shared" ref="K64:T65" si="2">+K17</f>
        <v>v</v>
      </c>
      <c r="L64" s="77" t="str">
        <f t="shared" si="2"/>
        <v>-</v>
      </c>
      <c r="M64" s="78" t="str">
        <f t="shared" si="2"/>
        <v>-</v>
      </c>
      <c r="N64" s="77" t="str">
        <f t="shared" si="2"/>
        <v>-</v>
      </c>
      <c r="O64" s="78" t="str">
        <f t="shared" si="2"/>
        <v>-</v>
      </c>
      <c r="P64" s="77" t="str">
        <f t="shared" si="2"/>
        <v>-</v>
      </c>
      <c r="Q64" s="78" t="str">
        <f t="shared" si="2"/>
        <v>-</v>
      </c>
      <c r="R64" s="81" t="str">
        <f t="shared" si="2"/>
        <v>-</v>
      </c>
      <c r="S64" s="82">
        <f t="shared" si="2"/>
        <v>0</v>
      </c>
      <c r="T64" s="78" t="str">
        <f t="shared" si="2"/>
        <v>-</v>
      </c>
      <c r="U64" s="43"/>
      <c r="V64" s="41"/>
    </row>
    <row r="65" spans="1:22" ht="15.75" x14ac:dyDescent="0.3">
      <c r="A65" s="2"/>
      <c r="B65" s="42"/>
      <c r="C65" s="53"/>
      <c r="D65" s="41"/>
      <c r="E65" s="41"/>
      <c r="F65" s="41"/>
      <c r="G65" s="83" t="s">
        <v>104</v>
      </c>
      <c r="H65" s="84"/>
      <c r="I65" s="83"/>
      <c r="J65" s="85" t="s">
        <v>103</v>
      </c>
      <c r="K65" s="76" t="str">
        <f t="shared" si="2"/>
        <v>v</v>
      </c>
      <c r="L65" s="77" t="str">
        <f t="shared" si="2"/>
        <v>-</v>
      </c>
      <c r="M65" s="78" t="str">
        <f t="shared" si="2"/>
        <v>-</v>
      </c>
      <c r="N65" s="77" t="str">
        <f t="shared" si="2"/>
        <v>-</v>
      </c>
      <c r="O65" s="78" t="str">
        <f t="shared" si="2"/>
        <v>-</v>
      </c>
      <c r="P65" s="77" t="str">
        <f t="shared" si="2"/>
        <v>-</v>
      </c>
      <c r="Q65" s="78" t="str">
        <f t="shared" si="2"/>
        <v>-</v>
      </c>
      <c r="R65" s="81" t="str">
        <f t="shared" si="2"/>
        <v>-</v>
      </c>
      <c r="S65" s="89" t="str">
        <f t="shared" si="2"/>
        <v>V</v>
      </c>
      <c r="T65" s="78" t="str">
        <f t="shared" si="2"/>
        <v>-</v>
      </c>
      <c r="U65" s="43"/>
      <c r="V65" s="41"/>
    </row>
    <row r="66" spans="1:22" ht="15.75" x14ac:dyDescent="0.3">
      <c r="A66" s="2"/>
      <c r="B66" s="42"/>
      <c r="C66" s="53"/>
      <c r="D66" s="41"/>
      <c r="E66" s="62" t="s">
        <v>105</v>
      </c>
      <c r="F66" s="68"/>
      <c r="G66" s="41"/>
      <c r="H66" s="41"/>
      <c r="I66" s="41"/>
      <c r="J66" s="41"/>
      <c r="K66" s="76"/>
      <c r="L66" s="87"/>
      <c r="M66" s="88"/>
      <c r="N66" s="87"/>
      <c r="O66" s="88"/>
      <c r="P66" s="87"/>
      <c r="Q66" s="88"/>
      <c r="R66" s="87"/>
      <c r="S66" s="89"/>
      <c r="T66" s="88"/>
      <c r="U66" s="43"/>
      <c r="V66" s="41"/>
    </row>
    <row r="67" spans="1:22" ht="15.75" x14ac:dyDescent="0.3">
      <c r="A67" s="2"/>
      <c r="B67" s="42"/>
      <c r="C67" s="53"/>
      <c r="D67" s="41"/>
      <c r="E67" s="41"/>
      <c r="F67" s="68"/>
      <c r="G67" s="74" t="s">
        <v>15</v>
      </c>
      <c r="H67" s="75"/>
      <c r="I67" s="75"/>
      <c r="J67" s="80" t="s">
        <v>16</v>
      </c>
      <c r="K67" s="86" t="str">
        <f t="shared" ref="K67:T68" si="3">+K20</f>
        <v>v</v>
      </c>
      <c r="L67" s="77" t="str">
        <f t="shared" si="3"/>
        <v>-</v>
      </c>
      <c r="M67" s="78" t="str">
        <f t="shared" si="3"/>
        <v>-</v>
      </c>
      <c r="N67" s="77" t="str">
        <f t="shared" si="3"/>
        <v>-</v>
      </c>
      <c r="O67" s="78" t="str">
        <f t="shared" si="3"/>
        <v>-</v>
      </c>
      <c r="P67" s="77" t="str">
        <f t="shared" si="3"/>
        <v>-</v>
      </c>
      <c r="Q67" s="78" t="str">
        <f t="shared" si="3"/>
        <v>-</v>
      </c>
      <c r="R67" s="81" t="str">
        <f t="shared" si="3"/>
        <v>-</v>
      </c>
      <c r="S67" s="89" t="str">
        <f t="shared" si="3"/>
        <v>-</v>
      </c>
      <c r="T67" s="78" t="str">
        <f t="shared" si="3"/>
        <v>V</v>
      </c>
      <c r="U67" s="43"/>
      <c r="V67" s="41"/>
    </row>
    <row r="68" spans="1:22" ht="15.75" x14ac:dyDescent="0.3">
      <c r="A68" s="2"/>
      <c r="B68" s="42"/>
      <c r="C68" s="53"/>
      <c r="D68" s="41"/>
      <c r="E68" s="62" t="s">
        <v>17</v>
      </c>
      <c r="F68" s="68"/>
      <c r="G68" s="74"/>
      <c r="H68" s="75"/>
      <c r="I68" s="75"/>
      <c r="J68" s="75" t="s">
        <v>18</v>
      </c>
      <c r="K68" s="76" t="str">
        <f t="shared" si="3"/>
        <v>v</v>
      </c>
      <c r="L68" s="277" t="str">
        <f t="shared" si="3"/>
        <v>V</v>
      </c>
      <c r="M68" s="278">
        <f t="shared" si="3"/>
        <v>0</v>
      </c>
      <c r="N68" s="277" t="str">
        <f t="shared" si="3"/>
        <v>V</v>
      </c>
      <c r="O68" s="278">
        <f t="shared" si="3"/>
        <v>0</v>
      </c>
      <c r="P68" s="277" t="str">
        <f t="shared" si="3"/>
        <v>V</v>
      </c>
      <c r="Q68" s="278">
        <f t="shared" si="3"/>
        <v>0</v>
      </c>
      <c r="R68" s="277" t="str">
        <f t="shared" si="3"/>
        <v>V</v>
      </c>
      <c r="S68" s="279">
        <f t="shared" si="3"/>
        <v>0</v>
      </c>
      <c r="T68" s="278">
        <f t="shared" si="3"/>
        <v>0</v>
      </c>
      <c r="U68" s="43"/>
      <c r="V68" s="41"/>
    </row>
    <row r="69" spans="1:22" ht="15.75" x14ac:dyDescent="0.3">
      <c r="A69" s="2"/>
      <c r="B69" s="42"/>
      <c r="C69" s="53"/>
      <c r="D69" s="41"/>
      <c r="E69" s="62" t="s">
        <v>19</v>
      </c>
      <c r="F69" s="69"/>
      <c r="G69" s="41"/>
      <c r="H69" s="41"/>
      <c r="I69" s="41"/>
      <c r="J69" s="54"/>
      <c r="K69" s="86"/>
      <c r="L69" s="87"/>
      <c r="M69" s="88"/>
      <c r="N69" s="87"/>
      <c r="O69" s="88"/>
      <c r="P69" s="87"/>
      <c r="Q69" s="88"/>
      <c r="R69" s="87"/>
      <c r="S69" s="89"/>
      <c r="T69" s="88"/>
      <c r="U69" s="43"/>
      <c r="V69" s="41"/>
    </row>
    <row r="70" spans="1:22" ht="15.75" x14ac:dyDescent="0.3">
      <c r="A70" s="2"/>
      <c r="B70" s="42"/>
      <c r="C70" s="53"/>
      <c r="D70" s="41"/>
      <c r="E70" s="62"/>
      <c r="F70" s="68" t="s">
        <v>106</v>
      </c>
      <c r="G70" s="41"/>
      <c r="H70" s="41"/>
      <c r="I70" s="41"/>
      <c r="J70" s="54"/>
      <c r="K70" s="86"/>
      <c r="L70" s="87"/>
      <c r="M70" s="88"/>
      <c r="N70" s="87"/>
      <c r="O70" s="88"/>
      <c r="P70" s="87"/>
      <c r="Q70" s="88"/>
      <c r="R70" s="87"/>
      <c r="S70" s="89"/>
      <c r="T70" s="88"/>
      <c r="U70" s="43"/>
      <c r="V70" s="41"/>
    </row>
    <row r="71" spans="1:22" ht="15.75" x14ac:dyDescent="0.3">
      <c r="A71" s="2"/>
      <c r="B71" s="42"/>
      <c r="C71" s="53"/>
      <c r="D71" s="41"/>
      <c r="E71" s="62"/>
      <c r="F71" s="69"/>
      <c r="G71" s="3" t="s">
        <v>107</v>
      </c>
      <c r="H71" s="75"/>
      <c r="I71" s="75"/>
      <c r="J71" s="80" t="s">
        <v>21</v>
      </c>
      <c r="K71" s="76" t="str">
        <f t="shared" ref="K71:T74" si="4">+K24</f>
        <v>v</v>
      </c>
      <c r="L71" s="77" t="str">
        <f t="shared" si="4"/>
        <v>-</v>
      </c>
      <c r="M71" s="78" t="str">
        <f t="shared" si="4"/>
        <v>-</v>
      </c>
      <c r="N71" s="77" t="str">
        <f t="shared" si="4"/>
        <v>-</v>
      </c>
      <c r="O71" s="78" t="str">
        <f t="shared" si="4"/>
        <v>-</v>
      </c>
      <c r="P71" s="77" t="str">
        <f t="shared" si="4"/>
        <v>-</v>
      </c>
      <c r="Q71" s="78" t="str">
        <f t="shared" si="4"/>
        <v>-</v>
      </c>
      <c r="R71" s="81" t="str">
        <f t="shared" si="4"/>
        <v>-</v>
      </c>
      <c r="S71" s="90" t="str">
        <f t="shared" si="4"/>
        <v>V</v>
      </c>
      <c r="T71" s="91" t="str">
        <f t="shared" si="4"/>
        <v>V</v>
      </c>
      <c r="U71" s="43"/>
      <c r="V71" s="41"/>
    </row>
    <row r="72" spans="1:22" ht="15.75" x14ac:dyDescent="0.3">
      <c r="A72" s="2"/>
      <c r="B72" s="42"/>
      <c r="C72" s="53"/>
      <c r="D72" s="41"/>
      <c r="E72" s="62"/>
      <c r="F72" s="41"/>
      <c r="G72" s="3" t="s">
        <v>108</v>
      </c>
      <c r="H72" s="75"/>
      <c r="I72" s="75"/>
      <c r="J72" s="80" t="s">
        <v>21</v>
      </c>
      <c r="K72" s="76" t="str">
        <f t="shared" si="4"/>
        <v>v</v>
      </c>
      <c r="L72" s="77" t="str">
        <f t="shared" si="4"/>
        <v>-</v>
      </c>
      <c r="M72" s="78" t="str">
        <f t="shared" si="4"/>
        <v>-</v>
      </c>
      <c r="N72" s="77" t="str">
        <f t="shared" si="4"/>
        <v>-</v>
      </c>
      <c r="O72" s="78" t="str">
        <f t="shared" si="4"/>
        <v>-</v>
      </c>
      <c r="P72" s="77" t="str">
        <f t="shared" si="4"/>
        <v>-</v>
      </c>
      <c r="Q72" s="78" t="str">
        <f t="shared" si="4"/>
        <v>-</v>
      </c>
      <c r="R72" s="81" t="str">
        <f t="shared" si="4"/>
        <v>-</v>
      </c>
      <c r="S72" s="92">
        <f t="shared" si="4"/>
        <v>0</v>
      </c>
      <c r="T72" s="91" t="str">
        <f t="shared" si="4"/>
        <v>V</v>
      </c>
      <c r="U72" s="43"/>
      <c r="V72" s="41"/>
    </row>
    <row r="73" spans="1:22" ht="15.75" x14ac:dyDescent="0.3">
      <c r="A73" s="2"/>
      <c r="B73" s="42"/>
      <c r="C73" s="53"/>
      <c r="D73" s="41"/>
      <c r="E73" s="62"/>
      <c r="F73" s="41"/>
      <c r="G73" s="4" t="s">
        <v>109</v>
      </c>
      <c r="H73" s="75"/>
      <c r="I73" s="75"/>
      <c r="J73" s="80" t="s">
        <v>21</v>
      </c>
      <c r="K73" s="76" t="str">
        <f t="shared" si="4"/>
        <v>v</v>
      </c>
      <c r="L73" s="77" t="str">
        <f t="shared" si="4"/>
        <v>-</v>
      </c>
      <c r="M73" s="78" t="str">
        <f t="shared" si="4"/>
        <v>-</v>
      </c>
      <c r="N73" s="77" t="str">
        <f t="shared" si="4"/>
        <v>-</v>
      </c>
      <c r="O73" s="78" t="str">
        <f t="shared" si="4"/>
        <v>-</v>
      </c>
      <c r="P73" s="77" t="str">
        <f t="shared" si="4"/>
        <v>-</v>
      </c>
      <c r="Q73" s="78" t="str">
        <f t="shared" si="4"/>
        <v>-</v>
      </c>
      <c r="R73" s="81" t="str">
        <f t="shared" si="4"/>
        <v>-</v>
      </c>
      <c r="S73" s="90" t="str">
        <f t="shared" si="4"/>
        <v>V</v>
      </c>
      <c r="T73" s="91" t="str">
        <f t="shared" si="4"/>
        <v>V</v>
      </c>
      <c r="U73" s="43"/>
      <c r="V73" s="41"/>
    </row>
    <row r="74" spans="1:22" ht="15.75" x14ac:dyDescent="0.3">
      <c r="A74" s="2"/>
      <c r="B74" s="42"/>
      <c r="C74" s="53"/>
      <c r="D74" s="41"/>
      <c r="E74" s="62"/>
      <c r="F74" s="41"/>
      <c r="G74" s="4" t="s">
        <v>110</v>
      </c>
      <c r="H74" s="75"/>
      <c r="I74" s="75"/>
      <c r="J74" s="80" t="s">
        <v>21</v>
      </c>
      <c r="K74" s="76" t="str">
        <f t="shared" si="4"/>
        <v>v</v>
      </c>
      <c r="L74" s="77" t="str">
        <f t="shared" si="4"/>
        <v>-</v>
      </c>
      <c r="M74" s="78" t="str">
        <f t="shared" si="4"/>
        <v>-</v>
      </c>
      <c r="N74" s="77" t="str">
        <f t="shared" si="4"/>
        <v>-</v>
      </c>
      <c r="O74" s="78" t="str">
        <f t="shared" si="4"/>
        <v>-</v>
      </c>
      <c r="P74" s="77" t="str">
        <f t="shared" si="4"/>
        <v>-</v>
      </c>
      <c r="Q74" s="78" t="str">
        <f t="shared" si="4"/>
        <v>-</v>
      </c>
      <c r="R74" s="81" t="str">
        <f t="shared" si="4"/>
        <v>-</v>
      </c>
      <c r="S74" s="90" t="str">
        <f t="shared" si="4"/>
        <v>V</v>
      </c>
      <c r="T74" s="91" t="str">
        <f t="shared" si="4"/>
        <v>V</v>
      </c>
      <c r="U74" s="43"/>
      <c r="V74" s="41"/>
    </row>
    <row r="75" spans="1:22" ht="15.75" x14ac:dyDescent="0.3">
      <c r="A75" s="2"/>
      <c r="B75" s="42"/>
      <c r="C75" s="53"/>
      <c r="D75" s="41"/>
      <c r="E75" s="62"/>
      <c r="F75" s="68" t="s">
        <v>111</v>
      </c>
      <c r="G75" s="41"/>
      <c r="H75" s="41"/>
      <c r="I75" s="41"/>
      <c r="J75" s="54"/>
      <c r="K75" s="86"/>
      <c r="L75" s="87"/>
      <c r="M75" s="88"/>
      <c r="N75" s="87"/>
      <c r="O75" s="88"/>
      <c r="P75" s="87"/>
      <c r="Q75" s="88"/>
      <c r="R75" s="87"/>
      <c r="S75" s="89"/>
      <c r="T75" s="88"/>
      <c r="U75" s="43"/>
      <c r="V75" s="41"/>
    </row>
    <row r="76" spans="1:22" ht="15.75" x14ac:dyDescent="0.3">
      <c r="A76" s="2"/>
      <c r="B76" s="42"/>
      <c r="C76" s="53"/>
      <c r="D76" s="41"/>
      <c r="E76" s="41"/>
      <c r="F76" s="41"/>
      <c r="G76" s="74" t="s">
        <v>22</v>
      </c>
      <c r="H76" s="75"/>
      <c r="I76" s="75"/>
      <c r="J76" s="80" t="s">
        <v>21</v>
      </c>
      <c r="K76" s="86" t="str">
        <f t="shared" ref="K76:T77" si="5">+K29</f>
        <v>v</v>
      </c>
      <c r="L76" s="77" t="str">
        <f t="shared" si="5"/>
        <v>V</v>
      </c>
      <c r="M76" s="78" t="str">
        <f t="shared" si="5"/>
        <v>V</v>
      </c>
      <c r="N76" s="77" t="str">
        <f t="shared" si="5"/>
        <v>V</v>
      </c>
      <c r="O76" s="78" t="str">
        <f t="shared" si="5"/>
        <v>V</v>
      </c>
      <c r="P76" s="77" t="str">
        <f t="shared" si="5"/>
        <v>V</v>
      </c>
      <c r="Q76" s="78" t="str">
        <f t="shared" si="5"/>
        <v>V</v>
      </c>
      <c r="R76" s="77" t="str">
        <f t="shared" si="5"/>
        <v>V</v>
      </c>
      <c r="S76" s="89" t="str">
        <f t="shared" si="5"/>
        <v>-</v>
      </c>
      <c r="T76" s="78" t="str">
        <f t="shared" si="5"/>
        <v>V</v>
      </c>
      <c r="U76" s="43"/>
      <c r="V76" s="41"/>
    </row>
    <row r="77" spans="1:22" ht="15.75" x14ac:dyDescent="0.3">
      <c r="A77" s="2"/>
      <c r="B77" s="42"/>
      <c r="C77" s="53"/>
      <c r="D77" s="41"/>
      <c r="E77" s="41"/>
      <c r="F77" s="41"/>
      <c r="G77" s="93" t="s">
        <v>23</v>
      </c>
      <c r="H77" s="83"/>
      <c r="I77" s="83"/>
      <c r="J77" s="85" t="s">
        <v>21</v>
      </c>
      <c r="K77" s="86" t="str">
        <f t="shared" si="5"/>
        <v>v</v>
      </c>
      <c r="L77" s="77" t="str">
        <f t="shared" si="5"/>
        <v>V</v>
      </c>
      <c r="M77" s="78" t="str">
        <f t="shared" si="5"/>
        <v>V</v>
      </c>
      <c r="N77" s="77" t="str">
        <f t="shared" si="5"/>
        <v>V</v>
      </c>
      <c r="O77" s="78" t="str">
        <f t="shared" si="5"/>
        <v>V</v>
      </c>
      <c r="P77" s="77" t="str">
        <f t="shared" si="5"/>
        <v>V</v>
      </c>
      <c r="Q77" s="78" t="str">
        <f t="shared" si="5"/>
        <v>V</v>
      </c>
      <c r="R77" s="77" t="str">
        <f t="shared" si="5"/>
        <v>V</v>
      </c>
      <c r="S77" s="89" t="str">
        <f t="shared" si="5"/>
        <v>-</v>
      </c>
      <c r="T77" s="78" t="str">
        <f t="shared" si="5"/>
        <v>V</v>
      </c>
      <c r="U77" s="43"/>
      <c r="V77" s="41"/>
    </row>
    <row r="78" spans="1:22" ht="15.75" x14ac:dyDescent="0.3">
      <c r="A78" s="2"/>
      <c r="B78" s="42"/>
      <c r="C78" s="53"/>
      <c r="D78" s="41"/>
      <c r="E78" s="41"/>
      <c r="F78" s="68" t="s">
        <v>112</v>
      </c>
      <c r="G78" s="41"/>
      <c r="H78" s="41"/>
      <c r="I78" s="41"/>
      <c r="J78" s="54"/>
      <c r="K78" s="86"/>
      <c r="L78" s="87"/>
      <c r="M78" s="88"/>
      <c r="N78" s="87"/>
      <c r="O78" s="88"/>
      <c r="P78" s="87"/>
      <c r="Q78" s="88"/>
      <c r="R78" s="87"/>
      <c r="S78" s="89"/>
      <c r="T78" s="88"/>
      <c r="U78" s="43"/>
      <c r="V78" s="41"/>
    </row>
    <row r="79" spans="1:22" ht="15.75" x14ac:dyDescent="0.3">
      <c r="A79" s="2"/>
      <c r="B79" s="42"/>
      <c r="C79" s="53"/>
      <c r="D79" s="41"/>
      <c r="E79" s="41"/>
      <c r="F79" s="69"/>
      <c r="G79" s="93" t="s">
        <v>113</v>
      </c>
      <c r="H79" s="83"/>
      <c r="I79" s="83"/>
      <c r="J79" s="85"/>
      <c r="K79" s="86" t="str">
        <f t="shared" ref="K79:T79" si="6">+K32</f>
        <v>v</v>
      </c>
      <c r="L79" s="77" t="str">
        <f t="shared" si="6"/>
        <v>-</v>
      </c>
      <c r="M79" s="78" t="str">
        <f t="shared" si="6"/>
        <v>-</v>
      </c>
      <c r="N79" s="77" t="str">
        <f t="shared" si="6"/>
        <v>-</v>
      </c>
      <c r="O79" s="78" t="str">
        <f t="shared" si="6"/>
        <v>-</v>
      </c>
      <c r="P79" s="77" t="str">
        <f t="shared" si="6"/>
        <v>-</v>
      </c>
      <c r="Q79" s="78" t="str">
        <f t="shared" si="6"/>
        <v>-</v>
      </c>
      <c r="R79" s="77" t="str">
        <f t="shared" si="6"/>
        <v>V</v>
      </c>
      <c r="S79" s="89" t="str">
        <f t="shared" si="6"/>
        <v>-</v>
      </c>
      <c r="T79" s="78" t="str">
        <f t="shared" si="6"/>
        <v>V</v>
      </c>
      <c r="U79" s="43"/>
      <c r="V79" s="41"/>
    </row>
    <row r="80" spans="1:22" ht="15.75" x14ac:dyDescent="0.3">
      <c r="A80" s="2"/>
      <c r="B80" s="42"/>
      <c r="C80" s="53"/>
      <c r="D80" s="41"/>
      <c r="E80" s="41"/>
      <c r="F80" s="68" t="s">
        <v>114</v>
      </c>
      <c r="G80" s="41"/>
      <c r="H80" s="41"/>
      <c r="I80" s="41"/>
      <c r="J80" s="54"/>
      <c r="K80" s="86"/>
      <c r="L80" s="87"/>
      <c r="M80" s="88"/>
      <c r="N80" s="87"/>
      <c r="O80" s="88"/>
      <c r="P80" s="87"/>
      <c r="Q80" s="88"/>
      <c r="R80" s="87"/>
      <c r="S80" s="89"/>
      <c r="T80" s="88"/>
      <c r="U80" s="43"/>
      <c r="V80" s="41"/>
    </row>
    <row r="81" spans="1:23" ht="15.75" x14ac:dyDescent="0.3">
      <c r="A81" s="2"/>
      <c r="B81" s="42"/>
      <c r="C81" s="53"/>
      <c r="D81" s="41"/>
      <c r="E81" s="41"/>
      <c r="F81" s="69"/>
      <c r="G81" s="93" t="s">
        <v>24</v>
      </c>
      <c r="H81" s="83"/>
      <c r="I81" s="83"/>
      <c r="J81" s="85"/>
      <c r="K81" s="86" t="str">
        <f t="shared" ref="K81:T81" si="7">+K34</f>
        <v>v</v>
      </c>
      <c r="L81" s="77" t="str">
        <f t="shared" si="7"/>
        <v>-</v>
      </c>
      <c r="M81" s="78" t="str">
        <f t="shared" si="7"/>
        <v>-</v>
      </c>
      <c r="N81" s="77" t="str">
        <f t="shared" si="7"/>
        <v>-</v>
      </c>
      <c r="O81" s="78" t="str">
        <f t="shared" si="7"/>
        <v>-</v>
      </c>
      <c r="P81" s="77" t="str">
        <f t="shared" si="7"/>
        <v>-</v>
      </c>
      <c r="Q81" s="78" t="str">
        <f t="shared" si="7"/>
        <v>-</v>
      </c>
      <c r="R81" s="277" t="str">
        <f t="shared" si="7"/>
        <v>V</v>
      </c>
      <c r="S81" s="279">
        <f t="shared" si="7"/>
        <v>0</v>
      </c>
      <c r="T81" s="278">
        <f t="shared" si="7"/>
        <v>0</v>
      </c>
      <c r="U81" s="43"/>
      <c r="V81" s="41"/>
    </row>
    <row r="82" spans="1:23" ht="15.75" x14ac:dyDescent="0.3">
      <c r="A82" s="2"/>
      <c r="B82" s="42"/>
      <c r="C82" s="53"/>
      <c r="D82" s="41"/>
      <c r="E82" s="41"/>
      <c r="F82" s="41"/>
      <c r="G82" s="41"/>
      <c r="H82" s="41"/>
      <c r="I82" s="41"/>
      <c r="J82" s="54"/>
      <c r="K82" s="86"/>
      <c r="L82" s="87"/>
      <c r="M82" s="88"/>
      <c r="N82" s="87"/>
      <c r="O82" s="88"/>
      <c r="P82" s="87"/>
      <c r="Q82" s="88"/>
      <c r="R82" s="87"/>
      <c r="S82" s="89"/>
      <c r="T82" s="88"/>
      <c r="U82" s="43"/>
      <c r="V82" s="41"/>
    </row>
    <row r="83" spans="1:23" ht="15.75" x14ac:dyDescent="0.3">
      <c r="A83" s="2"/>
      <c r="B83" s="42"/>
      <c r="C83" s="53"/>
      <c r="D83" s="94" t="s">
        <v>25</v>
      </c>
      <c r="E83" s="94"/>
      <c r="F83" s="41"/>
      <c r="G83" s="93"/>
      <c r="H83" s="93"/>
      <c r="I83" s="93"/>
      <c r="J83" s="85" t="s">
        <v>21</v>
      </c>
      <c r="K83" s="86" t="str">
        <f t="shared" ref="K83:T83" si="8">+K36</f>
        <v>E215</v>
      </c>
      <c r="L83" s="277" t="str">
        <f t="shared" si="8"/>
        <v>V</v>
      </c>
      <c r="M83" s="278">
        <f t="shared" si="8"/>
        <v>0</v>
      </c>
      <c r="N83" s="277" t="str">
        <f t="shared" si="8"/>
        <v>V</v>
      </c>
      <c r="O83" s="278">
        <f t="shared" si="8"/>
        <v>0</v>
      </c>
      <c r="P83" s="277" t="str">
        <f t="shared" si="8"/>
        <v>V</v>
      </c>
      <c r="Q83" s="278">
        <f t="shared" si="8"/>
        <v>0</v>
      </c>
      <c r="R83" s="277" t="str">
        <f t="shared" si="8"/>
        <v>V</v>
      </c>
      <c r="S83" s="279">
        <f t="shared" si="8"/>
        <v>0</v>
      </c>
      <c r="T83" s="278">
        <f t="shared" si="8"/>
        <v>0</v>
      </c>
      <c r="U83" s="43"/>
      <c r="V83" s="41"/>
    </row>
    <row r="84" spans="1:23" ht="15.75" x14ac:dyDescent="0.3">
      <c r="A84" s="2"/>
      <c r="B84" s="42"/>
      <c r="C84" s="53"/>
      <c r="D84" s="94"/>
      <c r="E84" s="94"/>
      <c r="F84" s="41"/>
      <c r="G84" s="41"/>
      <c r="H84" s="41"/>
      <c r="I84" s="41"/>
      <c r="J84" s="54"/>
      <c r="K84" s="86"/>
      <c r="L84" s="87"/>
      <c r="M84" s="88"/>
      <c r="N84" s="87"/>
      <c r="O84" s="88"/>
      <c r="P84" s="87"/>
      <c r="Q84" s="88"/>
      <c r="R84" s="87"/>
      <c r="S84" s="89"/>
      <c r="T84" s="88"/>
      <c r="U84" s="43"/>
      <c r="V84" s="41"/>
    </row>
    <row r="85" spans="1:23" ht="15.75" x14ac:dyDescent="0.3">
      <c r="A85" s="2"/>
      <c r="B85" s="42"/>
      <c r="C85" s="53"/>
      <c r="D85" s="94" t="s">
        <v>27</v>
      </c>
      <c r="E85" s="94"/>
      <c r="F85" s="41"/>
      <c r="G85" s="41"/>
      <c r="H85" s="41"/>
      <c r="I85" s="41"/>
      <c r="J85" s="54"/>
      <c r="K85" s="86"/>
      <c r="L85" s="87"/>
      <c r="M85" s="88"/>
      <c r="N85" s="87"/>
      <c r="O85" s="88"/>
      <c r="P85" s="87"/>
      <c r="Q85" s="88"/>
      <c r="R85" s="87"/>
      <c r="S85" s="89"/>
      <c r="T85" s="88"/>
      <c r="U85" s="43"/>
      <c r="V85" s="41"/>
    </row>
    <row r="86" spans="1:23" ht="15.75" x14ac:dyDescent="0.3">
      <c r="A86" s="2"/>
      <c r="B86" s="42"/>
      <c r="C86" s="53"/>
      <c r="D86" s="94"/>
      <c r="E86" s="94"/>
      <c r="F86" s="41"/>
      <c r="G86" s="93" t="s">
        <v>28</v>
      </c>
      <c r="H86" s="83"/>
      <c r="I86" s="83"/>
      <c r="J86" s="85" t="s">
        <v>21</v>
      </c>
      <c r="K86" s="86" t="str">
        <f t="shared" ref="K86:T88" si="9">+K39</f>
        <v>E891</v>
      </c>
      <c r="L86" s="277" t="str">
        <f t="shared" si="9"/>
        <v>V</v>
      </c>
      <c r="M86" s="278">
        <f t="shared" si="9"/>
        <v>0</v>
      </c>
      <c r="N86" s="277" t="str">
        <f t="shared" si="9"/>
        <v>V</v>
      </c>
      <c r="O86" s="278">
        <f t="shared" si="9"/>
        <v>0</v>
      </c>
      <c r="P86" s="277" t="str">
        <f t="shared" si="9"/>
        <v>V</v>
      </c>
      <c r="Q86" s="278">
        <f t="shared" si="9"/>
        <v>0</v>
      </c>
      <c r="R86" s="277" t="str">
        <f t="shared" si="9"/>
        <v>V</v>
      </c>
      <c r="S86" s="279">
        <f t="shared" si="9"/>
        <v>0</v>
      </c>
      <c r="T86" s="278">
        <f t="shared" si="9"/>
        <v>0</v>
      </c>
      <c r="U86" s="43"/>
      <c r="V86" s="41"/>
    </row>
    <row r="87" spans="1:23" ht="15.75" x14ac:dyDescent="0.3">
      <c r="A87" s="2"/>
      <c r="B87" s="42"/>
      <c r="C87" s="53"/>
      <c r="D87" s="94"/>
      <c r="E87" s="94"/>
      <c r="F87" s="41"/>
      <c r="G87" s="93" t="s">
        <v>30</v>
      </c>
      <c r="H87" s="83"/>
      <c r="I87" s="83"/>
      <c r="J87" s="85" t="s">
        <v>21</v>
      </c>
      <c r="K87" s="86" t="str">
        <f t="shared" si="9"/>
        <v>E850</v>
      </c>
      <c r="L87" s="277" t="str">
        <f t="shared" si="9"/>
        <v>V</v>
      </c>
      <c r="M87" s="278">
        <f t="shared" si="9"/>
        <v>0</v>
      </c>
      <c r="N87" s="277" t="str">
        <f t="shared" si="9"/>
        <v>V</v>
      </c>
      <c r="O87" s="278">
        <f t="shared" si="9"/>
        <v>0</v>
      </c>
      <c r="P87" s="277" t="str">
        <f t="shared" si="9"/>
        <v>V</v>
      </c>
      <c r="Q87" s="278">
        <f t="shared" si="9"/>
        <v>0</v>
      </c>
      <c r="R87" s="277" t="str">
        <f t="shared" si="9"/>
        <v>V</v>
      </c>
      <c r="S87" s="279">
        <f t="shared" si="9"/>
        <v>0</v>
      </c>
      <c r="T87" s="278">
        <f t="shared" si="9"/>
        <v>0</v>
      </c>
      <c r="U87" s="43"/>
      <c r="V87" s="41"/>
    </row>
    <row r="88" spans="1:23" ht="16.5" thickBot="1" x14ac:dyDescent="0.35">
      <c r="A88" s="2"/>
      <c r="B88" s="42"/>
      <c r="C88" s="53"/>
      <c r="D88" s="94"/>
      <c r="E88" s="94"/>
      <c r="F88" s="41"/>
      <c r="G88" s="93" t="s">
        <v>32</v>
      </c>
      <c r="H88" s="83"/>
      <c r="I88" s="83"/>
      <c r="J88" s="85" t="s">
        <v>21</v>
      </c>
      <c r="K88" s="95" t="str">
        <f t="shared" si="9"/>
        <v>E890</v>
      </c>
      <c r="L88" s="280" t="str">
        <f t="shared" si="9"/>
        <v>V</v>
      </c>
      <c r="M88" s="281">
        <f t="shared" si="9"/>
        <v>0</v>
      </c>
      <c r="N88" s="280" t="str">
        <f t="shared" si="9"/>
        <v>V</v>
      </c>
      <c r="O88" s="281">
        <f t="shared" si="9"/>
        <v>0</v>
      </c>
      <c r="P88" s="280" t="str">
        <f t="shared" si="9"/>
        <v>V</v>
      </c>
      <c r="Q88" s="281">
        <f t="shared" si="9"/>
        <v>0</v>
      </c>
      <c r="R88" s="280" t="str">
        <f t="shared" si="9"/>
        <v>V</v>
      </c>
      <c r="S88" s="282">
        <f t="shared" si="9"/>
        <v>0</v>
      </c>
      <c r="T88" s="281">
        <f t="shared" si="9"/>
        <v>0</v>
      </c>
      <c r="U88" s="43"/>
      <c r="V88" s="41"/>
    </row>
    <row r="89" spans="1:23" ht="16.5" thickBot="1" x14ac:dyDescent="0.35">
      <c r="A89" s="2"/>
      <c r="B89" s="42"/>
      <c r="C89" s="53"/>
      <c r="D89" s="94"/>
      <c r="E89" s="94"/>
      <c r="F89" s="41"/>
      <c r="G89" s="41"/>
      <c r="H89" s="41"/>
      <c r="I89" s="41"/>
      <c r="J89" s="41"/>
      <c r="K89" s="96"/>
      <c r="L89" s="97"/>
      <c r="M89" s="48"/>
      <c r="N89" s="48"/>
      <c r="O89" s="48"/>
      <c r="P89" s="48"/>
      <c r="Q89" s="48"/>
      <c r="R89" s="48"/>
      <c r="S89" s="48"/>
      <c r="T89" s="48"/>
      <c r="U89" s="43"/>
      <c r="V89" s="41"/>
    </row>
    <row r="90" spans="1:23" ht="16.5" thickBot="1" x14ac:dyDescent="0.35">
      <c r="A90" s="2"/>
      <c r="B90" s="42"/>
      <c r="C90" s="53"/>
      <c r="D90" s="98" t="s">
        <v>34</v>
      </c>
      <c r="E90" s="94"/>
      <c r="F90" s="41"/>
      <c r="G90" s="74"/>
      <c r="H90" s="75"/>
      <c r="I90" s="75"/>
      <c r="J90" s="80" t="s">
        <v>21</v>
      </c>
      <c r="K90" s="110" t="str">
        <f>+K43</f>
        <v>v</v>
      </c>
      <c r="L90" s="147" t="s">
        <v>13</v>
      </c>
      <c r="M90" s="148" t="s">
        <v>13</v>
      </c>
      <c r="N90" s="147" t="s">
        <v>13</v>
      </c>
      <c r="O90" s="148" t="s">
        <v>13</v>
      </c>
      <c r="P90" s="147" t="s">
        <v>13</v>
      </c>
      <c r="Q90" s="148" t="s">
        <v>13</v>
      </c>
      <c r="R90" s="147" t="s">
        <v>13</v>
      </c>
      <c r="S90" s="149" t="s">
        <v>13</v>
      </c>
      <c r="T90" s="148" t="s">
        <v>13</v>
      </c>
      <c r="U90" s="43"/>
      <c r="V90" s="41"/>
      <c r="W90" t="s">
        <v>124</v>
      </c>
    </row>
    <row r="91" spans="1:23" ht="16.5" thickBot="1" x14ac:dyDescent="0.35">
      <c r="A91" s="2"/>
      <c r="B91" s="42"/>
      <c r="C91" s="53"/>
      <c r="D91" s="41"/>
      <c r="E91" s="41"/>
      <c r="F91" s="41"/>
      <c r="G91" s="41"/>
      <c r="H91" s="41"/>
      <c r="I91" s="41"/>
      <c r="J91" s="41"/>
      <c r="K91" s="99"/>
      <c r="L91" s="66"/>
      <c r="M91" s="65"/>
      <c r="N91" s="48"/>
      <c r="O91" s="48"/>
      <c r="P91" s="48"/>
      <c r="Q91" s="48"/>
      <c r="R91" s="86"/>
      <c r="S91" s="86"/>
      <c r="T91" s="100"/>
      <c r="U91" s="43"/>
      <c r="V91" s="41"/>
    </row>
    <row r="92" spans="1:23" ht="16.5" thickBot="1" x14ac:dyDescent="0.35">
      <c r="A92" s="2"/>
      <c r="B92" s="42"/>
      <c r="C92" s="53"/>
      <c r="D92" s="98" t="s">
        <v>35</v>
      </c>
      <c r="E92" s="41"/>
      <c r="F92" s="41"/>
      <c r="G92" s="75"/>
      <c r="H92" s="75"/>
      <c r="I92" s="75"/>
      <c r="J92" s="80" t="s">
        <v>36</v>
      </c>
      <c r="K92" s="96" t="str">
        <f t="shared" ref="K92:T92" si="10">+K45</f>
        <v>E310</v>
      </c>
      <c r="L92" s="101" t="str">
        <f t="shared" si="10"/>
        <v>V</v>
      </c>
      <c r="M92" s="60" t="str">
        <f t="shared" si="10"/>
        <v>V</v>
      </c>
      <c r="N92" s="101" t="str">
        <f t="shared" si="10"/>
        <v>V</v>
      </c>
      <c r="O92" s="60" t="str">
        <f t="shared" si="10"/>
        <v>V</v>
      </c>
      <c r="P92" s="101" t="str">
        <f t="shared" si="10"/>
        <v>V</v>
      </c>
      <c r="Q92" s="60" t="str">
        <f t="shared" si="10"/>
        <v>V</v>
      </c>
      <c r="R92" s="101" t="str">
        <f t="shared" si="10"/>
        <v>-</v>
      </c>
      <c r="S92" s="102" t="str">
        <f t="shared" si="10"/>
        <v>-</v>
      </c>
      <c r="T92" s="60" t="str">
        <f t="shared" si="10"/>
        <v>-</v>
      </c>
      <c r="U92" s="43"/>
      <c r="V92" s="41"/>
    </row>
    <row r="93" spans="1:23" ht="16.5" thickBot="1" x14ac:dyDescent="0.35">
      <c r="A93" s="2"/>
      <c r="B93" s="42"/>
      <c r="C93" s="103"/>
      <c r="D93" s="104"/>
      <c r="E93" s="104"/>
      <c r="F93" s="104"/>
      <c r="G93" s="105"/>
      <c r="H93" s="104"/>
      <c r="I93" s="104"/>
      <c r="J93" s="104"/>
      <c r="K93" s="96"/>
      <c r="L93" s="102"/>
      <c r="M93" s="102"/>
      <c r="N93" s="102"/>
      <c r="O93" s="102"/>
      <c r="P93" s="102"/>
      <c r="Q93" s="102"/>
      <c r="R93" s="102"/>
      <c r="S93" s="102"/>
      <c r="T93" s="102"/>
      <c r="U93" s="43"/>
      <c r="V93" s="41"/>
    </row>
    <row r="94" spans="1:23" ht="15.75" x14ac:dyDescent="0.3">
      <c r="A94" s="2"/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8"/>
      <c r="M94" s="108"/>
      <c r="N94" s="108"/>
      <c r="O94" s="108"/>
      <c r="P94" s="108"/>
      <c r="Q94" s="108"/>
      <c r="R94" s="108"/>
      <c r="S94" s="108"/>
      <c r="T94" s="108"/>
      <c r="U94" s="109"/>
      <c r="V94" s="41"/>
    </row>
    <row r="95" spans="1:23" ht="15.75" x14ac:dyDescent="0.3">
      <c r="A95" s="263" t="s">
        <v>125</v>
      </c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</row>
    <row r="96" spans="1:23" ht="15.75" x14ac:dyDescent="0.3">
      <c r="A96" s="2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41"/>
    </row>
    <row r="97" spans="1:22" ht="16.5" x14ac:dyDescent="0.3">
      <c r="A97" s="2"/>
      <c r="B97" s="42"/>
      <c r="C97" s="264" t="s">
        <v>0</v>
      </c>
      <c r="D97" s="264"/>
      <c r="E97" s="264"/>
      <c r="F97" s="264"/>
      <c r="G97" s="264"/>
      <c r="H97" s="264"/>
      <c r="I97" s="264"/>
      <c r="J97" s="265" t="s">
        <v>90</v>
      </c>
      <c r="K97" s="265"/>
      <c r="L97" s="265"/>
      <c r="M97" s="265"/>
      <c r="N97" s="265"/>
      <c r="O97" s="266" t="s">
        <v>91</v>
      </c>
      <c r="P97" s="266"/>
      <c r="Q97" s="266"/>
      <c r="R97" s="266"/>
      <c r="S97" s="266"/>
      <c r="T97" s="266"/>
      <c r="U97" s="43"/>
      <c r="V97" s="41"/>
    </row>
    <row r="98" spans="1:22" ht="16.5" x14ac:dyDescent="0.3">
      <c r="A98" s="2"/>
      <c r="B98" s="42"/>
      <c r="C98" s="41"/>
      <c r="D98" s="44"/>
      <c r="E98" s="41"/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  <c r="U98" s="43"/>
      <c r="V98" s="41"/>
    </row>
    <row r="99" spans="1:22" ht="15.75" x14ac:dyDescent="0.3">
      <c r="A99" s="2"/>
      <c r="B99" s="42"/>
      <c r="C99" s="270" t="s">
        <v>1</v>
      </c>
      <c r="D99" s="270"/>
      <c r="E99" s="270"/>
      <c r="F99" s="270"/>
      <c r="G99" s="271" t="s">
        <v>116</v>
      </c>
      <c r="H99" s="271"/>
      <c r="I99" s="46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  <c r="U99" s="43"/>
      <c r="V99" s="41"/>
    </row>
    <row r="100" spans="1:22" ht="16.5" thickBot="1" x14ac:dyDescent="0.35">
      <c r="A100" s="2"/>
      <c r="B100" s="42"/>
      <c r="C100" s="41"/>
      <c r="D100" s="47"/>
      <c r="E100" s="41"/>
      <c r="F100" s="41"/>
      <c r="G100" s="41"/>
      <c r="H100" s="41"/>
      <c r="I100" s="41"/>
      <c r="J100" s="41"/>
      <c r="K100" s="41"/>
      <c r="L100" s="48"/>
      <c r="M100" s="48"/>
      <c r="N100" s="48"/>
      <c r="O100" s="48"/>
      <c r="P100" s="48"/>
      <c r="Q100" s="48"/>
      <c r="R100" s="48"/>
      <c r="S100" s="48"/>
      <c r="T100" s="48"/>
      <c r="U100" s="43"/>
      <c r="V100" s="41"/>
    </row>
    <row r="101" spans="1:22" ht="16.5" thickBot="1" x14ac:dyDescent="0.35">
      <c r="A101" s="2"/>
      <c r="B101" s="42"/>
      <c r="C101" s="49"/>
      <c r="D101" s="50"/>
      <c r="E101" s="50"/>
      <c r="F101" s="50"/>
      <c r="G101" s="50"/>
      <c r="H101" s="50"/>
      <c r="I101" s="50"/>
      <c r="J101" s="51"/>
      <c r="K101" s="52" t="s">
        <v>2</v>
      </c>
      <c r="L101" s="267" t="s">
        <v>3</v>
      </c>
      <c r="M101" s="268"/>
      <c r="N101" s="267" t="s">
        <v>4</v>
      </c>
      <c r="O101" s="268"/>
      <c r="P101" s="267" t="s">
        <v>5</v>
      </c>
      <c r="Q101" s="268"/>
      <c r="R101" s="267" t="s">
        <v>6</v>
      </c>
      <c r="S101" s="269"/>
      <c r="T101" s="268"/>
      <c r="U101" s="43"/>
      <c r="V101" s="41"/>
    </row>
    <row r="102" spans="1:22" ht="45.75" thickBot="1" x14ac:dyDescent="0.35">
      <c r="A102" s="2"/>
      <c r="B102" s="42"/>
      <c r="C102" s="53"/>
      <c r="D102" s="41"/>
      <c r="E102" s="41"/>
      <c r="F102" s="41"/>
      <c r="G102" s="41"/>
      <c r="H102" s="41"/>
      <c r="I102" s="41"/>
      <c r="J102" s="54"/>
      <c r="K102" s="55"/>
      <c r="L102" s="272" t="s">
        <v>92</v>
      </c>
      <c r="M102" s="272" t="s">
        <v>93</v>
      </c>
      <c r="N102" s="272" t="s">
        <v>92</v>
      </c>
      <c r="O102" s="272" t="s">
        <v>93</v>
      </c>
      <c r="P102" s="272" t="s">
        <v>92</v>
      </c>
      <c r="Q102" s="274" t="s">
        <v>93</v>
      </c>
      <c r="R102" s="269" t="s">
        <v>92</v>
      </c>
      <c r="S102" s="276"/>
      <c r="T102" s="56" t="s">
        <v>93</v>
      </c>
      <c r="U102" s="43"/>
      <c r="V102" s="41"/>
    </row>
    <row r="103" spans="1:22" ht="34.5" thickBot="1" x14ac:dyDescent="0.35">
      <c r="A103" s="2"/>
      <c r="B103" s="42"/>
      <c r="C103" s="53"/>
      <c r="D103" s="41"/>
      <c r="E103" s="41"/>
      <c r="F103" s="41"/>
      <c r="G103" s="41"/>
      <c r="H103" s="41"/>
      <c r="I103" s="41"/>
      <c r="J103" s="54"/>
      <c r="K103" s="55"/>
      <c r="L103" s="273"/>
      <c r="M103" s="273"/>
      <c r="N103" s="273"/>
      <c r="O103" s="273"/>
      <c r="P103" s="273"/>
      <c r="Q103" s="275"/>
      <c r="R103" s="57" t="s">
        <v>94</v>
      </c>
      <c r="S103" s="57" t="s">
        <v>95</v>
      </c>
      <c r="T103" s="58" t="s">
        <v>96</v>
      </c>
      <c r="U103" s="43"/>
      <c r="V103" s="41"/>
    </row>
    <row r="104" spans="1:22" ht="16.5" thickBot="1" x14ac:dyDescent="0.35">
      <c r="A104" s="2"/>
      <c r="B104" s="42"/>
      <c r="C104" s="53"/>
      <c r="D104" s="41"/>
      <c r="E104" s="41"/>
      <c r="F104" s="41"/>
      <c r="G104" s="41"/>
      <c r="H104" s="41"/>
      <c r="I104" s="41"/>
      <c r="J104" s="54"/>
      <c r="K104" s="55"/>
      <c r="L104" s="59"/>
      <c r="M104" s="60"/>
      <c r="N104" s="57"/>
      <c r="O104" s="60"/>
      <c r="P104" s="57"/>
      <c r="Q104" s="60"/>
      <c r="R104" s="57"/>
      <c r="S104" s="61"/>
      <c r="T104" s="60"/>
      <c r="U104" s="43"/>
      <c r="V104" s="41"/>
    </row>
    <row r="105" spans="1:22" ht="15.75" x14ac:dyDescent="0.3">
      <c r="A105" s="2"/>
      <c r="B105" s="42"/>
      <c r="C105" s="53"/>
      <c r="D105" s="62" t="s">
        <v>7</v>
      </c>
      <c r="E105" s="62"/>
      <c r="F105" s="62"/>
      <c r="G105" s="62"/>
      <c r="H105" s="41"/>
      <c r="I105" s="41"/>
      <c r="J105" s="54"/>
      <c r="K105" s="41"/>
      <c r="L105" s="63"/>
      <c r="M105" s="64"/>
      <c r="N105" s="63"/>
      <c r="O105" s="64"/>
      <c r="P105" s="63"/>
      <c r="Q105" s="64"/>
      <c r="R105" s="63"/>
      <c r="S105" s="65"/>
      <c r="T105" s="54"/>
      <c r="U105" s="43"/>
      <c r="V105" s="41"/>
    </row>
    <row r="106" spans="1:22" ht="15.75" x14ac:dyDescent="0.3">
      <c r="A106" s="2"/>
      <c r="B106" s="42"/>
      <c r="C106" s="53"/>
      <c r="D106" s="62"/>
      <c r="E106" s="62" t="s">
        <v>8</v>
      </c>
      <c r="F106" s="62"/>
      <c r="G106" s="62"/>
      <c r="H106" s="41"/>
      <c r="I106" s="41"/>
      <c r="J106" s="54"/>
      <c r="K106" s="41"/>
      <c r="L106" s="66"/>
      <c r="M106" s="67"/>
      <c r="N106" s="66"/>
      <c r="O106" s="67"/>
      <c r="P106" s="66"/>
      <c r="Q106" s="67"/>
      <c r="R106" s="41"/>
      <c r="S106" s="41"/>
      <c r="T106" s="54"/>
      <c r="U106" s="43"/>
      <c r="V106" s="41"/>
    </row>
    <row r="107" spans="1:22" ht="15.75" x14ac:dyDescent="0.3">
      <c r="A107" s="2"/>
      <c r="B107" s="42"/>
      <c r="C107" s="53"/>
      <c r="D107" s="41"/>
      <c r="E107" s="41"/>
      <c r="F107" s="68" t="s">
        <v>97</v>
      </c>
      <c r="G107" s="69"/>
      <c r="H107" s="41"/>
      <c r="I107" s="41"/>
      <c r="J107" s="41"/>
      <c r="K107" s="70"/>
      <c r="L107" s="71"/>
      <c r="M107" s="72"/>
      <c r="N107" s="71"/>
      <c r="O107" s="72"/>
      <c r="P107" s="71"/>
      <c r="Q107" s="72"/>
      <c r="R107" s="71"/>
      <c r="S107" s="73"/>
      <c r="T107" s="72"/>
      <c r="U107" s="43"/>
      <c r="V107" s="41"/>
    </row>
    <row r="108" spans="1:22" ht="15.75" x14ac:dyDescent="0.3">
      <c r="A108" s="2"/>
      <c r="B108" s="42"/>
      <c r="C108" s="53"/>
      <c r="D108" s="41"/>
      <c r="E108" s="41"/>
      <c r="F108" s="68"/>
      <c r="G108" s="74" t="s">
        <v>98</v>
      </c>
      <c r="H108" s="75"/>
      <c r="I108" s="75"/>
      <c r="J108" s="75" t="s">
        <v>11</v>
      </c>
      <c r="K108" s="76" t="str">
        <f>+K61</f>
        <v>v</v>
      </c>
      <c r="L108" s="77" t="e">
        <f>+L14-L61</f>
        <v>#VALUE!</v>
      </c>
      <c r="M108" s="78" t="e">
        <f t="shared" ref="M108:T108" si="11">+M14-M61</f>
        <v>#VALUE!</v>
      </c>
      <c r="N108" s="77" t="e">
        <f t="shared" si="11"/>
        <v>#VALUE!</v>
      </c>
      <c r="O108" s="78" t="e">
        <f t="shared" si="11"/>
        <v>#VALUE!</v>
      </c>
      <c r="P108" s="77" t="e">
        <f t="shared" si="11"/>
        <v>#VALUE!</v>
      </c>
      <c r="Q108" s="78" t="e">
        <f t="shared" si="11"/>
        <v>#VALUE!</v>
      </c>
      <c r="R108" s="77" t="e">
        <f t="shared" si="11"/>
        <v>#VALUE!</v>
      </c>
      <c r="S108" s="89" t="e">
        <f t="shared" si="11"/>
        <v>#VALUE!</v>
      </c>
      <c r="T108" s="78" t="e">
        <f t="shared" si="11"/>
        <v>#VALUE!</v>
      </c>
      <c r="U108" s="43"/>
      <c r="V108" s="41"/>
    </row>
    <row r="109" spans="1:22" ht="15.75" x14ac:dyDescent="0.3">
      <c r="A109" s="2"/>
      <c r="B109" s="42"/>
      <c r="C109" s="53"/>
      <c r="D109" s="41"/>
      <c r="E109" s="41"/>
      <c r="F109" s="41"/>
      <c r="G109" s="74" t="s">
        <v>100</v>
      </c>
      <c r="H109" s="75"/>
      <c r="I109" s="75"/>
      <c r="J109" s="75" t="s">
        <v>11</v>
      </c>
      <c r="K109" s="76" t="str">
        <f t="shared" ref="K109" si="12">+K62</f>
        <v>v</v>
      </c>
      <c r="L109" s="77" t="e">
        <f t="shared" ref="L109:T109" si="13">+L15-L62</f>
        <v>#VALUE!</v>
      </c>
      <c r="M109" s="78" t="e">
        <f t="shared" si="13"/>
        <v>#VALUE!</v>
      </c>
      <c r="N109" s="77" t="e">
        <f t="shared" si="13"/>
        <v>#VALUE!</v>
      </c>
      <c r="O109" s="78" t="e">
        <f t="shared" si="13"/>
        <v>#VALUE!</v>
      </c>
      <c r="P109" s="77" t="e">
        <f t="shared" si="13"/>
        <v>#VALUE!</v>
      </c>
      <c r="Q109" s="78" t="e">
        <f t="shared" si="13"/>
        <v>#VALUE!</v>
      </c>
      <c r="R109" s="77" t="e">
        <f t="shared" si="13"/>
        <v>#VALUE!</v>
      </c>
      <c r="S109" s="89" t="e">
        <f t="shared" si="13"/>
        <v>#VALUE!</v>
      </c>
      <c r="T109" s="78" t="e">
        <f t="shared" si="13"/>
        <v>#VALUE!</v>
      </c>
      <c r="U109" s="43"/>
      <c r="V109" s="41"/>
    </row>
    <row r="110" spans="1:22" ht="15.75" x14ac:dyDescent="0.3">
      <c r="A110" s="2"/>
      <c r="B110" s="42"/>
      <c r="C110" s="53"/>
      <c r="D110" s="41"/>
      <c r="E110" s="41"/>
      <c r="F110" s="68" t="s">
        <v>101</v>
      </c>
      <c r="G110" s="62"/>
      <c r="H110" s="62"/>
      <c r="I110" s="41"/>
      <c r="J110" s="41"/>
      <c r="K110" s="76"/>
      <c r="L110" s="87"/>
      <c r="M110" s="88"/>
      <c r="N110" s="87"/>
      <c r="O110" s="88"/>
      <c r="P110" s="87"/>
      <c r="Q110" s="88"/>
      <c r="R110" s="87"/>
      <c r="S110" s="89"/>
      <c r="T110" s="88"/>
      <c r="U110" s="43"/>
      <c r="V110" s="41"/>
    </row>
    <row r="111" spans="1:22" ht="15.75" x14ac:dyDescent="0.3">
      <c r="A111" s="2"/>
      <c r="B111" s="42"/>
      <c r="C111" s="53"/>
      <c r="D111" s="41"/>
      <c r="E111" s="41"/>
      <c r="F111" s="41"/>
      <c r="G111" s="75" t="s">
        <v>102</v>
      </c>
      <c r="H111" s="79"/>
      <c r="I111" s="75"/>
      <c r="J111" s="80" t="s">
        <v>103</v>
      </c>
      <c r="K111" s="76" t="str">
        <f t="shared" ref="K111:K112" si="14">+K64</f>
        <v>v</v>
      </c>
      <c r="L111" s="77" t="e">
        <f t="shared" ref="L111:T112" si="15">+L17-L64</f>
        <v>#VALUE!</v>
      </c>
      <c r="M111" s="78" t="e">
        <f t="shared" si="15"/>
        <v>#VALUE!</v>
      </c>
      <c r="N111" s="77" t="e">
        <f t="shared" si="15"/>
        <v>#VALUE!</v>
      </c>
      <c r="O111" s="78" t="e">
        <f t="shared" si="15"/>
        <v>#VALUE!</v>
      </c>
      <c r="P111" s="77" t="e">
        <f t="shared" si="15"/>
        <v>#VALUE!</v>
      </c>
      <c r="Q111" s="78" t="e">
        <f t="shared" si="15"/>
        <v>#VALUE!</v>
      </c>
      <c r="R111" s="81" t="e">
        <f t="shared" si="15"/>
        <v>#VALUE!</v>
      </c>
      <c r="S111" s="82">
        <f t="shared" si="15"/>
        <v>0</v>
      </c>
      <c r="T111" s="78" t="e">
        <f t="shared" si="15"/>
        <v>#VALUE!</v>
      </c>
      <c r="U111" s="43"/>
      <c r="V111" s="41"/>
    </row>
    <row r="112" spans="1:22" ht="15.75" x14ac:dyDescent="0.3">
      <c r="A112" s="2"/>
      <c r="B112" s="42"/>
      <c r="C112" s="53"/>
      <c r="D112" s="41"/>
      <c r="E112" s="41"/>
      <c r="F112" s="41"/>
      <c r="G112" s="83" t="s">
        <v>104</v>
      </c>
      <c r="H112" s="84"/>
      <c r="I112" s="83"/>
      <c r="J112" s="85" t="s">
        <v>103</v>
      </c>
      <c r="K112" s="76" t="str">
        <f t="shared" si="14"/>
        <v>v</v>
      </c>
      <c r="L112" s="77" t="e">
        <f t="shared" si="15"/>
        <v>#VALUE!</v>
      </c>
      <c r="M112" s="78" t="e">
        <f t="shared" si="15"/>
        <v>#VALUE!</v>
      </c>
      <c r="N112" s="77" t="e">
        <f t="shared" si="15"/>
        <v>#VALUE!</v>
      </c>
      <c r="O112" s="78" t="e">
        <f t="shared" si="15"/>
        <v>#VALUE!</v>
      </c>
      <c r="P112" s="77" t="e">
        <f t="shared" si="15"/>
        <v>#VALUE!</v>
      </c>
      <c r="Q112" s="78" t="e">
        <f t="shared" si="15"/>
        <v>#VALUE!</v>
      </c>
      <c r="R112" s="81" t="e">
        <f t="shared" si="15"/>
        <v>#VALUE!</v>
      </c>
      <c r="S112" s="89" t="e">
        <f t="shared" si="15"/>
        <v>#VALUE!</v>
      </c>
      <c r="T112" s="78" t="e">
        <f t="shared" si="15"/>
        <v>#VALUE!</v>
      </c>
      <c r="U112" s="43"/>
      <c r="V112" s="41"/>
    </row>
    <row r="113" spans="1:22" ht="15.75" x14ac:dyDescent="0.3">
      <c r="A113" s="2"/>
      <c r="B113" s="42"/>
      <c r="C113" s="53"/>
      <c r="D113" s="41"/>
      <c r="E113" s="62" t="s">
        <v>105</v>
      </c>
      <c r="F113" s="68"/>
      <c r="G113" s="41"/>
      <c r="H113" s="41"/>
      <c r="I113" s="41"/>
      <c r="J113" s="41"/>
      <c r="K113" s="76"/>
      <c r="L113" s="87"/>
      <c r="M113" s="88"/>
      <c r="N113" s="87"/>
      <c r="O113" s="88"/>
      <c r="P113" s="87"/>
      <c r="Q113" s="88"/>
      <c r="R113" s="87"/>
      <c r="S113" s="89"/>
      <c r="T113" s="88"/>
      <c r="U113" s="43"/>
      <c r="V113" s="41"/>
    </row>
    <row r="114" spans="1:22" ht="15.75" x14ac:dyDescent="0.3">
      <c r="A114" s="2"/>
      <c r="B114" s="42"/>
      <c r="C114" s="53"/>
      <c r="D114" s="41"/>
      <c r="E114" s="41"/>
      <c r="F114" s="68"/>
      <c r="G114" s="74" t="s">
        <v>15</v>
      </c>
      <c r="H114" s="75"/>
      <c r="I114" s="75"/>
      <c r="J114" s="80" t="s">
        <v>16</v>
      </c>
      <c r="K114" s="86" t="str">
        <f t="shared" ref="K114:K115" si="16">+K67</f>
        <v>v</v>
      </c>
      <c r="L114" s="77" t="e">
        <f t="shared" ref="L114:T115" si="17">+L20-L67</f>
        <v>#VALUE!</v>
      </c>
      <c r="M114" s="78" t="e">
        <f t="shared" si="17"/>
        <v>#VALUE!</v>
      </c>
      <c r="N114" s="77" t="e">
        <f t="shared" si="17"/>
        <v>#VALUE!</v>
      </c>
      <c r="O114" s="78" t="e">
        <f t="shared" si="17"/>
        <v>#VALUE!</v>
      </c>
      <c r="P114" s="77" t="e">
        <f t="shared" si="17"/>
        <v>#VALUE!</v>
      </c>
      <c r="Q114" s="78" t="e">
        <f t="shared" si="17"/>
        <v>#VALUE!</v>
      </c>
      <c r="R114" s="81" t="e">
        <f t="shared" si="17"/>
        <v>#VALUE!</v>
      </c>
      <c r="S114" s="89" t="e">
        <f t="shared" si="17"/>
        <v>#VALUE!</v>
      </c>
      <c r="T114" s="78" t="e">
        <f t="shared" si="17"/>
        <v>#VALUE!</v>
      </c>
      <c r="U114" s="43"/>
      <c r="V114" s="41"/>
    </row>
    <row r="115" spans="1:22" ht="15.75" x14ac:dyDescent="0.3">
      <c r="A115" s="2"/>
      <c r="B115" s="42"/>
      <c r="C115" s="53"/>
      <c r="D115" s="41"/>
      <c r="E115" s="62" t="s">
        <v>17</v>
      </c>
      <c r="F115" s="68"/>
      <c r="G115" s="74"/>
      <c r="H115" s="75"/>
      <c r="I115" s="75"/>
      <c r="J115" s="75" t="s">
        <v>18</v>
      </c>
      <c r="K115" s="76" t="str">
        <f t="shared" si="16"/>
        <v>v</v>
      </c>
      <c r="L115" s="277" t="e">
        <f t="shared" si="17"/>
        <v>#VALUE!</v>
      </c>
      <c r="M115" s="278">
        <f t="shared" si="17"/>
        <v>0</v>
      </c>
      <c r="N115" s="277" t="e">
        <f t="shared" si="17"/>
        <v>#VALUE!</v>
      </c>
      <c r="O115" s="278">
        <f t="shared" si="17"/>
        <v>0</v>
      </c>
      <c r="P115" s="277" t="e">
        <f t="shared" si="17"/>
        <v>#VALUE!</v>
      </c>
      <c r="Q115" s="278">
        <f t="shared" si="17"/>
        <v>0</v>
      </c>
      <c r="R115" s="277" t="e">
        <f t="shared" si="17"/>
        <v>#VALUE!</v>
      </c>
      <c r="S115" s="279">
        <f t="shared" si="17"/>
        <v>0</v>
      </c>
      <c r="T115" s="278">
        <f t="shared" si="17"/>
        <v>0</v>
      </c>
      <c r="U115" s="43"/>
      <c r="V115" s="41"/>
    </row>
    <row r="116" spans="1:22" ht="15.75" x14ac:dyDescent="0.3">
      <c r="A116" s="2"/>
      <c r="B116" s="42"/>
      <c r="C116" s="53"/>
      <c r="D116" s="41"/>
      <c r="E116" s="62" t="s">
        <v>19</v>
      </c>
      <c r="F116" s="69"/>
      <c r="G116" s="41"/>
      <c r="H116" s="41"/>
      <c r="I116" s="41"/>
      <c r="J116" s="54"/>
      <c r="K116" s="86"/>
      <c r="L116" s="87"/>
      <c r="M116" s="88"/>
      <c r="N116" s="87"/>
      <c r="O116" s="88"/>
      <c r="P116" s="87"/>
      <c r="Q116" s="88"/>
      <c r="R116" s="87"/>
      <c r="S116" s="89"/>
      <c r="T116" s="88"/>
      <c r="U116" s="43"/>
      <c r="V116" s="41"/>
    </row>
    <row r="117" spans="1:22" ht="15.75" x14ac:dyDescent="0.3">
      <c r="A117" s="2"/>
      <c r="B117" s="42"/>
      <c r="C117" s="53"/>
      <c r="D117" s="41"/>
      <c r="E117" s="62"/>
      <c r="F117" s="68" t="s">
        <v>106</v>
      </c>
      <c r="G117" s="41"/>
      <c r="H117" s="41"/>
      <c r="I117" s="41"/>
      <c r="J117" s="54"/>
      <c r="K117" s="86"/>
      <c r="L117" s="87"/>
      <c r="M117" s="88"/>
      <c r="N117" s="87"/>
      <c r="O117" s="88"/>
      <c r="P117" s="87"/>
      <c r="Q117" s="88"/>
      <c r="R117" s="87"/>
      <c r="S117" s="89"/>
      <c r="T117" s="88"/>
      <c r="U117" s="43"/>
      <c r="V117" s="41"/>
    </row>
    <row r="118" spans="1:22" ht="15.75" x14ac:dyDescent="0.3">
      <c r="A118" s="2"/>
      <c r="B118" s="42"/>
      <c r="C118" s="53"/>
      <c r="D118" s="41"/>
      <c r="E118" s="62"/>
      <c r="F118" s="69"/>
      <c r="G118" s="3" t="s">
        <v>107</v>
      </c>
      <c r="H118" s="75"/>
      <c r="I118" s="75"/>
      <c r="J118" s="80" t="s">
        <v>21</v>
      </c>
      <c r="K118" s="76" t="str">
        <f t="shared" ref="K118:K121" si="18">+K71</f>
        <v>v</v>
      </c>
      <c r="L118" s="77" t="e">
        <f t="shared" ref="L118:T121" si="19">+L24-L71</f>
        <v>#VALUE!</v>
      </c>
      <c r="M118" s="78" t="e">
        <f t="shared" si="19"/>
        <v>#VALUE!</v>
      </c>
      <c r="N118" s="77" t="e">
        <f t="shared" si="19"/>
        <v>#VALUE!</v>
      </c>
      <c r="O118" s="78" t="e">
        <f t="shared" si="19"/>
        <v>#VALUE!</v>
      </c>
      <c r="P118" s="77" t="e">
        <f t="shared" si="19"/>
        <v>#VALUE!</v>
      </c>
      <c r="Q118" s="78" t="e">
        <f t="shared" si="19"/>
        <v>#VALUE!</v>
      </c>
      <c r="R118" s="81" t="e">
        <f t="shared" si="19"/>
        <v>#VALUE!</v>
      </c>
      <c r="S118" s="90" t="e">
        <f t="shared" si="19"/>
        <v>#VALUE!</v>
      </c>
      <c r="T118" s="91" t="e">
        <f t="shared" si="19"/>
        <v>#VALUE!</v>
      </c>
      <c r="U118" s="43"/>
      <c r="V118" s="41"/>
    </row>
    <row r="119" spans="1:22" ht="15.75" x14ac:dyDescent="0.3">
      <c r="A119" s="2"/>
      <c r="B119" s="42"/>
      <c r="C119" s="53"/>
      <c r="D119" s="41"/>
      <c r="E119" s="62"/>
      <c r="F119" s="41"/>
      <c r="G119" s="3" t="s">
        <v>108</v>
      </c>
      <c r="H119" s="75"/>
      <c r="I119" s="75"/>
      <c r="J119" s="80" t="s">
        <v>21</v>
      </c>
      <c r="K119" s="76" t="str">
        <f t="shared" si="18"/>
        <v>v</v>
      </c>
      <c r="L119" s="77" t="e">
        <f t="shared" si="19"/>
        <v>#VALUE!</v>
      </c>
      <c r="M119" s="78" t="e">
        <f t="shared" si="19"/>
        <v>#VALUE!</v>
      </c>
      <c r="N119" s="77" t="e">
        <f t="shared" si="19"/>
        <v>#VALUE!</v>
      </c>
      <c r="O119" s="78" t="e">
        <f t="shared" si="19"/>
        <v>#VALUE!</v>
      </c>
      <c r="P119" s="77" t="e">
        <f t="shared" si="19"/>
        <v>#VALUE!</v>
      </c>
      <c r="Q119" s="78" t="e">
        <f t="shared" si="19"/>
        <v>#VALUE!</v>
      </c>
      <c r="R119" s="81" t="e">
        <f t="shared" si="19"/>
        <v>#VALUE!</v>
      </c>
      <c r="S119" s="92">
        <f t="shared" si="19"/>
        <v>0</v>
      </c>
      <c r="T119" s="91" t="e">
        <f t="shared" si="19"/>
        <v>#VALUE!</v>
      </c>
      <c r="U119" s="43"/>
      <c r="V119" s="41"/>
    </row>
    <row r="120" spans="1:22" ht="15.75" x14ac:dyDescent="0.3">
      <c r="A120" s="2"/>
      <c r="B120" s="42"/>
      <c r="C120" s="53"/>
      <c r="D120" s="41"/>
      <c r="E120" s="62"/>
      <c r="F120" s="41"/>
      <c r="G120" s="4" t="s">
        <v>109</v>
      </c>
      <c r="H120" s="75"/>
      <c r="I120" s="75"/>
      <c r="J120" s="80" t="s">
        <v>21</v>
      </c>
      <c r="K120" s="76" t="str">
        <f t="shared" si="18"/>
        <v>v</v>
      </c>
      <c r="L120" s="77" t="e">
        <f t="shared" si="19"/>
        <v>#VALUE!</v>
      </c>
      <c r="M120" s="78" t="e">
        <f t="shared" si="19"/>
        <v>#VALUE!</v>
      </c>
      <c r="N120" s="77" t="e">
        <f t="shared" si="19"/>
        <v>#VALUE!</v>
      </c>
      <c r="O120" s="78" t="e">
        <f t="shared" si="19"/>
        <v>#VALUE!</v>
      </c>
      <c r="P120" s="77" t="e">
        <f t="shared" si="19"/>
        <v>#VALUE!</v>
      </c>
      <c r="Q120" s="78" t="e">
        <f t="shared" si="19"/>
        <v>#VALUE!</v>
      </c>
      <c r="R120" s="81" t="e">
        <f t="shared" si="19"/>
        <v>#VALUE!</v>
      </c>
      <c r="S120" s="90" t="e">
        <f t="shared" si="19"/>
        <v>#VALUE!</v>
      </c>
      <c r="T120" s="91" t="e">
        <f t="shared" si="19"/>
        <v>#VALUE!</v>
      </c>
      <c r="U120" s="43"/>
      <c r="V120" s="41"/>
    </row>
    <row r="121" spans="1:22" ht="15.75" x14ac:dyDescent="0.3">
      <c r="A121" s="2"/>
      <c r="B121" s="42"/>
      <c r="C121" s="53"/>
      <c r="D121" s="41"/>
      <c r="E121" s="62"/>
      <c r="F121" s="41"/>
      <c r="G121" s="4" t="s">
        <v>110</v>
      </c>
      <c r="H121" s="75"/>
      <c r="I121" s="75"/>
      <c r="J121" s="80" t="s">
        <v>21</v>
      </c>
      <c r="K121" s="76" t="str">
        <f t="shared" si="18"/>
        <v>v</v>
      </c>
      <c r="L121" s="77" t="e">
        <f t="shared" si="19"/>
        <v>#VALUE!</v>
      </c>
      <c r="M121" s="78" t="e">
        <f t="shared" si="19"/>
        <v>#VALUE!</v>
      </c>
      <c r="N121" s="77" t="e">
        <f t="shared" si="19"/>
        <v>#VALUE!</v>
      </c>
      <c r="O121" s="78" t="e">
        <f t="shared" si="19"/>
        <v>#VALUE!</v>
      </c>
      <c r="P121" s="77" t="e">
        <f t="shared" si="19"/>
        <v>#VALUE!</v>
      </c>
      <c r="Q121" s="78" t="e">
        <f t="shared" si="19"/>
        <v>#VALUE!</v>
      </c>
      <c r="R121" s="81" t="e">
        <f t="shared" si="19"/>
        <v>#VALUE!</v>
      </c>
      <c r="S121" s="90" t="e">
        <f t="shared" si="19"/>
        <v>#VALUE!</v>
      </c>
      <c r="T121" s="91" t="e">
        <f t="shared" si="19"/>
        <v>#VALUE!</v>
      </c>
      <c r="U121" s="43"/>
      <c r="V121" s="41"/>
    </row>
    <row r="122" spans="1:22" ht="15.75" x14ac:dyDescent="0.3">
      <c r="A122" s="2"/>
      <c r="B122" s="42"/>
      <c r="C122" s="53"/>
      <c r="D122" s="41"/>
      <c r="E122" s="62"/>
      <c r="F122" s="68" t="s">
        <v>111</v>
      </c>
      <c r="G122" s="41"/>
      <c r="H122" s="41"/>
      <c r="I122" s="41"/>
      <c r="J122" s="54"/>
      <c r="K122" s="86"/>
      <c r="L122" s="87"/>
      <c r="M122" s="88"/>
      <c r="N122" s="87"/>
      <c r="O122" s="88"/>
      <c r="P122" s="87"/>
      <c r="Q122" s="88"/>
      <c r="R122" s="87"/>
      <c r="S122" s="89"/>
      <c r="T122" s="88"/>
      <c r="U122" s="43"/>
      <c r="V122" s="41"/>
    </row>
    <row r="123" spans="1:22" ht="15.75" x14ac:dyDescent="0.3">
      <c r="A123" s="2"/>
      <c r="B123" s="42"/>
      <c r="C123" s="53"/>
      <c r="D123" s="41"/>
      <c r="E123" s="41"/>
      <c r="F123" s="41"/>
      <c r="G123" s="74" t="s">
        <v>22</v>
      </c>
      <c r="H123" s="75"/>
      <c r="I123" s="75"/>
      <c r="J123" s="80" t="s">
        <v>21</v>
      </c>
      <c r="K123" s="86" t="str">
        <f t="shared" ref="K123:K124" si="20">+K76</f>
        <v>v</v>
      </c>
      <c r="L123" s="77" t="e">
        <f t="shared" ref="L123:T124" si="21">+L29-L76</f>
        <v>#VALUE!</v>
      </c>
      <c r="M123" s="78" t="e">
        <f t="shared" si="21"/>
        <v>#VALUE!</v>
      </c>
      <c r="N123" s="77" t="e">
        <f t="shared" si="21"/>
        <v>#VALUE!</v>
      </c>
      <c r="O123" s="78" t="e">
        <f t="shared" si="21"/>
        <v>#VALUE!</v>
      </c>
      <c r="P123" s="77" t="e">
        <f t="shared" si="21"/>
        <v>#VALUE!</v>
      </c>
      <c r="Q123" s="78" t="e">
        <f t="shared" si="21"/>
        <v>#VALUE!</v>
      </c>
      <c r="R123" s="77" t="e">
        <f t="shared" si="21"/>
        <v>#VALUE!</v>
      </c>
      <c r="S123" s="89" t="e">
        <f t="shared" si="21"/>
        <v>#VALUE!</v>
      </c>
      <c r="T123" s="78" t="e">
        <f t="shared" si="21"/>
        <v>#VALUE!</v>
      </c>
      <c r="U123" s="43"/>
      <c r="V123" s="41"/>
    </row>
    <row r="124" spans="1:22" ht="15.75" x14ac:dyDescent="0.3">
      <c r="A124" s="2"/>
      <c r="B124" s="42"/>
      <c r="C124" s="53"/>
      <c r="D124" s="41"/>
      <c r="E124" s="41"/>
      <c r="F124" s="41"/>
      <c r="G124" s="93" t="s">
        <v>23</v>
      </c>
      <c r="H124" s="83"/>
      <c r="I124" s="83"/>
      <c r="J124" s="85" t="s">
        <v>21</v>
      </c>
      <c r="K124" s="86" t="str">
        <f t="shared" si="20"/>
        <v>v</v>
      </c>
      <c r="L124" s="77" t="e">
        <f t="shared" si="21"/>
        <v>#VALUE!</v>
      </c>
      <c r="M124" s="78" t="e">
        <f t="shared" si="21"/>
        <v>#VALUE!</v>
      </c>
      <c r="N124" s="77" t="e">
        <f t="shared" si="21"/>
        <v>#VALUE!</v>
      </c>
      <c r="O124" s="78" t="e">
        <f t="shared" si="21"/>
        <v>#VALUE!</v>
      </c>
      <c r="P124" s="77" t="e">
        <f t="shared" si="21"/>
        <v>#VALUE!</v>
      </c>
      <c r="Q124" s="78" t="e">
        <f t="shared" si="21"/>
        <v>#VALUE!</v>
      </c>
      <c r="R124" s="77" t="e">
        <f t="shared" si="21"/>
        <v>#VALUE!</v>
      </c>
      <c r="S124" s="89" t="e">
        <f t="shared" si="21"/>
        <v>#VALUE!</v>
      </c>
      <c r="T124" s="78" t="e">
        <f t="shared" si="21"/>
        <v>#VALUE!</v>
      </c>
      <c r="U124" s="43"/>
      <c r="V124" s="41"/>
    </row>
    <row r="125" spans="1:22" ht="15.75" x14ac:dyDescent="0.3">
      <c r="A125" s="2"/>
      <c r="B125" s="42"/>
      <c r="C125" s="53"/>
      <c r="D125" s="41"/>
      <c r="E125" s="41"/>
      <c r="F125" s="68" t="s">
        <v>112</v>
      </c>
      <c r="G125" s="41"/>
      <c r="H125" s="41"/>
      <c r="I125" s="41"/>
      <c r="J125" s="54"/>
      <c r="K125" s="86"/>
      <c r="L125" s="87"/>
      <c r="M125" s="88"/>
      <c r="N125" s="87"/>
      <c r="O125" s="88"/>
      <c r="P125" s="87"/>
      <c r="Q125" s="88"/>
      <c r="R125" s="87"/>
      <c r="S125" s="89"/>
      <c r="T125" s="88"/>
      <c r="U125" s="43"/>
      <c r="V125" s="41"/>
    </row>
    <row r="126" spans="1:22" ht="15.75" x14ac:dyDescent="0.3">
      <c r="A126" s="2"/>
      <c r="B126" s="42"/>
      <c r="C126" s="53"/>
      <c r="D126" s="41"/>
      <c r="E126" s="41"/>
      <c r="F126" s="69"/>
      <c r="G126" s="93" t="s">
        <v>113</v>
      </c>
      <c r="H126" s="83"/>
      <c r="I126" s="83"/>
      <c r="J126" s="85"/>
      <c r="K126" s="86" t="str">
        <f t="shared" ref="K126" si="22">+K79</f>
        <v>v</v>
      </c>
      <c r="L126" s="77" t="e">
        <f t="shared" ref="L126:T126" si="23">+L32-L79</f>
        <v>#VALUE!</v>
      </c>
      <c r="M126" s="78" t="e">
        <f t="shared" si="23"/>
        <v>#VALUE!</v>
      </c>
      <c r="N126" s="77" t="e">
        <f t="shared" si="23"/>
        <v>#VALUE!</v>
      </c>
      <c r="O126" s="78" t="e">
        <f t="shared" si="23"/>
        <v>#VALUE!</v>
      </c>
      <c r="P126" s="77" t="e">
        <f t="shared" si="23"/>
        <v>#VALUE!</v>
      </c>
      <c r="Q126" s="78" t="e">
        <f t="shared" si="23"/>
        <v>#VALUE!</v>
      </c>
      <c r="R126" s="77" t="e">
        <f t="shared" si="23"/>
        <v>#VALUE!</v>
      </c>
      <c r="S126" s="89" t="e">
        <f t="shared" si="23"/>
        <v>#VALUE!</v>
      </c>
      <c r="T126" s="78" t="e">
        <f t="shared" si="23"/>
        <v>#VALUE!</v>
      </c>
      <c r="U126" s="43"/>
      <c r="V126" s="41"/>
    </row>
    <row r="127" spans="1:22" ht="15.75" x14ac:dyDescent="0.3">
      <c r="A127" s="2"/>
      <c r="B127" s="42"/>
      <c r="C127" s="53"/>
      <c r="D127" s="41"/>
      <c r="E127" s="41"/>
      <c r="F127" s="68" t="s">
        <v>114</v>
      </c>
      <c r="G127" s="41"/>
      <c r="H127" s="41"/>
      <c r="I127" s="41"/>
      <c r="J127" s="54"/>
      <c r="K127" s="86"/>
      <c r="L127" s="87"/>
      <c r="M127" s="88"/>
      <c r="N127" s="87"/>
      <c r="O127" s="88"/>
      <c r="P127" s="87"/>
      <c r="Q127" s="88"/>
      <c r="R127" s="87"/>
      <c r="S127" s="89"/>
      <c r="T127" s="88"/>
      <c r="U127" s="43"/>
      <c r="V127" s="41"/>
    </row>
    <row r="128" spans="1:22" ht="15.75" x14ac:dyDescent="0.3">
      <c r="A128" s="2"/>
      <c r="B128" s="42"/>
      <c r="C128" s="53"/>
      <c r="D128" s="41"/>
      <c r="E128" s="41"/>
      <c r="F128" s="69"/>
      <c r="G128" s="93" t="s">
        <v>24</v>
      </c>
      <c r="H128" s="83"/>
      <c r="I128" s="83"/>
      <c r="J128" s="85"/>
      <c r="K128" s="86" t="str">
        <f t="shared" ref="K128" si="24">+K81</f>
        <v>v</v>
      </c>
      <c r="L128" s="77" t="e">
        <f t="shared" ref="L128:T128" si="25">+L34-L81</f>
        <v>#VALUE!</v>
      </c>
      <c r="M128" s="78" t="e">
        <f t="shared" si="25"/>
        <v>#VALUE!</v>
      </c>
      <c r="N128" s="77" t="e">
        <f t="shared" si="25"/>
        <v>#VALUE!</v>
      </c>
      <c r="O128" s="78" t="e">
        <f t="shared" si="25"/>
        <v>#VALUE!</v>
      </c>
      <c r="P128" s="77" t="e">
        <f t="shared" si="25"/>
        <v>#VALUE!</v>
      </c>
      <c r="Q128" s="78" t="e">
        <f t="shared" si="25"/>
        <v>#VALUE!</v>
      </c>
      <c r="R128" s="277" t="e">
        <f t="shared" si="25"/>
        <v>#VALUE!</v>
      </c>
      <c r="S128" s="279">
        <f t="shared" si="25"/>
        <v>0</v>
      </c>
      <c r="T128" s="278">
        <f t="shared" si="25"/>
        <v>0</v>
      </c>
      <c r="U128" s="43"/>
      <c r="V128" s="41"/>
    </row>
    <row r="129" spans="1:22" ht="15.75" x14ac:dyDescent="0.3">
      <c r="A129" s="2"/>
      <c r="B129" s="42"/>
      <c r="C129" s="53"/>
      <c r="D129" s="41"/>
      <c r="E129" s="41"/>
      <c r="F129" s="41"/>
      <c r="G129" s="41"/>
      <c r="H129" s="41"/>
      <c r="I129" s="41"/>
      <c r="J129" s="54"/>
      <c r="K129" s="86"/>
      <c r="L129" s="87"/>
      <c r="M129" s="88"/>
      <c r="N129" s="87"/>
      <c r="O129" s="88"/>
      <c r="P129" s="87"/>
      <c r="Q129" s="88"/>
      <c r="R129" s="87"/>
      <c r="S129" s="89"/>
      <c r="T129" s="88"/>
      <c r="U129" s="43"/>
      <c r="V129" s="41"/>
    </row>
    <row r="130" spans="1:22" ht="15.75" x14ac:dyDescent="0.3">
      <c r="A130" s="2"/>
      <c r="B130" s="42"/>
      <c r="C130" s="53"/>
      <c r="D130" s="94" t="s">
        <v>25</v>
      </c>
      <c r="E130" s="94"/>
      <c r="F130" s="41"/>
      <c r="G130" s="93"/>
      <c r="H130" s="93"/>
      <c r="I130" s="93"/>
      <c r="J130" s="85" t="s">
        <v>21</v>
      </c>
      <c r="K130" s="86" t="str">
        <f t="shared" ref="K130" si="26">+K83</f>
        <v>E215</v>
      </c>
      <c r="L130" s="277" t="e">
        <f t="shared" ref="L130:T130" si="27">+L36-L83</f>
        <v>#VALUE!</v>
      </c>
      <c r="M130" s="278">
        <f t="shared" si="27"/>
        <v>0</v>
      </c>
      <c r="N130" s="277" t="e">
        <f t="shared" si="27"/>
        <v>#VALUE!</v>
      </c>
      <c r="O130" s="278">
        <f t="shared" si="27"/>
        <v>0</v>
      </c>
      <c r="P130" s="277" t="e">
        <f t="shared" si="27"/>
        <v>#VALUE!</v>
      </c>
      <c r="Q130" s="278">
        <f t="shared" si="27"/>
        <v>0</v>
      </c>
      <c r="R130" s="277" t="e">
        <f t="shared" si="27"/>
        <v>#VALUE!</v>
      </c>
      <c r="S130" s="279">
        <f t="shared" si="27"/>
        <v>0</v>
      </c>
      <c r="T130" s="278">
        <f t="shared" si="27"/>
        <v>0</v>
      </c>
      <c r="U130" s="43"/>
      <c r="V130" s="41"/>
    </row>
    <row r="131" spans="1:22" ht="15.75" x14ac:dyDescent="0.3">
      <c r="A131" s="2"/>
      <c r="B131" s="42"/>
      <c r="C131" s="53"/>
      <c r="D131" s="94"/>
      <c r="E131" s="94"/>
      <c r="F131" s="41"/>
      <c r="G131" s="41"/>
      <c r="H131" s="41"/>
      <c r="I131" s="41"/>
      <c r="J131" s="54"/>
      <c r="K131" s="86"/>
      <c r="L131" s="87"/>
      <c r="M131" s="88"/>
      <c r="N131" s="87"/>
      <c r="O131" s="88"/>
      <c r="P131" s="87"/>
      <c r="Q131" s="88"/>
      <c r="R131" s="87"/>
      <c r="S131" s="89"/>
      <c r="T131" s="88"/>
      <c r="U131" s="43"/>
      <c r="V131" s="41"/>
    </row>
    <row r="132" spans="1:22" ht="15.75" x14ac:dyDescent="0.3">
      <c r="A132" s="2"/>
      <c r="B132" s="42"/>
      <c r="C132" s="53"/>
      <c r="D132" s="94" t="s">
        <v>27</v>
      </c>
      <c r="E132" s="94"/>
      <c r="F132" s="41"/>
      <c r="G132" s="41"/>
      <c r="H132" s="41"/>
      <c r="I132" s="41"/>
      <c r="J132" s="54"/>
      <c r="K132" s="86"/>
      <c r="L132" s="87"/>
      <c r="M132" s="88"/>
      <c r="N132" s="87"/>
      <c r="O132" s="88"/>
      <c r="P132" s="87"/>
      <c r="Q132" s="88"/>
      <c r="R132" s="87"/>
      <c r="S132" s="89"/>
      <c r="T132" s="88"/>
      <c r="U132" s="43"/>
      <c r="V132" s="41"/>
    </row>
    <row r="133" spans="1:22" ht="15.75" x14ac:dyDescent="0.3">
      <c r="A133" s="2"/>
      <c r="B133" s="42"/>
      <c r="C133" s="53"/>
      <c r="D133" s="94"/>
      <c r="E133" s="94"/>
      <c r="F133" s="41"/>
      <c r="G133" s="93" t="s">
        <v>28</v>
      </c>
      <c r="H133" s="83"/>
      <c r="I133" s="83"/>
      <c r="J133" s="85" t="s">
        <v>21</v>
      </c>
      <c r="K133" s="86" t="str">
        <f t="shared" ref="K133:K135" si="28">+K86</f>
        <v>E891</v>
      </c>
      <c r="L133" s="277" t="e">
        <f t="shared" ref="L133:T135" si="29">+L39-L86</f>
        <v>#VALUE!</v>
      </c>
      <c r="M133" s="278">
        <f t="shared" si="29"/>
        <v>0</v>
      </c>
      <c r="N133" s="277" t="e">
        <f t="shared" si="29"/>
        <v>#VALUE!</v>
      </c>
      <c r="O133" s="278">
        <f t="shared" si="29"/>
        <v>0</v>
      </c>
      <c r="P133" s="277" t="e">
        <f t="shared" si="29"/>
        <v>#VALUE!</v>
      </c>
      <c r="Q133" s="278">
        <f t="shared" si="29"/>
        <v>0</v>
      </c>
      <c r="R133" s="277" t="e">
        <f t="shared" si="29"/>
        <v>#VALUE!</v>
      </c>
      <c r="S133" s="279">
        <f t="shared" si="29"/>
        <v>0</v>
      </c>
      <c r="T133" s="278">
        <f t="shared" si="29"/>
        <v>0</v>
      </c>
      <c r="U133" s="43"/>
      <c r="V133" s="41"/>
    </row>
    <row r="134" spans="1:22" ht="15.75" x14ac:dyDescent="0.3">
      <c r="A134" s="2"/>
      <c r="B134" s="42"/>
      <c r="C134" s="53"/>
      <c r="D134" s="94"/>
      <c r="E134" s="94"/>
      <c r="F134" s="41"/>
      <c r="G134" s="93" t="s">
        <v>30</v>
      </c>
      <c r="H134" s="83"/>
      <c r="I134" s="83"/>
      <c r="J134" s="85" t="s">
        <v>21</v>
      </c>
      <c r="K134" s="86" t="str">
        <f t="shared" si="28"/>
        <v>E850</v>
      </c>
      <c r="L134" s="277" t="e">
        <f t="shared" si="29"/>
        <v>#VALUE!</v>
      </c>
      <c r="M134" s="278">
        <f t="shared" si="29"/>
        <v>0</v>
      </c>
      <c r="N134" s="277" t="e">
        <f t="shared" si="29"/>
        <v>#VALUE!</v>
      </c>
      <c r="O134" s="278">
        <f t="shared" si="29"/>
        <v>0</v>
      </c>
      <c r="P134" s="277" t="e">
        <f t="shared" si="29"/>
        <v>#VALUE!</v>
      </c>
      <c r="Q134" s="278">
        <f t="shared" si="29"/>
        <v>0</v>
      </c>
      <c r="R134" s="277" t="e">
        <f t="shared" si="29"/>
        <v>#VALUE!</v>
      </c>
      <c r="S134" s="279">
        <f t="shared" si="29"/>
        <v>0</v>
      </c>
      <c r="T134" s="278">
        <f t="shared" si="29"/>
        <v>0</v>
      </c>
      <c r="U134" s="43"/>
      <c r="V134" s="41"/>
    </row>
    <row r="135" spans="1:22" ht="16.5" thickBot="1" x14ac:dyDescent="0.35">
      <c r="A135" s="2"/>
      <c r="B135" s="42"/>
      <c r="C135" s="53"/>
      <c r="D135" s="94"/>
      <c r="E135" s="94"/>
      <c r="F135" s="41"/>
      <c r="G135" s="93" t="s">
        <v>32</v>
      </c>
      <c r="H135" s="83"/>
      <c r="I135" s="83"/>
      <c r="J135" s="85" t="s">
        <v>21</v>
      </c>
      <c r="K135" s="95" t="str">
        <f t="shared" si="28"/>
        <v>E890</v>
      </c>
      <c r="L135" s="280" t="e">
        <f t="shared" si="29"/>
        <v>#VALUE!</v>
      </c>
      <c r="M135" s="281">
        <f t="shared" si="29"/>
        <v>0</v>
      </c>
      <c r="N135" s="280" t="e">
        <f t="shared" si="29"/>
        <v>#VALUE!</v>
      </c>
      <c r="O135" s="281">
        <f t="shared" si="29"/>
        <v>0</v>
      </c>
      <c r="P135" s="280" t="e">
        <f t="shared" si="29"/>
        <v>#VALUE!</v>
      </c>
      <c r="Q135" s="281">
        <f t="shared" si="29"/>
        <v>0</v>
      </c>
      <c r="R135" s="280" t="e">
        <f t="shared" si="29"/>
        <v>#VALUE!</v>
      </c>
      <c r="S135" s="282">
        <f t="shared" si="29"/>
        <v>0</v>
      </c>
      <c r="T135" s="281">
        <f t="shared" si="29"/>
        <v>0</v>
      </c>
      <c r="U135" s="43"/>
      <c r="V135" s="41"/>
    </row>
    <row r="136" spans="1:22" ht="16.5" thickBot="1" x14ac:dyDescent="0.35">
      <c r="A136" s="2"/>
      <c r="B136" s="42"/>
      <c r="C136" s="53"/>
      <c r="D136" s="94"/>
      <c r="E136" s="94"/>
      <c r="F136" s="41"/>
      <c r="G136" s="41"/>
      <c r="H136" s="41"/>
      <c r="I136" s="41"/>
      <c r="J136" s="41"/>
      <c r="K136" s="96"/>
      <c r="L136" s="97"/>
      <c r="M136" s="48"/>
      <c r="N136" s="48"/>
      <c r="O136" s="48"/>
      <c r="P136" s="48"/>
      <c r="Q136" s="48"/>
      <c r="R136" s="48"/>
      <c r="S136" s="48"/>
      <c r="T136" s="48"/>
      <c r="U136" s="43"/>
      <c r="V136" s="41"/>
    </row>
    <row r="137" spans="1:22" ht="16.5" thickBot="1" x14ac:dyDescent="0.35">
      <c r="A137" s="2"/>
      <c r="B137" s="42"/>
      <c r="C137" s="53"/>
      <c r="D137" s="98" t="s">
        <v>34</v>
      </c>
      <c r="E137" s="94"/>
      <c r="F137" s="41"/>
      <c r="G137" s="74"/>
      <c r="H137" s="75"/>
      <c r="I137" s="75"/>
      <c r="J137" s="80" t="s">
        <v>21</v>
      </c>
      <c r="K137" s="111" t="str">
        <f>+K90</f>
        <v>v</v>
      </c>
      <c r="L137" s="150" t="e">
        <f t="shared" ref="L137:S137" si="30">+L43-L90</f>
        <v>#VALUE!</v>
      </c>
      <c r="M137" s="112" t="e">
        <f t="shared" si="30"/>
        <v>#VALUE!</v>
      </c>
      <c r="N137" s="150" t="e">
        <f t="shared" si="30"/>
        <v>#VALUE!</v>
      </c>
      <c r="O137" s="151" t="e">
        <f t="shared" si="30"/>
        <v>#VALUE!</v>
      </c>
      <c r="P137" s="150" t="e">
        <f t="shared" si="30"/>
        <v>#VALUE!</v>
      </c>
      <c r="Q137" s="151" t="e">
        <f t="shared" si="30"/>
        <v>#VALUE!</v>
      </c>
      <c r="R137" s="150" t="e">
        <f t="shared" si="30"/>
        <v>#VALUE!</v>
      </c>
      <c r="S137" s="152" t="e">
        <f t="shared" si="30"/>
        <v>#VALUE!</v>
      </c>
      <c r="T137" s="153" t="e">
        <f>+T43-T90</f>
        <v>#VALUE!</v>
      </c>
      <c r="U137" s="43"/>
      <c r="V137" s="41"/>
    </row>
    <row r="138" spans="1:22" ht="16.5" thickBot="1" x14ac:dyDescent="0.35">
      <c r="A138" s="2"/>
      <c r="B138" s="42"/>
      <c r="C138" s="53"/>
      <c r="D138" s="41"/>
      <c r="E138" s="41"/>
      <c r="F138" s="41"/>
      <c r="G138" s="41"/>
      <c r="H138" s="41"/>
      <c r="I138" s="41"/>
      <c r="J138" s="41"/>
      <c r="K138" s="99"/>
      <c r="L138" s="66"/>
      <c r="M138" s="65"/>
      <c r="N138" s="48"/>
      <c r="O138" s="48"/>
      <c r="P138" s="48"/>
      <c r="Q138" s="48"/>
      <c r="R138" s="86"/>
      <c r="S138" s="86"/>
      <c r="T138" s="100"/>
      <c r="U138" s="43"/>
      <c r="V138" s="41"/>
    </row>
    <row r="139" spans="1:22" ht="16.5" thickBot="1" x14ac:dyDescent="0.35">
      <c r="A139" s="2"/>
      <c r="B139" s="42"/>
      <c r="C139" s="53"/>
      <c r="D139" s="98" t="s">
        <v>35</v>
      </c>
      <c r="E139" s="41"/>
      <c r="F139" s="41"/>
      <c r="G139" s="75"/>
      <c r="H139" s="75"/>
      <c r="I139" s="75"/>
      <c r="J139" s="80" t="s">
        <v>36</v>
      </c>
      <c r="K139" s="96" t="str">
        <f t="shared" ref="K139" si="31">+K92</f>
        <v>E310</v>
      </c>
      <c r="L139" s="101" t="e">
        <f t="shared" ref="L139:T139" si="32">+L45-L92</f>
        <v>#VALUE!</v>
      </c>
      <c r="M139" s="60" t="e">
        <f t="shared" si="32"/>
        <v>#VALUE!</v>
      </c>
      <c r="N139" s="101" t="e">
        <f t="shared" si="32"/>
        <v>#VALUE!</v>
      </c>
      <c r="O139" s="60" t="e">
        <f t="shared" si="32"/>
        <v>#VALUE!</v>
      </c>
      <c r="P139" s="101" t="e">
        <f t="shared" si="32"/>
        <v>#VALUE!</v>
      </c>
      <c r="Q139" s="60" t="e">
        <f t="shared" si="32"/>
        <v>#VALUE!</v>
      </c>
      <c r="R139" s="101" t="e">
        <f t="shared" si="32"/>
        <v>#VALUE!</v>
      </c>
      <c r="S139" s="102" t="e">
        <f t="shared" si="32"/>
        <v>#VALUE!</v>
      </c>
      <c r="T139" s="60" t="e">
        <f t="shared" si="32"/>
        <v>#VALUE!</v>
      </c>
      <c r="U139" s="43"/>
      <c r="V139" s="41"/>
    </row>
    <row r="140" spans="1:22" ht="16.5" thickBot="1" x14ac:dyDescent="0.35">
      <c r="A140" s="2"/>
      <c r="B140" s="42"/>
      <c r="C140" s="103"/>
      <c r="D140" s="104"/>
      <c r="E140" s="104"/>
      <c r="F140" s="104"/>
      <c r="G140" s="105"/>
      <c r="H140" s="104"/>
      <c r="I140" s="104"/>
      <c r="J140" s="104"/>
      <c r="K140" s="96"/>
      <c r="L140" s="102"/>
      <c r="M140" s="102"/>
      <c r="N140" s="102"/>
      <c r="O140" s="102"/>
      <c r="P140" s="102"/>
      <c r="Q140" s="102"/>
      <c r="R140" s="102"/>
      <c r="S140" s="102"/>
      <c r="T140" s="102"/>
      <c r="U140" s="43"/>
      <c r="V140" s="41"/>
    </row>
    <row r="141" spans="1:22" ht="15.75" x14ac:dyDescent="0.3">
      <c r="A141" s="2"/>
      <c r="B141" s="106"/>
      <c r="C141" s="107"/>
      <c r="D141" s="107"/>
      <c r="E141" s="107"/>
      <c r="F141" s="107"/>
      <c r="G141" s="107"/>
      <c r="H141" s="107"/>
      <c r="I141" s="107"/>
      <c r="J141" s="107"/>
      <c r="K141" s="107"/>
      <c r="L141" s="108"/>
      <c r="M141" s="108"/>
      <c r="N141" s="108"/>
      <c r="O141" s="108"/>
      <c r="P141" s="108"/>
      <c r="Q141" s="108"/>
      <c r="R141" s="108"/>
      <c r="S141" s="108"/>
      <c r="T141" s="108"/>
      <c r="U141" s="109"/>
      <c r="V141" s="41"/>
    </row>
    <row r="143" spans="1:22" x14ac:dyDescent="0.3">
      <c r="K143" s="190" t="s">
        <v>201</v>
      </c>
      <c r="L143" s="191" t="e">
        <f>+L137/L43</f>
        <v>#VALUE!</v>
      </c>
      <c r="M143" s="191" t="e">
        <f t="shared" ref="M143:T143" si="33">+M137/M43</f>
        <v>#VALUE!</v>
      </c>
      <c r="N143" s="191" t="e">
        <f t="shared" si="33"/>
        <v>#VALUE!</v>
      </c>
      <c r="O143" s="191" t="e">
        <f t="shared" si="33"/>
        <v>#VALUE!</v>
      </c>
      <c r="P143" s="191" t="e">
        <f t="shared" si="33"/>
        <v>#VALUE!</v>
      </c>
      <c r="Q143" s="191" t="e">
        <f t="shared" si="33"/>
        <v>#VALUE!</v>
      </c>
      <c r="R143" s="191" t="e">
        <f t="shared" si="33"/>
        <v>#VALUE!</v>
      </c>
      <c r="S143" s="191" t="e">
        <f t="shared" si="33"/>
        <v>#VALUE!</v>
      </c>
      <c r="T143" s="191" t="e">
        <f t="shared" si="33"/>
        <v>#VALUE!</v>
      </c>
    </row>
  </sheetData>
  <mergeCells count="114">
    <mergeCell ref="L134:M134"/>
    <mergeCell ref="N134:O134"/>
    <mergeCell ref="P134:Q134"/>
    <mergeCell ref="R134:T134"/>
    <mergeCell ref="L135:M135"/>
    <mergeCell ref="N135:O135"/>
    <mergeCell ref="P135:Q135"/>
    <mergeCell ref="R135:T135"/>
    <mergeCell ref="L130:M130"/>
    <mergeCell ref="N130:O130"/>
    <mergeCell ref="P130:Q130"/>
    <mergeCell ref="R130:T130"/>
    <mergeCell ref="L133:M133"/>
    <mergeCell ref="N133:O133"/>
    <mergeCell ref="P133:Q133"/>
    <mergeCell ref="R133:T133"/>
    <mergeCell ref="R102:S102"/>
    <mergeCell ref="L115:M115"/>
    <mergeCell ref="N115:O115"/>
    <mergeCell ref="P115:Q115"/>
    <mergeCell ref="R115:T115"/>
    <mergeCell ref="R128:T128"/>
    <mergeCell ref="L102:L103"/>
    <mergeCell ref="M102:M103"/>
    <mergeCell ref="N102:N103"/>
    <mergeCell ref="O102:O103"/>
    <mergeCell ref="P102:P103"/>
    <mergeCell ref="Q102:Q103"/>
    <mergeCell ref="C99:F99"/>
    <mergeCell ref="G99:H99"/>
    <mergeCell ref="L101:M101"/>
    <mergeCell ref="N101:O101"/>
    <mergeCell ref="P101:Q101"/>
    <mergeCell ref="R101:T101"/>
    <mergeCell ref="A95:V95"/>
    <mergeCell ref="C97:I97"/>
    <mergeCell ref="J97:N97"/>
    <mergeCell ref="O97:T97"/>
    <mergeCell ref="L87:M87"/>
    <mergeCell ref="N87:O87"/>
    <mergeCell ref="P87:Q87"/>
    <mergeCell ref="R87:T87"/>
    <mergeCell ref="L88:M88"/>
    <mergeCell ref="N88:O88"/>
    <mergeCell ref="P88:Q88"/>
    <mergeCell ref="R88:T88"/>
    <mergeCell ref="L83:M83"/>
    <mergeCell ref="N83:O83"/>
    <mergeCell ref="P83:Q83"/>
    <mergeCell ref="R83:T83"/>
    <mergeCell ref="L86:M86"/>
    <mergeCell ref="N86:O86"/>
    <mergeCell ref="P86:Q86"/>
    <mergeCell ref="R86:T86"/>
    <mergeCell ref="R55:S55"/>
    <mergeCell ref="L68:M68"/>
    <mergeCell ref="N68:O68"/>
    <mergeCell ref="P68:Q68"/>
    <mergeCell ref="R68:T68"/>
    <mergeCell ref="R81:T81"/>
    <mergeCell ref="L55:L56"/>
    <mergeCell ref="M55:M56"/>
    <mergeCell ref="N55:N56"/>
    <mergeCell ref="O55:O56"/>
    <mergeCell ref="P55:P56"/>
    <mergeCell ref="Q55:Q56"/>
    <mergeCell ref="C52:F52"/>
    <mergeCell ref="G52:H52"/>
    <mergeCell ref="L54:M54"/>
    <mergeCell ref="N54:O54"/>
    <mergeCell ref="P54:Q54"/>
    <mergeCell ref="R54:T54"/>
    <mergeCell ref="A48:V48"/>
    <mergeCell ref="C50:I50"/>
    <mergeCell ref="J50:N50"/>
    <mergeCell ref="O50:T50"/>
    <mergeCell ref="L40:M40"/>
    <mergeCell ref="N40:O40"/>
    <mergeCell ref="P40:Q40"/>
    <mergeCell ref="R40:T40"/>
    <mergeCell ref="L41:M41"/>
    <mergeCell ref="N41:O41"/>
    <mergeCell ref="P41:Q41"/>
    <mergeCell ref="R41:T41"/>
    <mergeCell ref="L36:M36"/>
    <mergeCell ref="N36:O36"/>
    <mergeCell ref="P36:Q36"/>
    <mergeCell ref="R36:T36"/>
    <mergeCell ref="L39:M39"/>
    <mergeCell ref="N39:O39"/>
    <mergeCell ref="P39:Q39"/>
    <mergeCell ref="R39:T39"/>
    <mergeCell ref="R34:T34"/>
    <mergeCell ref="L7:M7"/>
    <mergeCell ref="N7:O7"/>
    <mergeCell ref="P7:Q7"/>
    <mergeCell ref="R7:T7"/>
    <mergeCell ref="L8:L9"/>
    <mergeCell ref="M8:M9"/>
    <mergeCell ref="N8:N9"/>
    <mergeCell ref="O8:O9"/>
    <mergeCell ref="P8:P9"/>
    <mergeCell ref="Q8:Q9"/>
    <mergeCell ref="A1:V1"/>
    <mergeCell ref="C3:I3"/>
    <mergeCell ref="J3:N3"/>
    <mergeCell ref="O3:T3"/>
    <mergeCell ref="C5:F5"/>
    <mergeCell ref="G5:H5"/>
    <mergeCell ref="R8:S8"/>
    <mergeCell ref="L21:M21"/>
    <mergeCell ref="N21:O21"/>
    <mergeCell ref="P21:Q21"/>
    <mergeCell ref="R21:T21"/>
  </mergeCells>
  <conditionalFormatting sqref="L108:T139">
    <cfRule type="cellIs" dxfId="327" priority="1" operator="not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5C64-21B0-40F8-BC4E-1EE2966BBE05}">
  <dimension ref="A1:W143"/>
  <sheetViews>
    <sheetView showGridLines="0" zoomScale="90" zoomScaleNormal="90" workbookViewId="0">
      <selection sqref="A1:V1"/>
    </sheetView>
  </sheetViews>
  <sheetFormatPr baseColWidth="10" defaultRowHeight="15" x14ac:dyDescent="0.3"/>
  <cols>
    <col min="1" max="1" width="2.7109375" customWidth="1"/>
    <col min="2" max="2" width="1.7109375" customWidth="1"/>
    <col min="3" max="3" width="4.28515625" customWidth="1"/>
    <col min="4" max="5" width="5.7109375" customWidth="1"/>
    <col min="6" max="7" width="7.7109375" customWidth="1"/>
    <col min="8" max="8" width="18.7109375" customWidth="1"/>
    <col min="9" max="9" width="13.140625" customWidth="1"/>
    <col min="10" max="10" width="12.5703125" customWidth="1"/>
    <col min="11" max="11" width="9.7109375" customWidth="1"/>
    <col min="12" max="20" width="11.7109375" customWidth="1"/>
    <col min="21" max="21" width="1.7109375" customWidth="1"/>
    <col min="22" max="22" width="2.7109375" customWidth="1"/>
  </cols>
  <sheetData>
    <row r="1" spans="1:22" ht="15.75" x14ac:dyDescent="0.3">
      <c r="A1" s="263" t="s">
        <v>120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ht="15.75" x14ac:dyDescent="0.3">
      <c r="A2" s="2"/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  <c r="M2" s="39"/>
      <c r="N2" s="39"/>
      <c r="O2" s="39"/>
      <c r="P2" s="39"/>
      <c r="Q2" s="39"/>
      <c r="R2" s="39"/>
      <c r="S2" s="39"/>
      <c r="T2" s="39"/>
      <c r="U2" s="40"/>
      <c r="V2" s="41"/>
    </row>
    <row r="3" spans="1:22" ht="16.5" x14ac:dyDescent="0.3">
      <c r="A3" s="2"/>
      <c r="B3" s="42"/>
      <c r="C3" s="264" t="s">
        <v>0</v>
      </c>
      <c r="D3" s="264"/>
      <c r="E3" s="264"/>
      <c r="F3" s="264"/>
      <c r="G3" s="264"/>
      <c r="H3" s="264"/>
      <c r="I3" s="264"/>
      <c r="J3" s="265" t="s">
        <v>90</v>
      </c>
      <c r="K3" s="265"/>
      <c r="L3" s="265"/>
      <c r="M3" s="265"/>
      <c r="N3" s="265"/>
      <c r="O3" s="266" t="s">
        <v>91</v>
      </c>
      <c r="P3" s="266"/>
      <c r="Q3" s="266"/>
      <c r="R3" s="266"/>
      <c r="S3" s="266"/>
      <c r="T3" s="266"/>
      <c r="U3" s="43"/>
      <c r="V3" s="41"/>
    </row>
    <row r="4" spans="1:22" ht="16.5" x14ac:dyDescent="0.3">
      <c r="A4" s="2"/>
      <c r="B4" s="42"/>
      <c r="C4" s="41"/>
      <c r="D4" s="44"/>
      <c r="E4" s="41"/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  <c r="U4" s="43"/>
      <c r="V4" s="41"/>
    </row>
    <row r="5" spans="1:22" ht="15.75" x14ac:dyDescent="0.3">
      <c r="A5" s="2"/>
      <c r="B5" s="42"/>
      <c r="C5" s="270" t="s">
        <v>1</v>
      </c>
      <c r="D5" s="270"/>
      <c r="E5" s="270"/>
      <c r="F5" s="270"/>
      <c r="G5" s="271" t="s">
        <v>117</v>
      </c>
      <c r="H5" s="271"/>
      <c r="I5" s="46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  <c r="U5" s="43"/>
      <c r="V5" s="41"/>
    </row>
    <row r="6" spans="1:22" ht="16.5" thickBot="1" x14ac:dyDescent="0.35">
      <c r="A6" s="2"/>
      <c r="B6" s="42"/>
      <c r="C6" s="41"/>
      <c r="D6" s="47"/>
      <c r="E6" s="41"/>
      <c r="F6" s="41"/>
      <c r="G6" s="41"/>
      <c r="H6" s="41"/>
      <c r="I6" s="41"/>
      <c r="J6" s="41"/>
      <c r="K6" s="41"/>
      <c r="L6" s="48"/>
      <c r="M6" s="48"/>
      <c r="N6" s="48"/>
      <c r="O6" s="48"/>
      <c r="P6" s="48"/>
      <c r="Q6" s="48"/>
      <c r="R6" s="48"/>
      <c r="S6" s="48"/>
      <c r="T6" s="48"/>
      <c r="U6" s="43"/>
      <c r="V6" s="41"/>
    </row>
    <row r="7" spans="1:22" ht="16.5" thickBot="1" x14ac:dyDescent="0.35">
      <c r="A7" s="2"/>
      <c r="B7" s="42"/>
      <c r="C7" s="49"/>
      <c r="D7" s="50"/>
      <c r="E7" s="50"/>
      <c r="F7" s="50"/>
      <c r="G7" s="50"/>
      <c r="H7" s="50"/>
      <c r="I7" s="50"/>
      <c r="J7" s="51"/>
      <c r="K7" s="52" t="s">
        <v>2</v>
      </c>
      <c r="L7" s="267" t="s">
        <v>3</v>
      </c>
      <c r="M7" s="268"/>
      <c r="N7" s="267" t="s">
        <v>4</v>
      </c>
      <c r="O7" s="268"/>
      <c r="P7" s="267" t="s">
        <v>5</v>
      </c>
      <c r="Q7" s="268"/>
      <c r="R7" s="267" t="s">
        <v>6</v>
      </c>
      <c r="S7" s="269"/>
      <c r="T7" s="268"/>
      <c r="U7" s="43"/>
      <c r="V7" s="41"/>
    </row>
    <row r="8" spans="1:22" ht="45.75" thickBot="1" x14ac:dyDescent="0.35">
      <c r="A8" s="2"/>
      <c r="B8" s="42"/>
      <c r="C8" s="53"/>
      <c r="D8" s="41"/>
      <c r="E8" s="41"/>
      <c r="F8" s="41"/>
      <c r="G8" s="41"/>
      <c r="H8" s="41"/>
      <c r="I8" s="41"/>
      <c r="J8" s="54"/>
      <c r="K8" s="55"/>
      <c r="L8" s="272" t="s">
        <v>92</v>
      </c>
      <c r="M8" s="272" t="s">
        <v>93</v>
      </c>
      <c r="N8" s="272" t="s">
        <v>92</v>
      </c>
      <c r="O8" s="272" t="s">
        <v>93</v>
      </c>
      <c r="P8" s="272" t="s">
        <v>92</v>
      </c>
      <c r="Q8" s="274" t="s">
        <v>93</v>
      </c>
      <c r="R8" s="269" t="s">
        <v>92</v>
      </c>
      <c r="S8" s="276"/>
      <c r="T8" s="56" t="s">
        <v>93</v>
      </c>
      <c r="U8" s="43"/>
      <c r="V8" s="41"/>
    </row>
    <row r="9" spans="1:22" ht="34.5" thickBot="1" x14ac:dyDescent="0.35">
      <c r="A9" s="2"/>
      <c r="B9" s="42"/>
      <c r="C9" s="53"/>
      <c r="D9" s="41"/>
      <c r="E9" s="41"/>
      <c r="F9" s="41"/>
      <c r="G9" s="41"/>
      <c r="H9" s="41"/>
      <c r="I9" s="41"/>
      <c r="J9" s="54"/>
      <c r="K9" s="55"/>
      <c r="L9" s="273"/>
      <c r="M9" s="273"/>
      <c r="N9" s="273"/>
      <c r="O9" s="273"/>
      <c r="P9" s="273"/>
      <c r="Q9" s="275"/>
      <c r="R9" s="57" t="s">
        <v>94</v>
      </c>
      <c r="S9" s="57" t="s">
        <v>95</v>
      </c>
      <c r="T9" s="58" t="s">
        <v>96</v>
      </c>
      <c r="U9" s="43"/>
      <c r="V9" s="41"/>
    </row>
    <row r="10" spans="1:22" ht="16.5" thickBot="1" x14ac:dyDescent="0.35">
      <c r="A10" s="2"/>
      <c r="B10" s="42"/>
      <c r="C10" s="53"/>
      <c r="D10" s="41"/>
      <c r="E10" s="41"/>
      <c r="F10" s="41"/>
      <c r="G10" s="41"/>
      <c r="H10" s="41"/>
      <c r="I10" s="41"/>
      <c r="J10" s="54"/>
      <c r="K10" s="55"/>
      <c r="L10" s="59"/>
      <c r="M10" s="60"/>
      <c r="N10" s="57"/>
      <c r="O10" s="60"/>
      <c r="P10" s="57"/>
      <c r="Q10" s="60"/>
      <c r="R10" s="57"/>
      <c r="S10" s="61"/>
      <c r="T10" s="60"/>
      <c r="U10" s="43"/>
      <c r="V10" s="41"/>
    </row>
    <row r="11" spans="1:22" ht="15.75" x14ac:dyDescent="0.3">
      <c r="A11" s="2"/>
      <c r="B11" s="42"/>
      <c r="C11" s="53"/>
      <c r="D11" s="62" t="s">
        <v>7</v>
      </c>
      <c r="E11" s="62"/>
      <c r="F11" s="62"/>
      <c r="G11" s="62"/>
      <c r="H11" s="41"/>
      <c r="I11" s="41"/>
      <c r="J11" s="54"/>
      <c r="K11" s="41"/>
      <c r="L11" s="63"/>
      <c r="M11" s="64"/>
      <c r="N11" s="63"/>
      <c r="O11" s="64"/>
      <c r="P11" s="63"/>
      <c r="Q11" s="64"/>
      <c r="R11" s="63"/>
      <c r="S11" s="65"/>
      <c r="T11" s="54"/>
      <c r="U11" s="43"/>
      <c r="V11" s="41"/>
    </row>
    <row r="12" spans="1:22" ht="15.75" x14ac:dyDescent="0.3">
      <c r="A12" s="2"/>
      <c r="B12" s="42"/>
      <c r="C12" s="53"/>
      <c r="D12" s="62"/>
      <c r="E12" s="62" t="s">
        <v>8</v>
      </c>
      <c r="F12" s="62"/>
      <c r="G12" s="62"/>
      <c r="H12" s="41"/>
      <c r="I12" s="41"/>
      <c r="J12" s="54"/>
      <c r="K12" s="41"/>
      <c r="L12" s="66"/>
      <c r="M12" s="67"/>
      <c r="N12" s="66"/>
      <c r="O12" s="67"/>
      <c r="P12" s="66"/>
      <c r="Q12" s="67"/>
      <c r="R12" s="41"/>
      <c r="S12" s="41"/>
      <c r="T12" s="54"/>
      <c r="U12" s="43"/>
      <c r="V12" s="41"/>
    </row>
    <row r="13" spans="1:22" ht="15.75" x14ac:dyDescent="0.3">
      <c r="A13" s="2"/>
      <c r="B13" s="42"/>
      <c r="C13" s="53"/>
      <c r="D13" s="41"/>
      <c r="E13" s="41"/>
      <c r="F13" s="68" t="s">
        <v>97</v>
      </c>
      <c r="G13" s="69"/>
      <c r="H13" s="41"/>
      <c r="I13" s="41"/>
      <c r="J13" s="41"/>
      <c r="K13" s="70"/>
      <c r="L13" s="71"/>
      <c r="M13" s="72"/>
      <c r="N13" s="71"/>
      <c r="O13" s="72"/>
      <c r="P13" s="71"/>
      <c r="Q13" s="72"/>
      <c r="R13" s="71"/>
      <c r="S13" s="73"/>
      <c r="T13" s="72"/>
      <c r="U13" s="43"/>
      <c r="V13" s="41"/>
    </row>
    <row r="14" spans="1:22" ht="15.75" x14ac:dyDescent="0.3">
      <c r="A14" s="2"/>
      <c r="B14" s="42"/>
      <c r="C14" s="53"/>
      <c r="D14" s="41"/>
      <c r="E14" s="41"/>
      <c r="F14" s="68"/>
      <c r="G14" s="74" t="s">
        <v>98</v>
      </c>
      <c r="H14" s="75"/>
      <c r="I14" s="75"/>
      <c r="J14" s="75" t="s">
        <v>11</v>
      </c>
      <c r="K14" s="76" t="s">
        <v>12</v>
      </c>
      <c r="L14" s="195" t="s">
        <v>13</v>
      </c>
      <c r="M14" s="196" t="s">
        <v>202</v>
      </c>
      <c r="N14" s="195" t="s">
        <v>13</v>
      </c>
      <c r="O14" s="196" t="s">
        <v>202</v>
      </c>
      <c r="P14" s="195" t="s">
        <v>13</v>
      </c>
      <c r="Q14" s="196" t="s">
        <v>202</v>
      </c>
      <c r="R14" s="195" t="s">
        <v>13</v>
      </c>
      <c r="S14" s="82" t="s">
        <v>202</v>
      </c>
      <c r="T14" s="196" t="s">
        <v>202</v>
      </c>
      <c r="U14" s="43"/>
      <c r="V14" s="41"/>
    </row>
    <row r="15" spans="1:22" ht="15.75" x14ac:dyDescent="0.3">
      <c r="A15" s="2"/>
      <c r="B15" s="42"/>
      <c r="C15" s="53"/>
      <c r="D15" s="41"/>
      <c r="E15" s="41"/>
      <c r="F15" s="41"/>
      <c r="G15" s="74" t="s">
        <v>100</v>
      </c>
      <c r="H15" s="75"/>
      <c r="I15" s="75"/>
      <c r="J15" s="75" t="s">
        <v>11</v>
      </c>
      <c r="K15" s="76" t="s">
        <v>12</v>
      </c>
      <c r="L15" s="195" t="s">
        <v>13</v>
      </c>
      <c r="M15" s="196" t="s">
        <v>202</v>
      </c>
      <c r="N15" s="195" t="s">
        <v>13</v>
      </c>
      <c r="O15" s="196" t="s">
        <v>202</v>
      </c>
      <c r="P15" s="195" t="s">
        <v>13</v>
      </c>
      <c r="Q15" s="196" t="s">
        <v>202</v>
      </c>
      <c r="R15" s="195" t="s">
        <v>13</v>
      </c>
      <c r="S15" s="82" t="s">
        <v>202</v>
      </c>
      <c r="T15" s="196" t="s">
        <v>202</v>
      </c>
      <c r="U15" s="43"/>
      <c r="V15" s="41"/>
    </row>
    <row r="16" spans="1:22" ht="15.75" x14ac:dyDescent="0.3">
      <c r="A16" s="2"/>
      <c r="B16" s="42"/>
      <c r="C16" s="53"/>
      <c r="D16" s="41"/>
      <c r="E16" s="41"/>
      <c r="F16" s="68" t="s">
        <v>101</v>
      </c>
      <c r="G16" s="62"/>
      <c r="H16" s="62"/>
      <c r="I16" s="41"/>
      <c r="J16" s="41"/>
      <c r="K16" s="76"/>
      <c r="L16" s="197"/>
      <c r="M16" s="198"/>
      <c r="N16" s="197"/>
      <c r="O16" s="198"/>
      <c r="P16" s="197"/>
      <c r="Q16" s="198"/>
      <c r="R16" s="197"/>
      <c r="S16" s="82"/>
      <c r="T16" s="198"/>
      <c r="U16" s="43"/>
      <c r="V16" s="41"/>
    </row>
    <row r="17" spans="1:22" ht="15.75" x14ac:dyDescent="0.3">
      <c r="A17" s="2"/>
      <c r="B17" s="42"/>
      <c r="C17" s="53"/>
      <c r="D17" s="41"/>
      <c r="E17" s="41"/>
      <c r="F17" s="41"/>
      <c r="G17" s="75" t="s">
        <v>102</v>
      </c>
      <c r="H17" s="79"/>
      <c r="I17" s="75"/>
      <c r="J17" s="80" t="s">
        <v>103</v>
      </c>
      <c r="K17" s="76" t="s">
        <v>12</v>
      </c>
      <c r="L17" s="195" t="s">
        <v>202</v>
      </c>
      <c r="M17" s="196" t="s">
        <v>202</v>
      </c>
      <c r="N17" s="195" t="s">
        <v>202</v>
      </c>
      <c r="O17" s="196" t="s">
        <v>202</v>
      </c>
      <c r="P17" s="195" t="s">
        <v>202</v>
      </c>
      <c r="Q17" s="196" t="s">
        <v>202</v>
      </c>
      <c r="R17" s="199" t="s">
        <v>202</v>
      </c>
      <c r="S17" s="82">
        <v>0</v>
      </c>
      <c r="T17" s="196" t="s">
        <v>202</v>
      </c>
      <c r="U17" s="43"/>
      <c r="V17" s="41"/>
    </row>
    <row r="18" spans="1:22" ht="15.75" x14ac:dyDescent="0.3">
      <c r="A18" s="2"/>
      <c r="B18" s="42"/>
      <c r="C18" s="53"/>
      <c r="D18" s="41"/>
      <c r="E18" s="41"/>
      <c r="F18" s="41"/>
      <c r="G18" s="83" t="s">
        <v>104</v>
      </c>
      <c r="H18" s="84"/>
      <c r="I18" s="83"/>
      <c r="J18" s="85" t="s">
        <v>103</v>
      </c>
      <c r="K18" s="76" t="s">
        <v>12</v>
      </c>
      <c r="L18" s="195" t="s">
        <v>202</v>
      </c>
      <c r="M18" s="196" t="s">
        <v>202</v>
      </c>
      <c r="N18" s="195" t="s">
        <v>202</v>
      </c>
      <c r="O18" s="196" t="s">
        <v>202</v>
      </c>
      <c r="P18" s="195" t="s">
        <v>202</v>
      </c>
      <c r="Q18" s="196" t="s">
        <v>202</v>
      </c>
      <c r="R18" s="199" t="s">
        <v>202</v>
      </c>
      <c r="S18" s="82" t="s">
        <v>13</v>
      </c>
      <c r="T18" s="196" t="s">
        <v>202</v>
      </c>
      <c r="U18" s="43"/>
      <c r="V18" s="41"/>
    </row>
    <row r="19" spans="1:22" ht="15.75" x14ac:dyDescent="0.3">
      <c r="A19" s="2"/>
      <c r="B19" s="42"/>
      <c r="C19" s="53"/>
      <c r="D19" s="41"/>
      <c r="E19" s="62" t="s">
        <v>105</v>
      </c>
      <c r="F19" s="68"/>
      <c r="G19" s="41"/>
      <c r="H19" s="41"/>
      <c r="I19" s="41"/>
      <c r="J19" s="41"/>
      <c r="K19" s="76"/>
      <c r="L19" s="197"/>
      <c r="M19" s="198"/>
      <c r="N19" s="197"/>
      <c r="O19" s="198"/>
      <c r="P19" s="197"/>
      <c r="Q19" s="198"/>
      <c r="R19" s="197"/>
      <c r="S19" s="82"/>
      <c r="T19" s="198"/>
      <c r="U19" s="43"/>
      <c r="V19" s="41"/>
    </row>
    <row r="20" spans="1:22" ht="15.75" x14ac:dyDescent="0.3">
      <c r="A20" s="2"/>
      <c r="B20" s="42"/>
      <c r="C20" s="53"/>
      <c r="D20" s="41"/>
      <c r="E20" s="41"/>
      <c r="F20" s="68"/>
      <c r="G20" s="74" t="s">
        <v>15</v>
      </c>
      <c r="H20" s="75"/>
      <c r="I20" s="75"/>
      <c r="J20" s="80" t="s">
        <v>16</v>
      </c>
      <c r="K20" s="86" t="s">
        <v>12</v>
      </c>
      <c r="L20" s="195" t="s">
        <v>202</v>
      </c>
      <c r="M20" s="196" t="s">
        <v>202</v>
      </c>
      <c r="N20" s="195" t="s">
        <v>202</v>
      </c>
      <c r="O20" s="196" t="s">
        <v>202</v>
      </c>
      <c r="P20" s="195" t="s">
        <v>202</v>
      </c>
      <c r="Q20" s="196" t="s">
        <v>202</v>
      </c>
      <c r="R20" s="199" t="s">
        <v>202</v>
      </c>
      <c r="S20" s="82" t="s">
        <v>202</v>
      </c>
      <c r="T20" s="196" t="s">
        <v>13</v>
      </c>
      <c r="U20" s="43"/>
      <c r="V20" s="41"/>
    </row>
    <row r="21" spans="1:22" ht="15.75" x14ac:dyDescent="0.3">
      <c r="A21" s="2"/>
      <c r="B21" s="42"/>
      <c r="C21" s="53"/>
      <c r="D21" s="41"/>
      <c r="E21" s="62" t="s">
        <v>17</v>
      </c>
      <c r="F21" s="68"/>
      <c r="G21" s="74"/>
      <c r="H21" s="75"/>
      <c r="I21" s="75"/>
      <c r="J21" s="75" t="s">
        <v>18</v>
      </c>
      <c r="K21" s="76" t="s">
        <v>12</v>
      </c>
      <c r="L21" s="251" t="s">
        <v>13</v>
      </c>
      <c r="M21" s="252"/>
      <c r="N21" s="251" t="s">
        <v>13</v>
      </c>
      <c r="O21" s="252"/>
      <c r="P21" s="251" t="s">
        <v>13</v>
      </c>
      <c r="Q21" s="252"/>
      <c r="R21" s="251" t="s">
        <v>13</v>
      </c>
      <c r="S21" s="253"/>
      <c r="T21" s="252"/>
      <c r="U21" s="43"/>
      <c r="V21" s="41"/>
    </row>
    <row r="22" spans="1:22" ht="15.75" x14ac:dyDescent="0.3">
      <c r="A22" s="2"/>
      <c r="B22" s="42"/>
      <c r="C22" s="53"/>
      <c r="D22" s="41"/>
      <c r="E22" s="62" t="s">
        <v>19</v>
      </c>
      <c r="F22" s="69"/>
      <c r="G22" s="41"/>
      <c r="H22" s="41"/>
      <c r="I22" s="41"/>
      <c r="J22" s="54"/>
      <c r="K22" s="86"/>
      <c r="L22" s="200"/>
      <c r="M22" s="201"/>
      <c r="N22" s="200"/>
      <c r="O22" s="201"/>
      <c r="P22" s="200"/>
      <c r="Q22" s="201"/>
      <c r="R22" s="202"/>
      <c r="S22" s="202"/>
      <c r="T22" s="203"/>
      <c r="U22" s="43"/>
      <c r="V22" s="41"/>
    </row>
    <row r="23" spans="1:22" ht="15.75" x14ac:dyDescent="0.3">
      <c r="A23" s="2"/>
      <c r="B23" s="42"/>
      <c r="C23" s="53"/>
      <c r="D23" s="41"/>
      <c r="E23" s="62"/>
      <c r="F23" s="68" t="s">
        <v>106</v>
      </c>
      <c r="G23" s="41"/>
      <c r="H23" s="41"/>
      <c r="I23" s="41"/>
      <c r="J23" s="54"/>
      <c r="K23" s="86"/>
      <c r="L23" s="204"/>
      <c r="M23" s="205"/>
      <c r="N23" s="204"/>
      <c r="O23" s="205"/>
      <c r="P23" s="204"/>
      <c r="Q23" s="205"/>
      <c r="R23" s="204"/>
      <c r="S23" s="206"/>
      <c r="T23" s="205"/>
      <c r="U23" s="43"/>
      <c r="V23" s="41"/>
    </row>
    <row r="24" spans="1:22" ht="15.75" x14ac:dyDescent="0.3">
      <c r="A24" s="2"/>
      <c r="B24" s="42"/>
      <c r="C24" s="53"/>
      <c r="D24" s="41"/>
      <c r="E24" s="62"/>
      <c r="F24" s="69"/>
      <c r="G24" s="3" t="s">
        <v>107</v>
      </c>
      <c r="H24" s="75"/>
      <c r="I24" s="75"/>
      <c r="J24" s="80" t="s">
        <v>21</v>
      </c>
      <c r="K24" s="76" t="s">
        <v>12</v>
      </c>
      <c r="L24" s="195" t="s">
        <v>202</v>
      </c>
      <c r="M24" s="196" t="s">
        <v>202</v>
      </c>
      <c r="N24" s="195" t="s">
        <v>202</v>
      </c>
      <c r="O24" s="196" t="s">
        <v>202</v>
      </c>
      <c r="P24" s="195" t="s">
        <v>202</v>
      </c>
      <c r="Q24" s="196" t="s">
        <v>202</v>
      </c>
      <c r="R24" s="199" t="s">
        <v>202</v>
      </c>
      <c r="S24" s="92" t="s">
        <v>13</v>
      </c>
      <c r="T24" s="207" t="s">
        <v>13</v>
      </c>
      <c r="U24" s="43"/>
      <c r="V24" s="41"/>
    </row>
    <row r="25" spans="1:22" ht="15.75" x14ac:dyDescent="0.3">
      <c r="A25" s="2"/>
      <c r="B25" s="42"/>
      <c r="C25" s="53"/>
      <c r="D25" s="41"/>
      <c r="E25" s="62"/>
      <c r="F25" s="41"/>
      <c r="G25" s="3" t="s">
        <v>108</v>
      </c>
      <c r="H25" s="75"/>
      <c r="I25" s="75"/>
      <c r="J25" s="80" t="s">
        <v>21</v>
      </c>
      <c r="K25" s="76" t="s">
        <v>12</v>
      </c>
      <c r="L25" s="195" t="s">
        <v>202</v>
      </c>
      <c r="M25" s="196" t="s">
        <v>202</v>
      </c>
      <c r="N25" s="195" t="s">
        <v>202</v>
      </c>
      <c r="O25" s="196" t="s">
        <v>202</v>
      </c>
      <c r="P25" s="195" t="s">
        <v>202</v>
      </c>
      <c r="Q25" s="196" t="s">
        <v>202</v>
      </c>
      <c r="R25" s="199" t="s">
        <v>202</v>
      </c>
      <c r="S25" s="92">
        <v>0</v>
      </c>
      <c r="T25" s="207" t="s">
        <v>13</v>
      </c>
      <c r="U25" s="43"/>
      <c r="V25" s="41"/>
    </row>
    <row r="26" spans="1:22" ht="15.75" x14ac:dyDescent="0.3">
      <c r="A26" s="2"/>
      <c r="B26" s="42"/>
      <c r="C26" s="53"/>
      <c r="D26" s="41"/>
      <c r="E26" s="62"/>
      <c r="F26" s="41"/>
      <c r="G26" s="4" t="s">
        <v>109</v>
      </c>
      <c r="H26" s="75"/>
      <c r="I26" s="75"/>
      <c r="J26" s="80" t="s">
        <v>21</v>
      </c>
      <c r="K26" s="76" t="s">
        <v>12</v>
      </c>
      <c r="L26" s="195" t="s">
        <v>202</v>
      </c>
      <c r="M26" s="196" t="s">
        <v>202</v>
      </c>
      <c r="N26" s="195" t="s">
        <v>202</v>
      </c>
      <c r="O26" s="196" t="s">
        <v>202</v>
      </c>
      <c r="P26" s="195" t="s">
        <v>202</v>
      </c>
      <c r="Q26" s="196" t="s">
        <v>202</v>
      </c>
      <c r="R26" s="199" t="s">
        <v>202</v>
      </c>
      <c r="S26" s="92" t="s">
        <v>13</v>
      </c>
      <c r="T26" s="207" t="s">
        <v>13</v>
      </c>
      <c r="U26" s="43"/>
      <c r="V26" s="41"/>
    </row>
    <row r="27" spans="1:22" ht="15.75" x14ac:dyDescent="0.3">
      <c r="A27" s="2"/>
      <c r="B27" s="42"/>
      <c r="C27" s="53"/>
      <c r="D27" s="41"/>
      <c r="E27" s="62"/>
      <c r="F27" s="41"/>
      <c r="G27" s="4" t="s">
        <v>110</v>
      </c>
      <c r="H27" s="75"/>
      <c r="I27" s="75"/>
      <c r="J27" s="80" t="s">
        <v>21</v>
      </c>
      <c r="K27" s="76" t="s">
        <v>12</v>
      </c>
      <c r="L27" s="195" t="s">
        <v>202</v>
      </c>
      <c r="M27" s="196" t="s">
        <v>202</v>
      </c>
      <c r="N27" s="195" t="s">
        <v>202</v>
      </c>
      <c r="O27" s="196" t="s">
        <v>202</v>
      </c>
      <c r="P27" s="195" t="s">
        <v>202</v>
      </c>
      <c r="Q27" s="196" t="s">
        <v>202</v>
      </c>
      <c r="R27" s="199" t="s">
        <v>202</v>
      </c>
      <c r="S27" s="92" t="s">
        <v>13</v>
      </c>
      <c r="T27" s="207" t="s">
        <v>13</v>
      </c>
      <c r="U27" s="43"/>
      <c r="V27" s="41"/>
    </row>
    <row r="28" spans="1:22" ht="15.75" x14ac:dyDescent="0.3">
      <c r="A28" s="2"/>
      <c r="B28" s="42"/>
      <c r="C28" s="53"/>
      <c r="D28" s="41"/>
      <c r="E28" s="62"/>
      <c r="F28" s="68" t="s">
        <v>111</v>
      </c>
      <c r="G28" s="41"/>
      <c r="H28" s="41"/>
      <c r="I28" s="41"/>
      <c r="J28" s="54"/>
      <c r="K28" s="86"/>
      <c r="L28" s="197"/>
      <c r="M28" s="198"/>
      <c r="N28" s="197"/>
      <c r="O28" s="198"/>
      <c r="P28" s="197"/>
      <c r="Q28" s="198"/>
      <c r="R28" s="197"/>
      <c r="S28" s="82"/>
      <c r="T28" s="198"/>
      <c r="U28" s="43"/>
      <c r="V28" s="41"/>
    </row>
    <row r="29" spans="1:22" ht="15.75" x14ac:dyDescent="0.3">
      <c r="A29" s="2"/>
      <c r="B29" s="42"/>
      <c r="C29" s="53"/>
      <c r="D29" s="41"/>
      <c r="E29" s="41"/>
      <c r="F29" s="41"/>
      <c r="G29" s="74" t="s">
        <v>22</v>
      </c>
      <c r="H29" s="75"/>
      <c r="I29" s="75"/>
      <c r="J29" s="80" t="s">
        <v>21</v>
      </c>
      <c r="K29" s="86" t="s">
        <v>12</v>
      </c>
      <c r="L29" s="195" t="s">
        <v>13</v>
      </c>
      <c r="M29" s="196" t="s">
        <v>13</v>
      </c>
      <c r="N29" s="195" t="s">
        <v>13</v>
      </c>
      <c r="O29" s="196" t="s">
        <v>13</v>
      </c>
      <c r="P29" s="195" t="s">
        <v>13</v>
      </c>
      <c r="Q29" s="196" t="s">
        <v>13</v>
      </c>
      <c r="R29" s="195" t="s">
        <v>13</v>
      </c>
      <c r="S29" s="82" t="s">
        <v>202</v>
      </c>
      <c r="T29" s="196" t="s">
        <v>13</v>
      </c>
      <c r="U29" s="43"/>
      <c r="V29" s="41"/>
    </row>
    <row r="30" spans="1:22" ht="15.75" x14ac:dyDescent="0.3">
      <c r="A30" s="2"/>
      <c r="B30" s="42"/>
      <c r="C30" s="53"/>
      <c r="D30" s="41"/>
      <c r="E30" s="41"/>
      <c r="F30" s="41"/>
      <c r="G30" s="93" t="s">
        <v>23</v>
      </c>
      <c r="H30" s="83"/>
      <c r="I30" s="83"/>
      <c r="J30" s="85" t="s">
        <v>21</v>
      </c>
      <c r="K30" s="86" t="s">
        <v>12</v>
      </c>
      <c r="L30" s="195" t="s">
        <v>13</v>
      </c>
      <c r="M30" s="196" t="s">
        <v>13</v>
      </c>
      <c r="N30" s="195" t="s">
        <v>13</v>
      </c>
      <c r="O30" s="196" t="s">
        <v>13</v>
      </c>
      <c r="P30" s="195" t="s">
        <v>13</v>
      </c>
      <c r="Q30" s="196" t="s">
        <v>13</v>
      </c>
      <c r="R30" s="195" t="s">
        <v>13</v>
      </c>
      <c r="S30" s="82" t="s">
        <v>202</v>
      </c>
      <c r="T30" s="196" t="s">
        <v>13</v>
      </c>
      <c r="U30" s="43"/>
      <c r="V30" s="41"/>
    </row>
    <row r="31" spans="1:22" ht="15.75" x14ac:dyDescent="0.3">
      <c r="A31" s="2"/>
      <c r="B31" s="42"/>
      <c r="C31" s="53"/>
      <c r="D31" s="41"/>
      <c r="E31" s="41"/>
      <c r="F31" s="68" t="s">
        <v>112</v>
      </c>
      <c r="G31" s="41"/>
      <c r="H31" s="41"/>
      <c r="I31" s="41"/>
      <c r="J31" s="54"/>
      <c r="K31" s="86"/>
      <c r="L31" s="197"/>
      <c r="M31" s="198"/>
      <c r="N31" s="197"/>
      <c r="O31" s="198"/>
      <c r="P31" s="197"/>
      <c r="Q31" s="198"/>
      <c r="R31" s="197"/>
      <c r="S31" s="82"/>
      <c r="T31" s="198"/>
      <c r="U31" s="43"/>
      <c r="V31" s="41"/>
    </row>
    <row r="32" spans="1:22" ht="15.75" x14ac:dyDescent="0.3">
      <c r="A32" s="2"/>
      <c r="B32" s="42"/>
      <c r="C32" s="53"/>
      <c r="D32" s="41"/>
      <c r="E32" s="41"/>
      <c r="F32" s="69"/>
      <c r="G32" s="93" t="s">
        <v>113</v>
      </c>
      <c r="H32" s="83"/>
      <c r="I32" s="83"/>
      <c r="J32" s="85"/>
      <c r="K32" s="86" t="s">
        <v>12</v>
      </c>
      <c r="L32" s="195" t="s">
        <v>202</v>
      </c>
      <c r="M32" s="196" t="s">
        <v>202</v>
      </c>
      <c r="N32" s="195" t="s">
        <v>202</v>
      </c>
      <c r="O32" s="196" t="s">
        <v>202</v>
      </c>
      <c r="P32" s="195" t="s">
        <v>202</v>
      </c>
      <c r="Q32" s="196" t="s">
        <v>202</v>
      </c>
      <c r="R32" s="195" t="s">
        <v>13</v>
      </c>
      <c r="S32" s="82" t="s">
        <v>202</v>
      </c>
      <c r="T32" s="196" t="s">
        <v>13</v>
      </c>
      <c r="U32" s="43"/>
      <c r="V32" s="41"/>
    </row>
    <row r="33" spans="1:22" ht="15.75" x14ac:dyDescent="0.3">
      <c r="A33" s="2"/>
      <c r="B33" s="42"/>
      <c r="C33" s="53"/>
      <c r="D33" s="41"/>
      <c r="E33" s="41"/>
      <c r="F33" s="68" t="s">
        <v>114</v>
      </c>
      <c r="G33" s="41"/>
      <c r="H33" s="41"/>
      <c r="I33" s="41"/>
      <c r="J33" s="54"/>
      <c r="K33" s="86"/>
      <c r="L33" s="197"/>
      <c r="M33" s="198"/>
      <c r="N33" s="197"/>
      <c r="O33" s="198"/>
      <c r="P33" s="197"/>
      <c r="Q33" s="198"/>
      <c r="R33" s="197"/>
      <c r="S33" s="82"/>
      <c r="T33" s="198"/>
      <c r="U33" s="43"/>
      <c r="V33" s="41"/>
    </row>
    <row r="34" spans="1:22" ht="16.5" thickBot="1" x14ac:dyDescent="0.35">
      <c r="A34" s="2"/>
      <c r="B34" s="42"/>
      <c r="C34" s="53"/>
      <c r="D34" s="41"/>
      <c r="E34" s="41"/>
      <c r="F34" s="69"/>
      <c r="G34" s="93" t="s">
        <v>24</v>
      </c>
      <c r="H34" s="83"/>
      <c r="I34" s="83"/>
      <c r="J34" s="85"/>
      <c r="K34" s="86" t="s">
        <v>12</v>
      </c>
      <c r="L34" s="195" t="s">
        <v>202</v>
      </c>
      <c r="M34" s="196" t="s">
        <v>202</v>
      </c>
      <c r="N34" s="195" t="s">
        <v>202</v>
      </c>
      <c r="O34" s="196" t="s">
        <v>202</v>
      </c>
      <c r="P34" s="195" t="s">
        <v>202</v>
      </c>
      <c r="Q34" s="196" t="s">
        <v>202</v>
      </c>
      <c r="R34" s="251" t="s">
        <v>13</v>
      </c>
      <c r="S34" s="253"/>
      <c r="T34" s="252"/>
      <c r="U34" s="43"/>
      <c r="V34" s="41"/>
    </row>
    <row r="35" spans="1:22" ht="16.5" thickBot="1" x14ac:dyDescent="0.35">
      <c r="A35" s="2"/>
      <c r="B35" s="42"/>
      <c r="C35" s="53"/>
      <c r="D35" s="41"/>
      <c r="E35" s="41"/>
      <c r="F35" s="41"/>
      <c r="G35" s="41"/>
      <c r="H35" s="41"/>
      <c r="I35" s="41"/>
      <c r="J35" s="54"/>
      <c r="K35" s="86"/>
      <c r="L35" s="208"/>
      <c r="M35" s="208"/>
      <c r="N35" s="208"/>
      <c r="O35" s="208"/>
      <c r="P35" s="208"/>
      <c r="Q35" s="208"/>
      <c r="R35" s="208"/>
      <c r="S35" s="208"/>
      <c r="T35" s="208"/>
      <c r="U35" s="43"/>
      <c r="V35" s="41"/>
    </row>
    <row r="36" spans="1:22" ht="16.5" thickBot="1" x14ac:dyDescent="0.35">
      <c r="A36" s="2"/>
      <c r="B36" s="42"/>
      <c r="C36" s="53"/>
      <c r="D36" s="94" t="s">
        <v>25</v>
      </c>
      <c r="E36" s="94"/>
      <c r="F36" s="41"/>
      <c r="G36" s="93"/>
      <c r="H36" s="93"/>
      <c r="I36" s="93"/>
      <c r="J36" s="85" t="s">
        <v>21</v>
      </c>
      <c r="K36" s="86" t="s">
        <v>26</v>
      </c>
      <c r="L36" s="257" t="s">
        <v>13</v>
      </c>
      <c r="M36" s="258"/>
      <c r="N36" s="257" t="s">
        <v>13</v>
      </c>
      <c r="O36" s="258"/>
      <c r="P36" s="257" t="s">
        <v>13</v>
      </c>
      <c r="Q36" s="258"/>
      <c r="R36" s="257" t="s">
        <v>13</v>
      </c>
      <c r="S36" s="259"/>
      <c r="T36" s="258"/>
      <c r="U36" s="43"/>
      <c r="V36" s="41"/>
    </row>
    <row r="37" spans="1:22" ht="15.75" x14ac:dyDescent="0.3">
      <c r="A37" s="2"/>
      <c r="B37" s="42"/>
      <c r="C37" s="53"/>
      <c r="D37" s="94"/>
      <c r="E37" s="94"/>
      <c r="F37" s="41"/>
      <c r="G37" s="41"/>
      <c r="H37" s="41"/>
      <c r="I37" s="41"/>
      <c r="J37" s="54"/>
      <c r="K37" s="86"/>
      <c r="L37" s="209"/>
      <c r="M37" s="209"/>
      <c r="N37" s="209"/>
      <c r="O37" s="209"/>
      <c r="P37" s="209"/>
      <c r="Q37" s="209"/>
      <c r="R37" s="209"/>
      <c r="S37" s="209"/>
      <c r="T37" s="209"/>
      <c r="U37" s="43"/>
      <c r="V37" s="41"/>
    </row>
    <row r="38" spans="1:22" ht="16.5" thickBot="1" x14ac:dyDescent="0.35">
      <c r="A38" s="2"/>
      <c r="B38" s="42"/>
      <c r="C38" s="53"/>
      <c r="D38" s="94" t="s">
        <v>27</v>
      </c>
      <c r="E38" s="94"/>
      <c r="F38" s="41"/>
      <c r="G38" s="41"/>
      <c r="H38" s="41"/>
      <c r="I38" s="41"/>
      <c r="J38" s="54"/>
      <c r="K38" s="86"/>
      <c r="L38" s="210"/>
      <c r="M38" s="210"/>
      <c r="N38" s="210"/>
      <c r="O38" s="210"/>
      <c r="P38" s="210"/>
      <c r="Q38" s="210"/>
      <c r="R38" s="210"/>
      <c r="S38" s="210"/>
      <c r="T38" s="210"/>
      <c r="U38" s="43"/>
      <c r="V38" s="41"/>
    </row>
    <row r="39" spans="1:22" ht="15.75" x14ac:dyDescent="0.3">
      <c r="A39" s="2"/>
      <c r="B39" s="42"/>
      <c r="C39" s="53"/>
      <c r="D39" s="94"/>
      <c r="E39" s="94"/>
      <c r="F39" s="41"/>
      <c r="G39" s="93" t="s">
        <v>28</v>
      </c>
      <c r="H39" s="83"/>
      <c r="I39" s="83"/>
      <c r="J39" s="85" t="s">
        <v>21</v>
      </c>
      <c r="K39" s="86" t="s">
        <v>29</v>
      </c>
      <c r="L39" s="260" t="s">
        <v>13</v>
      </c>
      <c r="M39" s="261"/>
      <c r="N39" s="260" t="s">
        <v>13</v>
      </c>
      <c r="O39" s="261"/>
      <c r="P39" s="260" t="s">
        <v>13</v>
      </c>
      <c r="Q39" s="261"/>
      <c r="R39" s="260" t="s">
        <v>13</v>
      </c>
      <c r="S39" s="262"/>
      <c r="T39" s="261"/>
      <c r="U39" s="43"/>
      <c r="V39" s="41"/>
    </row>
    <row r="40" spans="1:22" ht="15.75" x14ac:dyDescent="0.3">
      <c r="A40" s="2"/>
      <c r="B40" s="42"/>
      <c r="C40" s="53"/>
      <c r="D40" s="94"/>
      <c r="E40" s="94"/>
      <c r="F40" s="41"/>
      <c r="G40" s="93" t="s">
        <v>30</v>
      </c>
      <c r="H40" s="83"/>
      <c r="I40" s="83"/>
      <c r="J40" s="85" t="s">
        <v>21</v>
      </c>
      <c r="K40" s="86" t="s">
        <v>31</v>
      </c>
      <c r="L40" s="251" t="s">
        <v>13</v>
      </c>
      <c r="M40" s="252"/>
      <c r="N40" s="251" t="s">
        <v>13</v>
      </c>
      <c r="O40" s="252"/>
      <c r="P40" s="251" t="s">
        <v>13</v>
      </c>
      <c r="Q40" s="252"/>
      <c r="R40" s="251" t="s">
        <v>13</v>
      </c>
      <c r="S40" s="253"/>
      <c r="T40" s="252"/>
      <c r="U40" s="43"/>
      <c r="V40" s="41"/>
    </row>
    <row r="41" spans="1:22" ht="16.5" thickBot="1" x14ac:dyDescent="0.35">
      <c r="A41" s="2"/>
      <c r="B41" s="42"/>
      <c r="C41" s="53"/>
      <c r="D41" s="94"/>
      <c r="E41" s="94"/>
      <c r="F41" s="41"/>
      <c r="G41" s="93" t="s">
        <v>32</v>
      </c>
      <c r="H41" s="83"/>
      <c r="I41" s="83"/>
      <c r="J41" s="85" t="s">
        <v>21</v>
      </c>
      <c r="K41" s="95" t="s">
        <v>33</v>
      </c>
      <c r="L41" s="254" t="s">
        <v>13</v>
      </c>
      <c r="M41" s="255"/>
      <c r="N41" s="254" t="s">
        <v>13</v>
      </c>
      <c r="O41" s="255"/>
      <c r="P41" s="254" t="s">
        <v>13</v>
      </c>
      <c r="Q41" s="255"/>
      <c r="R41" s="254" t="s">
        <v>13</v>
      </c>
      <c r="S41" s="256"/>
      <c r="T41" s="255"/>
      <c r="U41" s="43"/>
      <c r="V41" s="41"/>
    </row>
    <row r="42" spans="1:22" ht="16.5" thickBot="1" x14ac:dyDescent="0.35">
      <c r="A42" s="2"/>
      <c r="B42" s="42"/>
      <c r="C42" s="53"/>
      <c r="D42" s="94"/>
      <c r="E42" s="94"/>
      <c r="F42" s="41"/>
      <c r="G42" s="41"/>
      <c r="H42" s="41"/>
      <c r="I42" s="41"/>
      <c r="J42" s="41"/>
      <c r="K42" s="96"/>
      <c r="L42" s="208"/>
      <c r="M42" s="211"/>
      <c r="N42" s="211"/>
      <c r="O42" s="211"/>
      <c r="P42" s="211"/>
      <c r="Q42" s="211"/>
      <c r="R42" s="211"/>
      <c r="S42" s="211"/>
      <c r="T42" s="211"/>
      <c r="U42" s="43"/>
      <c r="V42" s="41"/>
    </row>
    <row r="43" spans="1:22" ht="16.5" thickBot="1" x14ac:dyDescent="0.35">
      <c r="A43" s="2"/>
      <c r="B43" s="42"/>
      <c r="C43" s="53"/>
      <c r="D43" s="98" t="s">
        <v>34</v>
      </c>
      <c r="E43" s="94"/>
      <c r="F43" s="41"/>
      <c r="G43" s="74"/>
      <c r="H43" s="75"/>
      <c r="I43" s="75"/>
      <c r="J43" s="80" t="s">
        <v>21</v>
      </c>
      <c r="K43" s="96" t="s">
        <v>12</v>
      </c>
      <c r="L43" s="144" t="s">
        <v>13</v>
      </c>
      <c r="M43" s="145" t="s">
        <v>13</v>
      </c>
      <c r="N43" s="144" t="s">
        <v>13</v>
      </c>
      <c r="O43" s="145" t="s">
        <v>13</v>
      </c>
      <c r="P43" s="144" t="s">
        <v>13</v>
      </c>
      <c r="Q43" s="145" t="s">
        <v>13</v>
      </c>
      <c r="R43" s="144" t="s">
        <v>13</v>
      </c>
      <c r="S43" s="146" t="s">
        <v>13</v>
      </c>
      <c r="T43" s="145" t="s">
        <v>13</v>
      </c>
      <c r="U43" s="43"/>
      <c r="V43" s="41"/>
    </row>
    <row r="44" spans="1:22" ht="16.5" thickBot="1" x14ac:dyDescent="0.35">
      <c r="A44" s="2"/>
      <c r="B44" s="42"/>
      <c r="C44" s="53"/>
      <c r="D44" s="41"/>
      <c r="E44" s="41"/>
      <c r="F44" s="41"/>
      <c r="G44" s="41"/>
      <c r="H44" s="41"/>
      <c r="I44" s="41"/>
      <c r="J44" s="41"/>
      <c r="K44" s="99"/>
      <c r="L44" s="208"/>
      <c r="M44" s="212"/>
      <c r="N44" s="211"/>
      <c r="O44" s="211"/>
      <c r="P44" s="211"/>
      <c r="Q44" s="211"/>
      <c r="R44" s="213"/>
      <c r="S44" s="213"/>
      <c r="T44" s="214"/>
      <c r="U44" s="43"/>
      <c r="V44" s="41"/>
    </row>
    <row r="45" spans="1:22" ht="16.5" thickBot="1" x14ac:dyDescent="0.35">
      <c r="A45" s="2"/>
      <c r="B45" s="42"/>
      <c r="C45" s="53"/>
      <c r="D45" s="98" t="s">
        <v>35</v>
      </c>
      <c r="E45" s="41"/>
      <c r="F45" s="41"/>
      <c r="G45" s="75"/>
      <c r="H45" s="75"/>
      <c r="I45" s="75"/>
      <c r="J45" s="80" t="s">
        <v>36</v>
      </c>
      <c r="K45" s="96" t="s">
        <v>37</v>
      </c>
      <c r="L45" s="144" t="s">
        <v>13</v>
      </c>
      <c r="M45" s="145" t="s">
        <v>13</v>
      </c>
      <c r="N45" s="144" t="s">
        <v>13</v>
      </c>
      <c r="O45" s="145" t="s">
        <v>13</v>
      </c>
      <c r="P45" s="144" t="s">
        <v>13</v>
      </c>
      <c r="Q45" s="145" t="s">
        <v>13</v>
      </c>
      <c r="R45" s="144" t="s">
        <v>202</v>
      </c>
      <c r="S45" s="146" t="s">
        <v>202</v>
      </c>
      <c r="T45" s="145" t="s">
        <v>202</v>
      </c>
      <c r="U45" s="43"/>
      <c r="V45" s="41"/>
    </row>
    <row r="46" spans="1:22" ht="16.5" thickBot="1" x14ac:dyDescent="0.35">
      <c r="A46" s="2"/>
      <c r="B46" s="42"/>
      <c r="C46" s="103"/>
      <c r="D46" s="104"/>
      <c r="E46" s="104"/>
      <c r="F46" s="104"/>
      <c r="G46" s="105"/>
      <c r="H46" s="104"/>
      <c r="I46" s="104"/>
      <c r="J46" s="104"/>
      <c r="K46" s="96"/>
      <c r="L46" s="102"/>
      <c r="M46" s="102"/>
      <c r="N46" s="102"/>
      <c r="O46" s="102"/>
      <c r="P46" s="102"/>
      <c r="Q46" s="102"/>
      <c r="R46" s="102"/>
      <c r="S46" s="102"/>
      <c r="T46" s="102"/>
      <c r="U46" s="43"/>
      <c r="V46" s="41"/>
    </row>
    <row r="47" spans="1:22" ht="15.75" x14ac:dyDescent="0.3">
      <c r="A47" s="2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108"/>
      <c r="N47" s="108"/>
      <c r="O47" s="108"/>
      <c r="P47" s="108"/>
      <c r="Q47" s="108"/>
      <c r="R47" s="108"/>
      <c r="S47" s="108"/>
      <c r="T47" s="108"/>
      <c r="U47" s="109"/>
      <c r="V47" s="41"/>
    </row>
    <row r="48" spans="1:22" ht="15.75" x14ac:dyDescent="0.3">
      <c r="A48" s="263" t="s">
        <v>121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</row>
    <row r="49" spans="1:22" ht="15.75" x14ac:dyDescent="0.3">
      <c r="A49" s="2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41"/>
    </row>
    <row r="50" spans="1:22" ht="16.5" x14ac:dyDescent="0.3">
      <c r="A50" s="2"/>
      <c r="B50" s="42"/>
      <c r="C50" s="264" t="s">
        <v>0</v>
      </c>
      <c r="D50" s="264"/>
      <c r="E50" s="264"/>
      <c r="F50" s="264"/>
      <c r="G50" s="264"/>
      <c r="H50" s="264"/>
      <c r="I50" s="264"/>
      <c r="J50" s="265" t="s">
        <v>90</v>
      </c>
      <c r="K50" s="265"/>
      <c r="L50" s="265"/>
      <c r="M50" s="265"/>
      <c r="N50" s="265"/>
      <c r="O50" s="266" t="s">
        <v>91</v>
      </c>
      <c r="P50" s="266"/>
      <c r="Q50" s="266"/>
      <c r="R50" s="266"/>
      <c r="S50" s="266"/>
      <c r="T50" s="266"/>
      <c r="U50" s="43"/>
      <c r="V50" s="41"/>
    </row>
    <row r="51" spans="1:22" ht="16.5" x14ac:dyDescent="0.3">
      <c r="A51" s="2"/>
      <c r="B51" s="42"/>
      <c r="C51" s="41"/>
      <c r="D51" s="44"/>
      <c r="E51" s="41"/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  <c r="U51" s="43"/>
      <c r="V51" s="41"/>
    </row>
    <row r="52" spans="1:22" ht="15.75" x14ac:dyDescent="0.3">
      <c r="A52" s="2"/>
      <c r="B52" s="42"/>
      <c r="C52" s="270" t="s">
        <v>1</v>
      </c>
      <c r="D52" s="270"/>
      <c r="E52" s="270"/>
      <c r="F52" s="270"/>
      <c r="G52" s="271" t="s">
        <v>117</v>
      </c>
      <c r="H52" s="271"/>
      <c r="I52" s="46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  <c r="U52" s="43"/>
      <c r="V52" s="41"/>
    </row>
    <row r="53" spans="1:22" ht="16.5" thickBot="1" x14ac:dyDescent="0.35">
      <c r="A53" s="2"/>
      <c r="B53" s="42"/>
      <c r="C53" s="41"/>
      <c r="D53" s="47"/>
      <c r="E53" s="41"/>
      <c r="F53" s="41"/>
      <c r="G53" s="41"/>
      <c r="H53" s="41"/>
      <c r="I53" s="41"/>
      <c r="J53" s="41"/>
      <c r="K53" s="41"/>
      <c r="L53" s="48"/>
      <c r="M53" s="48"/>
      <c r="N53" s="48"/>
      <c r="O53" s="48"/>
      <c r="P53" s="48"/>
      <c r="Q53" s="48"/>
      <c r="R53" s="48"/>
      <c r="S53" s="48"/>
      <c r="T53" s="48"/>
      <c r="U53" s="43"/>
      <c r="V53" s="41"/>
    </row>
    <row r="54" spans="1:22" ht="16.5" thickBot="1" x14ac:dyDescent="0.35">
      <c r="A54" s="2"/>
      <c r="B54" s="42"/>
      <c r="C54" s="49"/>
      <c r="D54" s="50"/>
      <c r="E54" s="50"/>
      <c r="F54" s="50"/>
      <c r="G54" s="50"/>
      <c r="H54" s="50"/>
      <c r="I54" s="50"/>
      <c r="J54" s="51"/>
      <c r="K54" s="52" t="s">
        <v>2</v>
      </c>
      <c r="L54" s="267" t="s">
        <v>3</v>
      </c>
      <c r="M54" s="268"/>
      <c r="N54" s="267" t="s">
        <v>4</v>
      </c>
      <c r="O54" s="268"/>
      <c r="P54" s="267" t="s">
        <v>5</v>
      </c>
      <c r="Q54" s="268"/>
      <c r="R54" s="267" t="s">
        <v>6</v>
      </c>
      <c r="S54" s="269"/>
      <c r="T54" s="268"/>
      <c r="U54" s="43"/>
      <c r="V54" s="41"/>
    </row>
    <row r="55" spans="1:22" ht="45.75" thickBot="1" x14ac:dyDescent="0.35">
      <c r="A55" s="2"/>
      <c r="B55" s="42"/>
      <c r="C55" s="53"/>
      <c r="D55" s="41"/>
      <c r="E55" s="41"/>
      <c r="F55" s="41"/>
      <c r="G55" s="41"/>
      <c r="H55" s="41"/>
      <c r="I55" s="41"/>
      <c r="J55" s="54"/>
      <c r="K55" s="55"/>
      <c r="L55" s="272" t="s">
        <v>92</v>
      </c>
      <c r="M55" s="272" t="s">
        <v>93</v>
      </c>
      <c r="N55" s="272" t="s">
        <v>92</v>
      </c>
      <c r="O55" s="272" t="s">
        <v>93</v>
      </c>
      <c r="P55" s="272" t="s">
        <v>92</v>
      </c>
      <c r="Q55" s="274" t="s">
        <v>93</v>
      </c>
      <c r="R55" s="269" t="s">
        <v>92</v>
      </c>
      <c r="S55" s="276"/>
      <c r="T55" s="56" t="s">
        <v>93</v>
      </c>
      <c r="U55" s="43"/>
      <c r="V55" s="41"/>
    </row>
    <row r="56" spans="1:22" ht="34.5" thickBot="1" x14ac:dyDescent="0.35">
      <c r="A56" s="2"/>
      <c r="B56" s="42"/>
      <c r="C56" s="53"/>
      <c r="D56" s="41"/>
      <c r="E56" s="41"/>
      <c r="F56" s="41"/>
      <c r="G56" s="41"/>
      <c r="H56" s="41"/>
      <c r="I56" s="41"/>
      <c r="J56" s="54"/>
      <c r="K56" s="55"/>
      <c r="L56" s="273"/>
      <c r="M56" s="273"/>
      <c r="N56" s="273"/>
      <c r="O56" s="273"/>
      <c r="P56" s="273"/>
      <c r="Q56" s="275"/>
      <c r="R56" s="57" t="s">
        <v>94</v>
      </c>
      <c r="S56" s="57" t="s">
        <v>95</v>
      </c>
      <c r="T56" s="58" t="s">
        <v>96</v>
      </c>
      <c r="U56" s="43"/>
      <c r="V56" s="41"/>
    </row>
    <row r="57" spans="1:22" ht="16.5" thickBot="1" x14ac:dyDescent="0.35">
      <c r="A57" s="2"/>
      <c r="B57" s="42"/>
      <c r="C57" s="53"/>
      <c r="D57" s="41"/>
      <c r="E57" s="41"/>
      <c r="F57" s="41"/>
      <c r="G57" s="41"/>
      <c r="H57" s="41"/>
      <c r="I57" s="41"/>
      <c r="J57" s="54"/>
      <c r="K57" s="55"/>
      <c r="L57" s="59"/>
      <c r="M57" s="60"/>
      <c r="N57" s="57"/>
      <c r="O57" s="60"/>
      <c r="P57" s="57"/>
      <c r="Q57" s="60"/>
      <c r="R57" s="57"/>
      <c r="S57" s="61"/>
      <c r="T57" s="60"/>
      <c r="U57" s="43"/>
      <c r="V57" s="41"/>
    </row>
    <row r="58" spans="1:22" ht="15.75" x14ac:dyDescent="0.3">
      <c r="A58" s="2"/>
      <c r="B58" s="42"/>
      <c r="C58" s="53"/>
      <c r="D58" s="62" t="s">
        <v>7</v>
      </c>
      <c r="E58" s="62"/>
      <c r="F58" s="62"/>
      <c r="G58" s="62"/>
      <c r="H58" s="41"/>
      <c r="I58" s="41"/>
      <c r="J58" s="54"/>
      <c r="K58" s="41"/>
      <c r="L58" s="63"/>
      <c r="M58" s="64"/>
      <c r="N58" s="63"/>
      <c r="O58" s="64"/>
      <c r="P58" s="63"/>
      <c r="Q58" s="64"/>
      <c r="R58" s="63"/>
      <c r="S58" s="65"/>
      <c r="T58" s="54"/>
      <c r="U58" s="43"/>
      <c r="V58" s="41"/>
    </row>
    <row r="59" spans="1:22" ht="15.75" x14ac:dyDescent="0.3">
      <c r="A59" s="2"/>
      <c r="B59" s="42"/>
      <c r="C59" s="53"/>
      <c r="D59" s="62"/>
      <c r="E59" s="62" t="s">
        <v>8</v>
      </c>
      <c r="F59" s="62"/>
      <c r="G59" s="62"/>
      <c r="H59" s="41"/>
      <c r="I59" s="41"/>
      <c r="J59" s="54"/>
      <c r="K59" s="41"/>
      <c r="L59" s="66"/>
      <c r="M59" s="67"/>
      <c r="N59" s="66"/>
      <c r="O59" s="67"/>
      <c r="P59" s="66"/>
      <c r="Q59" s="67"/>
      <c r="R59" s="41"/>
      <c r="S59" s="41"/>
      <c r="T59" s="54"/>
      <c r="U59" s="43"/>
      <c r="V59" s="41"/>
    </row>
    <row r="60" spans="1:22" ht="15.75" x14ac:dyDescent="0.3">
      <c r="A60" s="2"/>
      <c r="B60" s="42"/>
      <c r="C60" s="53"/>
      <c r="D60" s="41"/>
      <c r="E60" s="41"/>
      <c r="F60" s="68" t="s">
        <v>97</v>
      </c>
      <c r="G60" s="69"/>
      <c r="H60" s="41"/>
      <c r="I60" s="41"/>
      <c r="J60" s="41"/>
      <c r="K60" s="70"/>
      <c r="L60" s="71"/>
      <c r="M60" s="72"/>
      <c r="N60" s="71"/>
      <c r="O60" s="72"/>
      <c r="P60" s="71"/>
      <c r="Q60" s="72"/>
      <c r="R60" s="71"/>
      <c r="S60" s="73"/>
      <c r="T60" s="72"/>
      <c r="U60" s="43"/>
      <c r="V60" s="41"/>
    </row>
    <row r="61" spans="1:22" ht="15.75" x14ac:dyDescent="0.3">
      <c r="A61" s="2"/>
      <c r="B61" s="42"/>
      <c r="C61" s="53"/>
      <c r="D61" s="41"/>
      <c r="E61" s="41"/>
      <c r="F61" s="68"/>
      <c r="G61" s="74" t="s">
        <v>98</v>
      </c>
      <c r="H61" s="75"/>
      <c r="I61" s="75"/>
      <c r="J61" s="75" t="s">
        <v>11</v>
      </c>
      <c r="K61" s="76" t="str">
        <f>+K14</f>
        <v>v</v>
      </c>
      <c r="L61" s="77" t="str">
        <f t="shared" ref="L61:T61" si="0">+L14</f>
        <v>V</v>
      </c>
      <c r="M61" s="78" t="str">
        <f t="shared" si="0"/>
        <v>-</v>
      </c>
      <c r="N61" s="77" t="str">
        <f t="shared" si="0"/>
        <v>V</v>
      </c>
      <c r="O61" s="78" t="str">
        <f t="shared" si="0"/>
        <v>-</v>
      </c>
      <c r="P61" s="77" t="str">
        <f t="shared" si="0"/>
        <v>V</v>
      </c>
      <c r="Q61" s="78" t="str">
        <f t="shared" si="0"/>
        <v>-</v>
      </c>
      <c r="R61" s="77" t="str">
        <f t="shared" si="0"/>
        <v>V</v>
      </c>
      <c r="S61" s="89" t="str">
        <f t="shared" si="0"/>
        <v>-</v>
      </c>
      <c r="T61" s="78" t="str">
        <f t="shared" si="0"/>
        <v>-</v>
      </c>
      <c r="U61" s="43"/>
      <c r="V61" s="41"/>
    </row>
    <row r="62" spans="1:22" ht="15.75" x14ac:dyDescent="0.3">
      <c r="A62" s="2"/>
      <c r="B62" s="42"/>
      <c r="C62" s="53"/>
      <c r="D62" s="41"/>
      <c r="E62" s="41"/>
      <c r="F62" s="41"/>
      <c r="G62" s="74" t="s">
        <v>100</v>
      </c>
      <c r="H62" s="75"/>
      <c r="I62" s="75"/>
      <c r="J62" s="75" t="s">
        <v>11</v>
      </c>
      <c r="K62" s="76" t="str">
        <f t="shared" ref="K62:T62" si="1">+K15</f>
        <v>v</v>
      </c>
      <c r="L62" s="77" t="str">
        <f t="shared" si="1"/>
        <v>V</v>
      </c>
      <c r="M62" s="78" t="str">
        <f t="shared" si="1"/>
        <v>-</v>
      </c>
      <c r="N62" s="77" t="str">
        <f t="shared" si="1"/>
        <v>V</v>
      </c>
      <c r="O62" s="78" t="str">
        <f t="shared" si="1"/>
        <v>-</v>
      </c>
      <c r="P62" s="77" t="str">
        <f t="shared" si="1"/>
        <v>V</v>
      </c>
      <c r="Q62" s="78" t="str">
        <f t="shared" si="1"/>
        <v>-</v>
      </c>
      <c r="R62" s="77" t="str">
        <f t="shared" si="1"/>
        <v>V</v>
      </c>
      <c r="S62" s="89" t="str">
        <f t="shared" si="1"/>
        <v>-</v>
      </c>
      <c r="T62" s="78" t="str">
        <f t="shared" si="1"/>
        <v>-</v>
      </c>
      <c r="U62" s="43"/>
      <c r="V62" s="41"/>
    </row>
    <row r="63" spans="1:22" ht="15.75" x14ac:dyDescent="0.3">
      <c r="A63" s="2"/>
      <c r="B63" s="42"/>
      <c r="C63" s="53"/>
      <c r="D63" s="41"/>
      <c r="E63" s="41"/>
      <c r="F63" s="68" t="s">
        <v>101</v>
      </c>
      <c r="G63" s="62"/>
      <c r="H63" s="62"/>
      <c r="I63" s="41"/>
      <c r="J63" s="41"/>
      <c r="K63" s="76"/>
      <c r="L63" s="87"/>
      <c r="M63" s="88"/>
      <c r="N63" s="87"/>
      <c r="O63" s="88"/>
      <c r="P63" s="87"/>
      <c r="Q63" s="88"/>
      <c r="R63" s="87"/>
      <c r="S63" s="89"/>
      <c r="T63" s="88"/>
      <c r="U63" s="43"/>
      <c r="V63" s="41"/>
    </row>
    <row r="64" spans="1:22" ht="15.75" x14ac:dyDescent="0.3">
      <c r="A64" s="2"/>
      <c r="B64" s="42"/>
      <c r="C64" s="53"/>
      <c r="D64" s="41"/>
      <c r="E64" s="41"/>
      <c r="F64" s="41"/>
      <c r="G64" s="75" t="s">
        <v>102</v>
      </c>
      <c r="H64" s="79"/>
      <c r="I64" s="75"/>
      <c r="J64" s="80" t="s">
        <v>103</v>
      </c>
      <c r="K64" s="76" t="str">
        <f t="shared" ref="K64:T65" si="2">+K17</f>
        <v>v</v>
      </c>
      <c r="L64" s="77" t="str">
        <f t="shared" si="2"/>
        <v>-</v>
      </c>
      <c r="M64" s="78" t="str">
        <f t="shared" si="2"/>
        <v>-</v>
      </c>
      <c r="N64" s="77" t="str">
        <f t="shared" si="2"/>
        <v>-</v>
      </c>
      <c r="O64" s="78" t="str">
        <f t="shared" si="2"/>
        <v>-</v>
      </c>
      <c r="P64" s="77" t="str">
        <f t="shared" si="2"/>
        <v>-</v>
      </c>
      <c r="Q64" s="78" t="str">
        <f t="shared" si="2"/>
        <v>-</v>
      </c>
      <c r="R64" s="81" t="str">
        <f t="shared" si="2"/>
        <v>-</v>
      </c>
      <c r="S64" s="82">
        <f t="shared" si="2"/>
        <v>0</v>
      </c>
      <c r="T64" s="78" t="str">
        <f t="shared" si="2"/>
        <v>-</v>
      </c>
      <c r="U64" s="43"/>
      <c r="V64" s="41"/>
    </row>
    <row r="65" spans="1:22" ht="15.75" x14ac:dyDescent="0.3">
      <c r="A65" s="2"/>
      <c r="B65" s="42"/>
      <c r="C65" s="53"/>
      <c r="D65" s="41"/>
      <c r="E65" s="41"/>
      <c r="F65" s="41"/>
      <c r="G65" s="83" t="s">
        <v>104</v>
      </c>
      <c r="H65" s="84"/>
      <c r="I65" s="83"/>
      <c r="J65" s="85" t="s">
        <v>103</v>
      </c>
      <c r="K65" s="76" t="str">
        <f t="shared" si="2"/>
        <v>v</v>
      </c>
      <c r="L65" s="77" t="str">
        <f t="shared" si="2"/>
        <v>-</v>
      </c>
      <c r="M65" s="78" t="str">
        <f t="shared" si="2"/>
        <v>-</v>
      </c>
      <c r="N65" s="77" t="str">
        <f t="shared" si="2"/>
        <v>-</v>
      </c>
      <c r="O65" s="78" t="str">
        <f t="shared" si="2"/>
        <v>-</v>
      </c>
      <c r="P65" s="77" t="str">
        <f t="shared" si="2"/>
        <v>-</v>
      </c>
      <c r="Q65" s="78" t="str">
        <f t="shared" si="2"/>
        <v>-</v>
      </c>
      <c r="R65" s="81" t="str">
        <f t="shared" si="2"/>
        <v>-</v>
      </c>
      <c r="S65" s="89" t="str">
        <f t="shared" si="2"/>
        <v>V</v>
      </c>
      <c r="T65" s="78" t="str">
        <f t="shared" si="2"/>
        <v>-</v>
      </c>
      <c r="U65" s="43"/>
      <c r="V65" s="41"/>
    </row>
    <row r="66" spans="1:22" ht="15.75" x14ac:dyDescent="0.3">
      <c r="A66" s="2"/>
      <c r="B66" s="42"/>
      <c r="C66" s="53"/>
      <c r="D66" s="41"/>
      <c r="E66" s="62" t="s">
        <v>105</v>
      </c>
      <c r="F66" s="68"/>
      <c r="G66" s="41"/>
      <c r="H66" s="41"/>
      <c r="I66" s="41"/>
      <c r="J66" s="41"/>
      <c r="K66" s="76"/>
      <c r="L66" s="87"/>
      <c r="M66" s="88"/>
      <c r="N66" s="87"/>
      <c r="O66" s="88"/>
      <c r="P66" s="87"/>
      <c r="Q66" s="88"/>
      <c r="R66" s="87"/>
      <c r="S66" s="89"/>
      <c r="T66" s="88"/>
      <c r="U66" s="43"/>
      <c r="V66" s="41"/>
    </row>
    <row r="67" spans="1:22" ht="15.75" x14ac:dyDescent="0.3">
      <c r="A67" s="2"/>
      <c r="B67" s="42"/>
      <c r="C67" s="53"/>
      <c r="D67" s="41"/>
      <c r="E67" s="41"/>
      <c r="F67" s="68"/>
      <c r="G67" s="74" t="s">
        <v>15</v>
      </c>
      <c r="H67" s="75"/>
      <c r="I67" s="75"/>
      <c r="J67" s="80" t="s">
        <v>16</v>
      </c>
      <c r="K67" s="86" t="str">
        <f t="shared" ref="K67:T68" si="3">+K20</f>
        <v>v</v>
      </c>
      <c r="L67" s="77" t="str">
        <f t="shared" si="3"/>
        <v>-</v>
      </c>
      <c r="M67" s="78" t="str">
        <f t="shared" si="3"/>
        <v>-</v>
      </c>
      <c r="N67" s="77" t="str">
        <f t="shared" si="3"/>
        <v>-</v>
      </c>
      <c r="O67" s="78" t="str">
        <f t="shared" si="3"/>
        <v>-</v>
      </c>
      <c r="P67" s="77" t="str">
        <f t="shared" si="3"/>
        <v>-</v>
      </c>
      <c r="Q67" s="78" t="str">
        <f t="shared" si="3"/>
        <v>-</v>
      </c>
      <c r="R67" s="81" t="str">
        <f t="shared" si="3"/>
        <v>-</v>
      </c>
      <c r="S67" s="89" t="str">
        <f t="shared" si="3"/>
        <v>-</v>
      </c>
      <c r="T67" s="78" t="str">
        <f t="shared" si="3"/>
        <v>V</v>
      </c>
      <c r="U67" s="43"/>
      <c r="V67" s="41"/>
    </row>
    <row r="68" spans="1:22" ht="15.75" x14ac:dyDescent="0.3">
      <c r="A68" s="2"/>
      <c r="B68" s="42"/>
      <c r="C68" s="53"/>
      <c r="D68" s="41"/>
      <c r="E68" s="62" t="s">
        <v>17</v>
      </c>
      <c r="F68" s="68"/>
      <c r="G68" s="74"/>
      <c r="H68" s="75"/>
      <c r="I68" s="75"/>
      <c r="J68" s="75" t="s">
        <v>18</v>
      </c>
      <c r="K68" s="76" t="str">
        <f t="shared" si="3"/>
        <v>v</v>
      </c>
      <c r="L68" s="277" t="str">
        <f t="shared" si="3"/>
        <v>V</v>
      </c>
      <c r="M68" s="278">
        <f t="shared" si="3"/>
        <v>0</v>
      </c>
      <c r="N68" s="277" t="str">
        <f t="shared" si="3"/>
        <v>V</v>
      </c>
      <c r="O68" s="278">
        <f t="shared" si="3"/>
        <v>0</v>
      </c>
      <c r="P68" s="277" t="str">
        <f t="shared" si="3"/>
        <v>V</v>
      </c>
      <c r="Q68" s="278">
        <f t="shared" si="3"/>
        <v>0</v>
      </c>
      <c r="R68" s="277" t="str">
        <f t="shared" si="3"/>
        <v>V</v>
      </c>
      <c r="S68" s="279">
        <f t="shared" si="3"/>
        <v>0</v>
      </c>
      <c r="T68" s="278">
        <f t="shared" si="3"/>
        <v>0</v>
      </c>
      <c r="U68" s="43"/>
      <c r="V68" s="41"/>
    </row>
    <row r="69" spans="1:22" ht="15.75" x14ac:dyDescent="0.3">
      <c r="A69" s="2"/>
      <c r="B69" s="42"/>
      <c r="C69" s="53"/>
      <c r="D69" s="41"/>
      <c r="E69" s="62" t="s">
        <v>19</v>
      </c>
      <c r="F69" s="69"/>
      <c r="G69" s="41"/>
      <c r="H69" s="41"/>
      <c r="I69" s="41"/>
      <c r="J69" s="54"/>
      <c r="K69" s="86"/>
      <c r="L69" s="87"/>
      <c r="M69" s="88"/>
      <c r="N69" s="87"/>
      <c r="O69" s="88"/>
      <c r="P69" s="87"/>
      <c r="Q69" s="88"/>
      <c r="R69" s="87"/>
      <c r="S69" s="89"/>
      <c r="T69" s="88"/>
      <c r="U69" s="43"/>
      <c r="V69" s="41"/>
    </row>
    <row r="70" spans="1:22" ht="15.75" x14ac:dyDescent="0.3">
      <c r="A70" s="2"/>
      <c r="B70" s="42"/>
      <c r="C70" s="53"/>
      <c r="D70" s="41"/>
      <c r="E70" s="62"/>
      <c r="F70" s="68" t="s">
        <v>106</v>
      </c>
      <c r="G70" s="41"/>
      <c r="H70" s="41"/>
      <c r="I70" s="41"/>
      <c r="J70" s="54"/>
      <c r="K70" s="86"/>
      <c r="L70" s="87"/>
      <c r="M70" s="88"/>
      <c r="N70" s="87"/>
      <c r="O70" s="88"/>
      <c r="P70" s="87"/>
      <c r="Q70" s="88"/>
      <c r="R70" s="87"/>
      <c r="S70" s="89"/>
      <c r="T70" s="88"/>
      <c r="U70" s="43"/>
      <c r="V70" s="41"/>
    </row>
    <row r="71" spans="1:22" ht="15.75" x14ac:dyDescent="0.3">
      <c r="A71" s="2"/>
      <c r="B71" s="42"/>
      <c r="C71" s="53"/>
      <c r="D71" s="41"/>
      <c r="E71" s="62"/>
      <c r="F71" s="69"/>
      <c r="G71" s="3" t="s">
        <v>107</v>
      </c>
      <c r="H71" s="75"/>
      <c r="I71" s="75"/>
      <c r="J71" s="80" t="s">
        <v>21</v>
      </c>
      <c r="K71" s="76" t="str">
        <f t="shared" ref="K71:T74" si="4">+K24</f>
        <v>v</v>
      </c>
      <c r="L71" s="77" t="str">
        <f t="shared" si="4"/>
        <v>-</v>
      </c>
      <c r="M71" s="78" t="str">
        <f t="shared" si="4"/>
        <v>-</v>
      </c>
      <c r="N71" s="77" t="str">
        <f t="shared" si="4"/>
        <v>-</v>
      </c>
      <c r="O71" s="78" t="str">
        <f t="shared" si="4"/>
        <v>-</v>
      </c>
      <c r="P71" s="77" t="str">
        <f t="shared" si="4"/>
        <v>-</v>
      </c>
      <c r="Q71" s="78" t="str">
        <f t="shared" si="4"/>
        <v>-</v>
      </c>
      <c r="R71" s="81" t="str">
        <f t="shared" si="4"/>
        <v>-</v>
      </c>
      <c r="S71" s="90" t="str">
        <f t="shared" si="4"/>
        <v>V</v>
      </c>
      <c r="T71" s="91" t="str">
        <f t="shared" si="4"/>
        <v>V</v>
      </c>
      <c r="U71" s="43"/>
      <c r="V71" s="41"/>
    </row>
    <row r="72" spans="1:22" ht="15.75" x14ac:dyDescent="0.3">
      <c r="A72" s="2"/>
      <c r="B72" s="42"/>
      <c r="C72" s="53"/>
      <c r="D72" s="41"/>
      <c r="E72" s="62"/>
      <c r="F72" s="41"/>
      <c r="G72" s="3" t="s">
        <v>108</v>
      </c>
      <c r="H72" s="75"/>
      <c r="I72" s="75"/>
      <c r="J72" s="80" t="s">
        <v>21</v>
      </c>
      <c r="K72" s="76" t="str">
        <f t="shared" si="4"/>
        <v>v</v>
      </c>
      <c r="L72" s="77" t="str">
        <f t="shared" si="4"/>
        <v>-</v>
      </c>
      <c r="M72" s="78" t="str">
        <f t="shared" si="4"/>
        <v>-</v>
      </c>
      <c r="N72" s="77" t="str">
        <f t="shared" si="4"/>
        <v>-</v>
      </c>
      <c r="O72" s="78" t="str">
        <f t="shared" si="4"/>
        <v>-</v>
      </c>
      <c r="P72" s="77" t="str">
        <f t="shared" si="4"/>
        <v>-</v>
      </c>
      <c r="Q72" s="78" t="str">
        <f t="shared" si="4"/>
        <v>-</v>
      </c>
      <c r="R72" s="81" t="str">
        <f t="shared" si="4"/>
        <v>-</v>
      </c>
      <c r="S72" s="92">
        <f t="shared" si="4"/>
        <v>0</v>
      </c>
      <c r="T72" s="91" t="str">
        <f t="shared" si="4"/>
        <v>V</v>
      </c>
      <c r="U72" s="43"/>
      <c r="V72" s="41"/>
    </row>
    <row r="73" spans="1:22" ht="15.75" x14ac:dyDescent="0.3">
      <c r="A73" s="2"/>
      <c r="B73" s="42"/>
      <c r="C73" s="53"/>
      <c r="D73" s="41"/>
      <c r="E73" s="62"/>
      <c r="F73" s="41"/>
      <c r="G73" s="4" t="s">
        <v>109</v>
      </c>
      <c r="H73" s="75"/>
      <c r="I73" s="75"/>
      <c r="J73" s="80" t="s">
        <v>21</v>
      </c>
      <c r="K73" s="76" t="str">
        <f t="shared" si="4"/>
        <v>v</v>
      </c>
      <c r="L73" s="77" t="str">
        <f t="shared" si="4"/>
        <v>-</v>
      </c>
      <c r="M73" s="78" t="str">
        <f t="shared" si="4"/>
        <v>-</v>
      </c>
      <c r="N73" s="77" t="str">
        <f t="shared" si="4"/>
        <v>-</v>
      </c>
      <c r="O73" s="78" t="str">
        <f t="shared" si="4"/>
        <v>-</v>
      </c>
      <c r="P73" s="77" t="str">
        <f t="shared" si="4"/>
        <v>-</v>
      </c>
      <c r="Q73" s="78" t="str">
        <f t="shared" si="4"/>
        <v>-</v>
      </c>
      <c r="R73" s="81" t="str">
        <f t="shared" si="4"/>
        <v>-</v>
      </c>
      <c r="S73" s="90" t="str">
        <f t="shared" si="4"/>
        <v>V</v>
      </c>
      <c r="T73" s="91" t="str">
        <f t="shared" si="4"/>
        <v>V</v>
      </c>
      <c r="U73" s="43"/>
      <c r="V73" s="41"/>
    </row>
    <row r="74" spans="1:22" ht="15.75" x14ac:dyDescent="0.3">
      <c r="A74" s="2"/>
      <c r="B74" s="42"/>
      <c r="C74" s="53"/>
      <c r="D74" s="41"/>
      <c r="E74" s="62"/>
      <c r="F74" s="41"/>
      <c r="G74" s="4" t="s">
        <v>110</v>
      </c>
      <c r="H74" s="75"/>
      <c r="I74" s="75"/>
      <c r="J74" s="80" t="s">
        <v>21</v>
      </c>
      <c r="K74" s="76" t="str">
        <f t="shared" si="4"/>
        <v>v</v>
      </c>
      <c r="L74" s="77" t="str">
        <f t="shared" si="4"/>
        <v>-</v>
      </c>
      <c r="M74" s="78" t="str">
        <f t="shared" si="4"/>
        <v>-</v>
      </c>
      <c r="N74" s="77" t="str">
        <f t="shared" si="4"/>
        <v>-</v>
      </c>
      <c r="O74" s="78" t="str">
        <f t="shared" si="4"/>
        <v>-</v>
      </c>
      <c r="P74" s="77" t="str">
        <f t="shared" si="4"/>
        <v>-</v>
      </c>
      <c r="Q74" s="78" t="str">
        <f t="shared" si="4"/>
        <v>-</v>
      </c>
      <c r="R74" s="81" t="str">
        <f t="shared" si="4"/>
        <v>-</v>
      </c>
      <c r="S74" s="90" t="str">
        <f t="shared" si="4"/>
        <v>V</v>
      </c>
      <c r="T74" s="91" t="str">
        <f t="shared" si="4"/>
        <v>V</v>
      </c>
      <c r="U74" s="43"/>
      <c r="V74" s="41"/>
    </row>
    <row r="75" spans="1:22" ht="15.75" x14ac:dyDescent="0.3">
      <c r="A75" s="2"/>
      <c r="B75" s="42"/>
      <c r="C75" s="53"/>
      <c r="D75" s="41"/>
      <c r="E75" s="62"/>
      <c r="F75" s="68" t="s">
        <v>111</v>
      </c>
      <c r="G75" s="41"/>
      <c r="H75" s="41"/>
      <c r="I75" s="41"/>
      <c r="J75" s="54"/>
      <c r="K75" s="86"/>
      <c r="L75" s="87"/>
      <c r="M75" s="88"/>
      <c r="N75" s="87"/>
      <c r="O75" s="88"/>
      <c r="P75" s="87"/>
      <c r="Q75" s="88"/>
      <c r="R75" s="87"/>
      <c r="S75" s="89"/>
      <c r="T75" s="88"/>
      <c r="U75" s="43"/>
      <c r="V75" s="41"/>
    </row>
    <row r="76" spans="1:22" ht="15.75" x14ac:dyDescent="0.3">
      <c r="A76" s="2"/>
      <c r="B76" s="42"/>
      <c r="C76" s="53"/>
      <c r="D76" s="41"/>
      <c r="E76" s="41"/>
      <c r="F76" s="41"/>
      <c r="G76" s="74" t="s">
        <v>22</v>
      </c>
      <c r="H76" s="75"/>
      <c r="I76" s="75"/>
      <c r="J76" s="80" t="s">
        <v>21</v>
      </c>
      <c r="K76" s="86" t="str">
        <f t="shared" ref="K76:T77" si="5">+K29</f>
        <v>v</v>
      </c>
      <c r="L76" s="77" t="str">
        <f t="shared" si="5"/>
        <v>V</v>
      </c>
      <c r="M76" s="78" t="str">
        <f t="shared" si="5"/>
        <v>V</v>
      </c>
      <c r="N76" s="77" t="str">
        <f t="shared" si="5"/>
        <v>V</v>
      </c>
      <c r="O76" s="78" t="str">
        <f t="shared" si="5"/>
        <v>V</v>
      </c>
      <c r="P76" s="77" t="str">
        <f t="shared" si="5"/>
        <v>V</v>
      </c>
      <c r="Q76" s="78" t="str">
        <f t="shared" si="5"/>
        <v>V</v>
      </c>
      <c r="R76" s="77" t="str">
        <f t="shared" si="5"/>
        <v>V</v>
      </c>
      <c r="S76" s="89" t="str">
        <f t="shared" si="5"/>
        <v>-</v>
      </c>
      <c r="T76" s="78" t="str">
        <f t="shared" si="5"/>
        <v>V</v>
      </c>
      <c r="U76" s="43"/>
      <c r="V76" s="41"/>
    </row>
    <row r="77" spans="1:22" ht="15.75" x14ac:dyDescent="0.3">
      <c r="A77" s="2"/>
      <c r="B77" s="42"/>
      <c r="C77" s="53"/>
      <c r="D77" s="41"/>
      <c r="E77" s="41"/>
      <c r="F77" s="41"/>
      <c r="G77" s="93" t="s">
        <v>23</v>
      </c>
      <c r="H77" s="83"/>
      <c r="I77" s="83"/>
      <c r="J77" s="85" t="s">
        <v>21</v>
      </c>
      <c r="K77" s="86" t="str">
        <f t="shared" si="5"/>
        <v>v</v>
      </c>
      <c r="L77" s="77" t="str">
        <f t="shared" si="5"/>
        <v>V</v>
      </c>
      <c r="M77" s="78" t="str">
        <f t="shared" si="5"/>
        <v>V</v>
      </c>
      <c r="N77" s="77" t="str">
        <f t="shared" si="5"/>
        <v>V</v>
      </c>
      <c r="O77" s="78" t="str">
        <f t="shared" si="5"/>
        <v>V</v>
      </c>
      <c r="P77" s="77" t="str">
        <f t="shared" si="5"/>
        <v>V</v>
      </c>
      <c r="Q77" s="78" t="str">
        <f t="shared" si="5"/>
        <v>V</v>
      </c>
      <c r="R77" s="77" t="str">
        <f t="shared" si="5"/>
        <v>V</v>
      </c>
      <c r="S77" s="89" t="str">
        <f t="shared" si="5"/>
        <v>-</v>
      </c>
      <c r="T77" s="78" t="str">
        <f t="shared" si="5"/>
        <v>V</v>
      </c>
      <c r="U77" s="43"/>
      <c r="V77" s="41"/>
    </row>
    <row r="78" spans="1:22" ht="15.75" x14ac:dyDescent="0.3">
      <c r="A78" s="2"/>
      <c r="B78" s="42"/>
      <c r="C78" s="53"/>
      <c r="D78" s="41"/>
      <c r="E78" s="41"/>
      <c r="F78" s="68" t="s">
        <v>112</v>
      </c>
      <c r="G78" s="41"/>
      <c r="H78" s="41"/>
      <c r="I78" s="41"/>
      <c r="J78" s="54"/>
      <c r="K78" s="86"/>
      <c r="L78" s="87"/>
      <c r="M78" s="88"/>
      <c r="N78" s="87"/>
      <c r="O78" s="88"/>
      <c r="P78" s="87"/>
      <c r="Q78" s="88"/>
      <c r="R78" s="87"/>
      <c r="S78" s="89"/>
      <c r="T78" s="88"/>
      <c r="U78" s="43"/>
      <c r="V78" s="41"/>
    </row>
    <row r="79" spans="1:22" ht="15.75" x14ac:dyDescent="0.3">
      <c r="A79" s="2"/>
      <c r="B79" s="42"/>
      <c r="C79" s="53"/>
      <c r="D79" s="41"/>
      <c r="E79" s="41"/>
      <c r="F79" s="69"/>
      <c r="G79" s="93" t="s">
        <v>113</v>
      </c>
      <c r="H79" s="83"/>
      <c r="I79" s="83"/>
      <c r="J79" s="85"/>
      <c r="K79" s="86" t="str">
        <f t="shared" ref="K79:T79" si="6">+K32</f>
        <v>v</v>
      </c>
      <c r="L79" s="77" t="str">
        <f t="shared" si="6"/>
        <v>-</v>
      </c>
      <c r="M79" s="78" t="str">
        <f t="shared" si="6"/>
        <v>-</v>
      </c>
      <c r="N79" s="77" t="str">
        <f t="shared" si="6"/>
        <v>-</v>
      </c>
      <c r="O79" s="78" t="str">
        <f t="shared" si="6"/>
        <v>-</v>
      </c>
      <c r="P79" s="77" t="str">
        <f t="shared" si="6"/>
        <v>-</v>
      </c>
      <c r="Q79" s="78" t="str">
        <f t="shared" si="6"/>
        <v>-</v>
      </c>
      <c r="R79" s="77" t="str">
        <f t="shared" si="6"/>
        <v>V</v>
      </c>
      <c r="S79" s="89" t="str">
        <f t="shared" si="6"/>
        <v>-</v>
      </c>
      <c r="T79" s="78" t="str">
        <f t="shared" si="6"/>
        <v>V</v>
      </c>
      <c r="U79" s="43"/>
      <c r="V79" s="41"/>
    </row>
    <row r="80" spans="1:22" ht="15.75" x14ac:dyDescent="0.3">
      <c r="A80" s="2"/>
      <c r="B80" s="42"/>
      <c r="C80" s="53"/>
      <c r="D80" s="41"/>
      <c r="E80" s="41"/>
      <c r="F80" s="68" t="s">
        <v>114</v>
      </c>
      <c r="G80" s="41"/>
      <c r="H80" s="41"/>
      <c r="I80" s="41"/>
      <c r="J80" s="54"/>
      <c r="K80" s="86"/>
      <c r="L80" s="87"/>
      <c r="M80" s="88"/>
      <c r="N80" s="87"/>
      <c r="O80" s="88"/>
      <c r="P80" s="87"/>
      <c r="Q80" s="88"/>
      <c r="R80" s="87"/>
      <c r="S80" s="89"/>
      <c r="T80" s="88"/>
      <c r="U80" s="43"/>
      <c r="V80" s="41"/>
    </row>
    <row r="81" spans="1:23" ht="15.75" x14ac:dyDescent="0.3">
      <c r="A81" s="2"/>
      <c r="B81" s="42"/>
      <c r="C81" s="53"/>
      <c r="D81" s="41"/>
      <c r="E81" s="41"/>
      <c r="F81" s="69"/>
      <c r="G81" s="93" t="s">
        <v>24</v>
      </c>
      <c r="H81" s="83"/>
      <c r="I81" s="83"/>
      <c r="J81" s="85"/>
      <c r="K81" s="86" t="str">
        <f t="shared" ref="K81:T81" si="7">+K34</f>
        <v>v</v>
      </c>
      <c r="L81" s="77" t="str">
        <f t="shared" si="7"/>
        <v>-</v>
      </c>
      <c r="M81" s="78" t="str">
        <f t="shared" si="7"/>
        <v>-</v>
      </c>
      <c r="N81" s="77" t="str">
        <f t="shared" si="7"/>
        <v>-</v>
      </c>
      <c r="O81" s="78" t="str">
        <f t="shared" si="7"/>
        <v>-</v>
      </c>
      <c r="P81" s="77" t="str">
        <f t="shared" si="7"/>
        <v>-</v>
      </c>
      <c r="Q81" s="78" t="str">
        <f t="shared" si="7"/>
        <v>-</v>
      </c>
      <c r="R81" s="277" t="str">
        <f t="shared" si="7"/>
        <v>V</v>
      </c>
      <c r="S81" s="279">
        <f t="shared" si="7"/>
        <v>0</v>
      </c>
      <c r="T81" s="278">
        <f t="shared" si="7"/>
        <v>0</v>
      </c>
      <c r="U81" s="43"/>
      <c r="V81" s="41"/>
    </row>
    <row r="82" spans="1:23" ht="15.75" x14ac:dyDescent="0.3">
      <c r="A82" s="2"/>
      <c r="B82" s="42"/>
      <c r="C82" s="53"/>
      <c r="D82" s="41"/>
      <c r="E82" s="41"/>
      <c r="F82" s="41"/>
      <c r="G82" s="41"/>
      <c r="H82" s="41"/>
      <c r="I82" s="41"/>
      <c r="J82" s="54"/>
      <c r="K82" s="86"/>
      <c r="L82" s="87"/>
      <c r="M82" s="88"/>
      <c r="N82" s="87"/>
      <c r="O82" s="88"/>
      <c r="P82" s="87"/>
      <c r="Q82" s="88"/>
      <c r="R82" s="87"/>
      <c r="S82" s="89"/>
      <c r="T82" s="88"/>
      <c r="U82" s="43"/>
      <c r="V82" s="41"/>
    </row>
    <row r="83" spans="1:23" ht="15.75" x14ac:dyDescent="0.3">
      <c r="A83" s="2"/>
      <c r="B83" s="42"/>
      <c r="C83" s="53"/>
      <c r="D83" s="94" t="s">
        <v>25</v>
      </c>
      <c r="E83" s="94"/>
      <c r="F83" s="41"/>
      <c r="G83" s="93"/>
      <c r="H83" s="93"/>
      <c r="I83" s="93"/>
      <c r="J83" s="85" t="s">
        <v>21</v>
      </c>
      <c r="K83" s="86" t="str">
        <f t="shared" ref="K83:T83" si="8">+K36</f>
        <v>E215</v>
      </c>
      <c r="L83" s="277" t="str">
        <f t="shared" si="8"/>
        <v>V</v>
      </c>
      <c r="M83" s="278">
        <f t="shared" si="8"/>
        <v>0</v>
      </c>
      <c r="N83" s="277" t="str">
        <f t="shared" si="8"/>
        <v>V</v>
      </c>
      <c r="O83" s="278">
        <f t="shared" si="8"/>
        <v>0</v>
      </c>
      <c r="P83" s="277" t="str">
        <f t="shared" si="8"/>
        <v>V</v>
      </c>
      <c r="Q83" s="278">
        <f t="shared" si="8"/>
        <v>0</v>
      </c>
      <c r="R83" s="277" t="str">
        <f t="shared" si="8"/>
        <v>V</v>
      </c>
      <c r="S83" s="279">
        <f t="shared" si="8"/>
        <v>0</v>
      </c>
      <c r="T83" s="278">
        <f t="shared" si="8"/>
        <v>0</v>
      </c>
      <c r="U83" s="43"/>
      <c r="V83" s="41"/>
    </row>
    <row r="84" spans="1:23" ht="15.75" x14ac:dyDescent="0.3">
      <c r="A84" s="2"/>
      <c r="B84" s="42"/>
      <c r="C84" s="53"/>
      <c r="D84" s="94"/>
      <c r="E84" s="94"/>
      <c r="F84" s="41"/>
      <c r="G84" s="41"/>
      <c r="H84" s="41"/>
      <c r="I84" s="41"/>
      <c r="J84" s="54"/>
      <c r="K84" s="86"/>
      <c r="L84" s="87"/>
      <c r="M84" s="88"/>
      <c r="N84" s="87"/>
      <c r="O84" s="88"/>
      <c r="P84" s="87"/>
      <c r="Q84" s="88"/>
      <c r="R84" s="87"/>
      <c r="S84" s="89"/>
      <c r="T84" s="88"/>
      <c r="U84" s="43"/>
      <c r="V84" s="41"/>
    </row>
    <row r="85" spans="1:23" ht="15.75" x14ac:dyDescent="0.3">
      <c r="A85" s="2"/>
      <c r="B85" s="42"/>
      <c r="C85" s="53"/>
      <c r="D85" s="94" t="s">
        <v>27</v>
      </c>
      <c r="E85" s="94"/>
      <c r="F85" s="41"/>
      <c r="G85" s="41"/>
      <c r="H85" s="41"/>
      <c r="I85" s="41"/>
      <c r="J85" s="54"/>
      <c r="K85" s="86"/>
      <c r="L85" s="87"/>
      <c r="M85" s="88"/>
      <c r="N85" s="87"/>
      <c r="O85" s="88"/>
      <c r="P85" s="87"/>
      <c r="Q85" s="88"/>
      <c r="R85" s="87"/>
      <c r="S85" s="89"/>
      <c r="T85" s="88"/>
      <c r="U85" s="43"/>
      <c r="V85" s="41"/>
    </row>
    <row r="86" spans="1:23" ht="15.75" x14ac:dyDescent="0.3">
      <c r="A86" s="2"/>
      <c r="B86" s="42"/>
      <c r="C86" s="53"/>
      <c r="D86" s="94"/>
      <c r="E86" s="94"/>
      <c r="F86" s="41"/>
      <c r="G86" s="93" t="s">
        <v>28</v>
      </c>
      <c r="H86" s="83"/>
      <c r="I86" s="83"/>
      <c r="J86" s="85" t="s">
        <v>21</v>
      </c>
      <c r="K86" s="86" t="str">
        <f t="shared" ref="K86:T88" si="9">+K39</f>
        <v>E891</v>
      </c>
      <c r="L86" s="277" t="str">
        <f t="shared" si="9"/>
        <v>V</v>
      </c>
      <c r="M86" s="278">
        <f t="shared" si="9"/>
        <v>0</v>
      </c>
      <c r="N86" s="277" t="str">
        <f t="shared" si="9"/>
        <v>V</v>
      </c>
      <c r="O86" s="278">
        <f t="shared" si="9"/>
        <v>0</v>
      </c>
      <c r="P86" s="277" t="str">
        <f t="shared" si="9"/>
        <v>V</v>
      </c>
      <c r="Q86" s="278">
        <f t="shared" si="9"/>
        <v>0</v>
      </c>
      <c r="R86" s="277" t="str">
        <f t="shared" si="9"/>
        <v>V</v>
      </c>
      <c r="S86" s="279">
        <f t="shared" si="9"/>
        <v>0</v>
      </c>
      <c r="T86" s="278">
        <f t="shared" si="9"/>
        <v>0</v>
      </c>
      <c r="U86" s="43"/>
      <c r="V86" s="41"/>
    </row>
    <row r="87" spans="1:23" ht="15.75" x14ac:dyDescent="0.3">
      <c r="A87" s="2"/>
      <c r="B87" s="42"/>
      <c r="C87" s="53"/>
      <c r="D87" s="94"/>
      <c r="E87" s="94"/>
      <c r="F87" s="41"/>
      <c r="G87" s="93" t="s">
        <v>30</v>
      </c>
      <c r="H87" s="83"/>
      <c r="I87" s="83"/>
      <c r="J87" s="85" t="s">
        <v>21</v>
      </c>
      <c r="K87" s="86" t="str">
        <f t="shared" si="9"/>
        <v>E850</v>
      </c>
      <c r="L87" s="277" t="str">
        <f t="shared" si="9"/>
        <v>V</v>
      </c>
      <c r="M87" s="278">
        <f t="shared" si="9"/>
        <v>0</v>
      </c>
      <c r="N87" s="277" t="str">
        <f t="shared" si="9"/>
        <v>V</v>
      </c>
      <c r="O87" s="278">
        <f t="shared" si="9"/>
        <v>0</v>
      </c>
      <c r="P87" s="277" t="str">
        <f t="shared" si="9"/>
        <v>V</v>
      </c>
      <c r="Q87" s="278">
        <f t="shared" si="9"/>
        <v>0</v>
      </c>
      <c r="R87" s="277" t="str">
        <f t="shared" si="9"/>
        <v>V</v>
      </c>
      <c r="S87" s="279">
        <f t="shared" si="9"/>
        <v>0</v>
      </c>
      <c r="T87" s="278">
        <f t="shared" si="9"/>
        <v>0</v>
      </c>
      <c r="U87" s="43"/>
      <c r="V87" s="41"/>
    </row>
    <row r="88" spans="1:23" ht="16.5" thickBot="1" x14ac:dyDescent="0.35">
      <c r="A88" s="2"/>
      <c r="B88" s="42"/>
      <c r="C88" s="53"/>
      <c r="D88" s="94"/>
      <c r="E88" s="94"/>
      <c r="F88" s="41"/>
      <c r="G88" s="93" t="s">
        <v>32</v>
      </c>
      <c r="H88" s="83"/>
      <c r="I88" s="83"/>
      <c r="J88" s="85" t="s">
        <v>21</v>
      </c>
      <c r="K88" s="95" t="str">
        <f t="shared" si="9"/>
        <v>E890</v>
      </c>
      <c r="L88" s="280" t="str">
        <f t="shared" si="9"/>
        <v>V</v>
      </c>
      <c r="M88" s="281">
        <f t="shared" si="9"/>
        <v>0</v>
      </c>
      <c r="N88" s="280" t="str">
        <f t="shared" si="9"/>
        <v>V</v>
      </c>
      <c r="O88" s="281">
        <f t="shared" si="9"/>
        <v>0</v>
      </c>
      <c r="P88" s="280" t="str">
        <f t="shared" si="9"/>
        <v>V</v>
      </c>
      <c r="Q88" s="281">
        <f t="shared" si="9"/>
        <v>0</v>
      </c>
      <c r="R88" s="280" t="str">
        <f t="shared" si="9"/>
        <v>V</v>
      </c>
      <c r="S88" s="282">
        <f t="shared" si="9"/>
        <v>0</v>
      </c>
      <c r="T88" s="281">
        <f t="shared" si="9"/>
        <v>0</v>
      </c>
      <c r="U88" s="43"/>
      <c r="V88" s="41"/>
    </row>
    <row r="89" spans="1:23" ht="16.5" thickBot="1" x14ac:dyDescent="0.35">
      <c r="A89" s="2"/>
      <c r="B89" s="42"/>
      <c r="C89" s="53"/>
      <c r="D89" s="94"/>
      <c r="E89" s="94"/>
      <c r="F89" s="41"/>
      <c r="G89" s="41"/>
      <c r="H89" s="41"/>
      <c r="I89" s="41"/>
      <c r="J89" s="41"/>
      <c r="K89" s="96"/>
      <c r="L89" s="97"/>
      <c r="M89" s="48"/>
      <c r="N89" s="48"/>
      <c r="O89" s="48"/>
      <c r="P89" s="48"/>
      <c r="Q89" s="48"/>
      <c r="R89" s="48"/>
      <c r="S89" s="48"/>
      <c r="T89" s="48"/>
      <c r="U89" s="43"/>
      <c r="V89" s="41"/>
    </row>
    <row r="90" spans="1:23" ht="16.5" thickBot="1" x14ac:dyDescent="0.35">
      <c r="A90" s="2"/>
      <c r="B90" s="42"/>
      <c r="C90" s="53"/>
      <c r="D90" s="98" t="s">
        <v>34</v>
      </c>
      <c r="E90" s="94"/>
      <c r="F90" s="41"/>
      <c r="G90" s="74"/>
      <c r="H90" s="75"/>
      <c r="I90" s="75"/>
      <c r="J90" s="80" t="s">
        <v>21</v>
      </c>
      <c r="K90" s="110" t="str">
        <f>+K43</f>
        <v>v</v>
      </c>
      <c r="L90" s="147" t="s">
        <v>13</v>
      </c>
      <c r="M90" s="148" t="s">
        <v>13</v>
      </c>
      <c r="N90" s="147" t="s">
        <v>13</v>
      </c>
      <c r="O90" s="148" t="s">
        <v>13</v>
      </c>
      <c r="P90" s="147" t="s">
        <v>13</v>
      </c>
      <c r="Q90" s="148" t="s">
        <v>13</v>
      </c>
      <c r="R90" s="147" t="s">
        <v>13</v>
      </c>
      <c r="S90" s="149" t="s">
        <v>13</v>
      </c>
      <c r="T90" s="148" t="s">
        <v>13</v>
      </c>
      <c r="U90" s="43"/>
      <c r="V90" s="41"/>
      <c r="W90" t="s">
        <v>124</v>
      </c>
    </row>
    <row r="91" spans="1:23" ht="16.5" thickBot="1" x14ac:dyDescent="0.35">
      <c r="A91" s="2"/>
      <c r="B91" s="42"/>
      <c r="C91" s="53"/>
      <c r="D91" s="41"/>
      <c r="E91" s="41"/>
      <c r="F91" s="41"/>
      <c r="G91" s="41"/>
      <c r="H91" s="41"/>
      <c r="I91" s="41"/>
      <c r="J91" s="41"/>
      <c r="K91" s="99"/>
      <c r="L91" s="66"/>
      <c r="M91" s="65"/>
      <c r="N91" s="48"/>
      <c r="O91" s="48"/>
      <c r="P91" s="48"/>
      <c r="Q91" s="48"/>
      <c r="R91" s="86"/>
      <c r="S91" s="86"/>
      <c r="T91" s="100"/>
      <c r="U91" s="43"/>
      <c r="V91" s="41"/>
    </row>
    <row r="92" spans="1:23" ht="16.5" thickBot="1" x14ac:dyDescent="0.35">
      <c r="A92" s="2"/>
      <c r="B92" s="42"/>
      <c r="C92" s="53"/>
      <c r="D92" s="98" t="s">
        <v>35</v>
      </c>
      <c r="E92" s="41"/>
      <c r="F92" s="41"/>
      <c r="G92" s="75"/>
      <c r="H92" s="75"/>
      <c r="I92" s="75"/>
      <c r="J92" s="80" t="s">
        <v>36</v>
      </c>
      <c r="K92" s="96" t="str">
        <f t="shared" ref="K92:T92" si="10">+K45</f>
        <v>E310</v>
      </c>
      <c r="L92" s="101" t="str">
        <f t="shared" si="10"/>
        <v>V</v>
      </c>
      <c r="M92" s="60" t="str">
        <f t="shared" si="10"/>
        <v>V</v>
      </c>
      <c r="N92" s="101" t="str">
        <f t="shared" si="10"/>
        <v>V</v>
      </c>
      <c r="O92" s="60" t="str">
        <f t="shared" si="10"/>
        <v>V</v>
      </c>
      <c r="P92" s="101" t="str">
        <f t="shared" si="10"/>
        <v>V</v>
      </c>
      <c r="Q92" s="60" t="str">
        <f t="shared" si="10"/>
        <v>V</v>
      </c>
      <c r="R92" s="101" t="str">
        <f t="shared" si="10"/>
        <v>-</v>
      </c>
      <c r="S92" s="102" t="str">
        <f t="shared" si="10"/>
        <v>-</v>
      </c>
      <c r="T92" s="60" t="str">
        <f t="shared" si="10"/>
        <v>-</v>
      </c>
      <c r="U92" s="43"/>
      <c r="V92" s="41"/>
    </row>
    <row r="93" spans="1:23" ht="16.5" thickBot="1" x14ac:dyDescent="0.35">
      <c r="A93" s="2"/>
      <c r="B93" s="42"/>
      <c r="C93" s="103"/>
      <c r="D93" s="104"/>
      <c r="E93" s="104"/>
      <c r="F93" s="104"/>
      <c r="G93" s="105"/>
      <c r="H93" s="104"/>
      <c r="I93" s="104"/>
      <c r="J93" s="104"/>
      <c r="K93" s="96"/>
      <c r="L93" s="102"/>
      <c r="M93" s="102"/>
      <c r="N93" s="102"/>
      <c r="O93" s="102"/>
      <c r="P93" s="102"/>
      <c r="Q93" s="102"/>
      <c r="R93" s="102"/>
      <c r="S93" s="102"/>
      <c r="T93" s="102"/>
      <c r="U93" s="43"/>
      <c r="V93" s="41"/>
    </row>
    <row r="94" spans="1:23" ht="15.75" x14ac:dyDescent="0.3">
      <c r="A94" s="2"/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8"/>
      <c r="M94" s="108"/>
      <c r="N94" s="108"/>
      <c r="O94" s="108"/>
      <c r="P94" s="108"/>
      <c r="Q94" s="108"/>
      <c r="R94" s="108"/>
      <c r="S94" s="108"/>
      <c r="T94" s="108"/>
      <c r="U94" s="109"/>
      <c r="V94" s="41"/>
    </row>
    <row r="95" spans="1:23" ht="15.75" x14ac:dyDescent="0.3">
      <c r="A95" s="263" t="s">
        <v>125</v>
      </c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</row>
    <row r="96" spans="1:23" ht="15.75" x14ac:dyDescent="0.3">
      <c r="A96" s="2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41"/>
    </row>
    <row r="97" spans="1:22" ht="16.5" x14ac:dyDescent="0.3">
      <c r="A97" s="2"/>
      <c r="B97" s="42"/>
      <c r="C97" s="264" t="s">
        <v>0</v>
      </c>
      <c r="D97" s="264"/>
      <c r="E97" s="264"/>
      <c r="F97" s="264"/>
      <c r="G97" s="264"/>
      <c r="H97" s="264"/>
      <c r="I97" s="264"/>
      <c r="J97" s="265" t="s">
        <v>90</v>
      </c>
      <c r="K97" s="265"/>
      <c r="L97" s="265"/>
      <c r="M97" s="265"/>
      <c r="N97" s="265"/>
      <c r="O97" s="266" t="s">
        <v>91</v>
      </c>
      <c r="P97" s="266"/>
      <c r="Q97" s="266"/>
      <c r="R97" s="266"/>
      <c r="S97" s="266"/>
      <c r="T97" s="266"/>
      <c r="U97" s="43"/>
      <c r="V97" s="41"/>
    </row>
    <row r="98" spans="1:22" ht="16.5" x14ac:dyDescent="0.3">
      <c r="A98" s="2"/>
      <c r="B98" s="42"/>
      <c r="C98" s="41"/>
      <c r="D98" s="44"/>
      <c r="E98" s="41"/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  <c r="U98" s="43"/>
      <c r="V98" s="41"/>
    </row>
    <row r="99" spans="1:22" ht="15.75" x14ac:dyDescent="0.3">
      <c r="A99" s="2"/>
      <c r="B99" s="42"/>
      <c r="C99" s="270" t="s">
        <v>1</v>
      </c>
      <c r="D99" s="270"/>
      <c r="E99" s="270"/>
      <c r="F99" s="270"/>
      <c r="G99" s="271" t="s">
        <v>117</v>
      </c>
      <c r="H99" s="271"/>
      <c r="I99" s="46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  <c r="U99" s="43"/>
      <c r="V99" s="41"/>
    </row>
    <row r="100" spans="1:22" ht="16.5" thickBot="1" x14ac:dyDescent="0.35">
      <c r="A100" s="2"/>
      <c r="B100" s="42"/>
      <c r="C100" s="41"/>
      <c r="D100" s="47"/>
      <c r="E100" s="41"/>
      <c r="F100" s="41"/>
      <c r="G100" s="41"/>
      <c r="H100" s="41"/>
      <c r="I100" s="41"/>
      <c r="J100" s="41"/>
      <c r="K100" s="41"/>
      <c r="L100" s="48"/>
      <c r="M100" s="48"/>
      <c r="N100" s="48"/>
      <c r="O100" s="48"/>
      <c r="P100" s="48"/>
      <c r="Q100" s="48"/>
      <c r="R100" s="48"/>
      <c r="S100" s="48"/>
      <c r="T100" s="48"/>
      <c r="U100" s="43"/>
      <c r="V100" s="41"/>
    </row>
    <row r="101" spans="1:22" ht="16.5" thickBot="1" x14ac:dyDescent="0.35">
      <c r="A101" s="2"/>
      <c r="B101" s="42"/>
      <c r="C101" s="49"/>
      <c r="D101" s="50"/>
      <c r="E101" s="50"/>
      <c r="F101" s="50"/>
      <c r="G101" s="50"/>
      <c r="H101" s="50"/>
      <c r="I101" s="50"/>
      <c r="J101" s="51"/>
      <c r="K101" s="52" t="s">
        <v>2</v>
      </c>
      <c r="L101" s="267" t="s">
        <v>3</v>
      </c>
      <c r="M101" s="268"/>
      <c r="N101" s="267" t="s">
        <v>4</v>
      </c>
      <c r="O101" s="268"/>
      <c r="P101" s="267" t="s">
        <v>5</v>
      </c>
      <c r="Q101" s="268"/>
      <c r="R101" s="267" t="s">
        <v>6</v>
      </c>
      <c r="S101" s="269"/>
      <c r="T101" s="268"/>
      <c r="U101" s="43"/>
      <c r="V101" s="41"/>
    </row>
    <row r="102" spans="1:22" ht="45.75" thickBot="1" x14ac:dyDescent="0.35">
      <c r="A102" s="2"/>
      <c r="B102" s="42"/>
      <c r="C102" s="53"/>
      <c r="D102" s="41"/>
      <c r="E102" s="41"/>
      <c r="F102" s="41"/>
      <c r="G102" s="41"/>
      <c r="H102" s="41"/>
      <c r="I102" s="41"/>
      <c r="J102" s="54"/>
      <c r="K102" s="55"/>
      <c r="L102" s="272" t="s">
        <v>92</v>
      </c>
      <c r="M102" s="272" t="s">
        <v>93</v>
      </c>
      <c r="N102" s="272" t="s">
        <v>92</v>
      </c>
      <c r="O102" s="272" t="s">
        <v>93</v>
      </c>
      <c r="P102" s="272" t="s">
        <v>92</v>
      </c>
      <c r="Q102" s="274" t="s">
        <v>93</v>
      </c>
      <c r="R102" s="269" t="s">
        <v>92</v>
      </c>
      <c r="S102" s="276"/>
      <c r="T102" s="56" t="s">
        <v>93</v>
      </c>
      <c r="U102" s="43"/>
      <c r="V102" s="41"/>
    </row>
    <row r="103" spans="1:22" ht="34.5" thickBot="1" x14ac:dyDescent="0.35">
      <c r="A103" s="2"/>
      <c r="B103" s="42"/>
      <c r="C103" s="53"/>
      <c r="D103" s="41"/>
      <c r="E103" s="41"/>
      <c r="F103" s="41"/>
      <c r="G103" s="41"/>
      <c r="H103" s="41"/>
      <c r="I103" s="41"/>
      <c r="J103" s="54"/>
      <c r="K103" s="55"/>
      <c r="L103" s="273"/>
      <c r="M103" s="273"/>
      <c r="N103" s="273"/>
      <c r="O103" s="273"/>
      <c r="P103" s="273"/>
      <c r="Q103" s="275"/>
      <c r="R103" s="57" t="s">
        <v>94</v>
      </c>
      <c r="S103" s="57" t="s">
        <v>95</v>
      </c>
      <c r="T103" s="58" t="s">
        <v>96</v>
      </c>
      <c r="U103" s="43"/>
      <c r="V103" s="41"/>
    </row>
    <row r="104" spans="1:22" ht="16.5" thickBot="1" x14ac:dyDescent="0.35">
      <c r="A104" s="2"/>
      <c r="B104" s="42"/>
      <c r="C104" s="53"/>
      <c r="D104" s="41"/>
      <c r="E104" s="41"/>
      <c r="F104" s="41"/>
      <c r="G104" s="41"/>
      <c r="H104" s="41"/>
      <c r="I104" s="41"/>
      <c r="J104" s="54"/>
      <c r="K104" s="55"/>
      <c r="L104" s="59"/>
      <c r="M104" s="60"/>
      <c r="N104" s="57"/>
      <c r="O104" s="60"/>
      <c r="P104" s="57"/>
      <c r="Q104" s="60"/>
      <c r="R104" s="57"/>
      <c r="S104" s="61"/>
      <c r="T104" s="60"/>
      <c r="U104" s="43"/>
      <c r="V104" s="41"/>
    </row>
    <row r="105" spans="1:22" ht="15.75" x14ac:dyDescent="0.3">
      <c r="A105" s="2"/>
      <c r="B105" s="42"/>
      <c r="C105" s="53"/>
      <c r="D105" s="62" t="s">
        <v>7</v>
      </c>
      <c r="E105" s="62"/>
      <c r="F105" s="62"/>
      <c r="G105" s="62"/>
      <c r="H105" s="41"/>
      <c r="I105" s="41"/>
      <c r="J105" s="54"/>
      <c r="K105" s="41"/>
      <c r="L105" s="63"/>
      <c r="M105" s="64"/>
      <c r="N105" s="63"/>
      <c r="O105" s="64"/>
      <c r="P105" s="63"/>
      <c r="Q105" s="64"/>
      <c r="R105" s="63"/>
      <c r="S105" s="65"/>
      <c r="T105" s="54"/>
      <c r="U105" s="43"/>
      <c r="V105" s="41"/>
    </row>
    <row r="106" spans="1:22" ht="15.75" x14ac:dyDescent="0.3">
      <c r="A106" s="2"/>
      <c r="B106" s="42"/>
      <c r="C106" s="53"/>
      <c r="D106" s="62"/>
      <c r="E106" s="62" t="s">
        <v>8</v>
      </c>
      <c r="F106" s="62"/>
      <c r="G106" s="62"/>
      <c r="H106" s="41"/>
      <c r="I106" s="41"/>
      <c r="J106" s="54"/>
      <c r="K106" s="41"/>
      <c r="L106" s="66"/>
      <c r="M106" s="67"/>
      <c r="N106" s="66"/>
      <c r="O106" s="67"/>
      <c r="P106" s="66"/>
      <c r="Q106" s="67"/>
      <c r="R106" s="41"/>
      <c r="S106" s="41"/>
      <c r="T106" s="54"/>
      <c r="U106" s="43"/>
      <c r="V106" s="41"/>
    </row>
    <row r="107" spans="1:22" ht="15.75" x14ac:dyDescent="0.3">
      <c r="A107" s="2"/>
      <c r="B107" s="42"/>
      <c r="C107" s="53"/>
      <c r="D107" s="41"/>
      <c r="E107" s="41"/>
      <c r="F107" s="68" t="s">
        <v>97</v>
      </c>
      <c r="G107" s="69"/>
      <c r="H107" s="41"/>
      <c r="I107" s="41"/>
      <c r="J107" s="41"/>
      <c r="K107" s="70"/>
      <c r="L107" s="71"/>
      <c r="M107" s="72"/>
      <c r="N107" s="71"/>
      <c r="O107" s="72"/>
      <c r="P107" s="71"/>
      <c r="Q107" s="72"/>
      <c r="R107" s="71"/>
      <c r="S107" s="73"/>
      <c r="T107" s="72"/>
      <c r="U107" s="43"/>
      <c r="V107" s="41"/>
    </row>
    <row r="108" spans="1:22" ht="15.75" x14ac:dyDescent="0.3">
      <c r="A108" s="2"/>
      <c r="B108" s="42"/>
      <c r="C108" s="53"/>
      <c r="D108" s="41"/>
      <c r="E108" s="41"/>
      <c r="F108" s="68"/>
      <c r="G108" s="74" t="s">
        <v>98</v>
      </c>
      <c r="H108" s="75"/>
      <c r="I108" s="75"/>
      <c r="J108" s="75" t="s">
        <v>11</v>
      </c>
      <c r="K108" s="76" t="str">
        <f>+K61</f>
        <v>v</v>
      </c>
      <c r="L108" s="77" t="e">
        <f>+L14-L61</f>
        <v>#VALUE!</v>
      </c>
      <c r="M108" s="78" t="e">
        <f t="shared" ref="M108:T108" si="11">+M14-M61</f>
        <v>#VALUE!</v>
      </c>
      <c r="N108" s="77" t="e">
        <f t="shared" si="11"/>
        <v>#VALUE!</v>
      </c>
      <c r="O108" s="78" t="e">
        <f t="shared" si="11"/>
        <v>#VALUE!</v>
      </c>
      <c r="P108" s="77" t="e">
        <f t="shared" si="11"/>
        <v>#VALUE!</v>
      </c>
      <c r="Q108" s="78" t="e">
        <f t="shared" si="11"/>
        <v>#VALUE!</v>
      </c>
      <c r="R108" s="77" t="e">
        <f t="shared" si="11"/>
        <v>#VALUE!</v>
      </c>
      <c r="S108" s="89" t="e">
        <f t="shared" si="11"/>
        <v>#VALUE!</v>
      </c>
      <c r="T108" s="78" t="e">
        <f t="shared" si="11"/>
        <v>#VALUE!</v>
      </c>
      <c r="U108" s="43"/>
      <c r="V108" s="41"/>
    </row>
    <row r="109" spans="1:22" ht="15.75" x14ac:dyDescent="0.3">
      <c r="A109" s="2"/>
      <c r="B109" s="42"/>
      <c r="C109" s="53"/>
      <c r="D109" s="41"/>
      <c r="E109" s="41"/>
      <c r="F109" s="41"/>
      <c r="G109" s="74" t="s">
        <v>100</v>
      </c>
      <c r="H109" s="75"/>
      <c r="I109" s="75"/>
      <c r="J109" s="75" t="s">
        <v>11</v>
      </c>
      <c r="K109" s="76" t="str">
        <f t="shared" ref="K109" si="12">+K62</f>
        <v>v</v>
      </c>
      <c r="L109" s="77" t="e">
        <f t="shared" ref="L109:T109" si="13">+L15-L62</f>
        <v>#VALUE!</v>
      </c>
      <c r="M109" s="78" t="e">
        <f t="shared" si="13"/>
        <v>#VALUE!</v>
      </c>
      <c r="N109" s="77" t="e">
        <f t="shared" si="13"/>
        <v>#VALUE!</v>
      </c>
      <c r="O109" s="78" t="e">
        <f t="shared" si="13"/>
        <v>#VALUE!</v>
      </c>
      <c r="P109" s="77" t="e">
        <f t="shared" si="13"/>
        <v>#VALUE!</v>
      </c>
      <c r="Q109" s="78" t="e">
        <f t="shared" si="13"/>
        <v>#VALUE!</v>
      </c>
      <c r="R109" s="77" t="e">
        <f t="shared" si="13"/>
        <v>#VALUE!</v>
      </c>
      <c r="S109" s="89" t="e">
        <f t="shared" si="13"/>
        <v>#VALUE!</v>
      </c>
      <c r="T109" s="78" t="e">
        <f t="shared" si="13"/>
        <v>#VALUE!</v>
      </c>
      <c r="U109" s="43"/>
      <c r="V109" s="41"/>
    </row>
    <row r="110" spans="1:22" ht="15.75" x14ac:dyDescent="0.3">
      <c r="A110" s="2"/>
      <c r="B110" s="42"/>
      <c r="C110" s="53"/>
      <c r="D110" s="41"/>
      <c r="E110" s="41"/>
      <c r="F110" s="68" t="s">
        <v>101</v>
      </c>
      <c r="G110" s="62"/>
      <c r="H110" s="62"/>
      <c r="I110" s="41"/>
      <c r="J110" s="41"/>
      <c r="K110" s="76"/>
      <c r="L110" s="87"/>
      <c r="M110" s="88"/>
      <c r="N110" s="87"/>
      <c r="O110" s="88"/>
      <c r="P110" s="87"/>
      <c r="Q110" s="88"/>
      <c r="R110" s="87"/>
      <c r="S110" s="89"/>
      <c r="T110" s="88"/>
      <c r="U110" s="43"/>
      <c r="V110" s="41"/>
    </row>
    <row r="111" spans="1:22" ht="15.75" x14ac:dyDescent="0.3">
      <c r="A111" s="2"/>
      <c r="B111" s="42"/>
      <c r="C111" s="53"/>
      <c r="D111" s="41"/>
      <c r="E111" s="41"/>
      <c r="F111" s="41"/>
      <c r="G111" s="75" t="s">
        <v>102</v>
      </c>
      <c r="H111" s="79"/>
      <c r="I111" s="75"/>
      <c r="J111" s="80" t="s">
        <v>103</v>
      </c>
      <c r="K111" s="76" t="str">
        <f t="shared" ref="K111:K112" si="14">+K64</f>
        <v>v</v>
      </c>
      <c r="L111" s="77" t="e">
        <f t="shared" ref="L111:T112" si="15">+L17-L64</f>
        <v>#VALUE!</v>
      </c>
      <c r="M111" s="78" t="e">
        <f t="shared" si="15"/>
        <v>#VALUE!</v>
      </c>
      <c r="N111" s="77" t="e">
        <f t="shared" si="15"/>
        <v>#VALUE!</v>
      </c>
      <c r="O111" s="78" t="e">
        <f t="shared" si="15"/>
        <v>#VALUE!</v>
      </c>
      <c r="P111" s="77" t="e">
        <f t="shared" si="15"/>
        <v>#VALUE!</v>
      </c>
      <c r="Q111" s="78" t="e">
        <f t="shared" si="15"/>
        <v>#VALUE!</v>
      </c>
      <c r="R111" s="81" t="e">
        <f t="shared" si="15"/>
        <v>#VALUE!</v>
      </c>
      <c r="S111" s="82">
        <f t="shared" si="15"/>
        <v>0</v>
      </c>
      <c r="T111" s="78" t="e">
        <f t="shared" si="15"/>
        <v>#VALUE!</v>
      </c>
      <c r="U111" s="43"/>
      <c r="V111" s="41"/>
    </row>
    <row r="112" spans="1:22" ht="15.75" x14ac:dyDescent="0.3">
      <c r="A112" s="2"/>
      <c r="B112" s="42"/>
      <c r="C112" s="53"/>
      <c r="D112" s="41"/>
      <c r="E112" s="41"/>
      <c r="F112" s="41"/>
      <c r="G112" s="83" t="s">
        <v>104</v>
      </c>
      <c r="H112" s="84"/>
      <c r="I112" s="83"/>
      <c r="J112" s="85" t="s">
        <v>103</v>
      </c>
      <c r="K112" s="76" t="str">
        <f t="shared" si="14"/>
        <v>v</v>
      </c>
      <c r="L112" s="77" t="e">
        <f t="shared" si="15"/>
        <v>#VALUE!</v>
      </c>
      <c r="M112" s="78" t="e">
        <f t="shared" si="15"/>
        <v>#VALUE!</v>
      </c>
      <c r="N112" s="77" t="e">
        <f t="shared" si="15"/>
        <v>#VALUE!</v>
      </c>
      <c r="O112" s="78" t="e">
        <f t="shared" si="15"/>
        <v>#VALUE!</v>
      </c>
      <c r="P112" s="77" t="e">
        <f t="shared" si="15"/>
        <v>#VALUE!</v>
      </c>
      <c r="Q112" s="78" t="e">
        <f t="shared" si="15"/>
        <v>#VALUE!</v>
      </c>
      <c r="R112" s="81" t="e">
        <f t="shared" si="15"/>
        <v>#VALUE!</v>
      </c>
      <c r="S112" s="89" t="e">
        <f t="shared" si="15"/>
        <v>#VALUE!</v>
      </c>
      <c r="T112" s="78" t="e">
        <f t="shared" si="15"/>
        <v>#VALUE!</v>
      </c>
      <c r="U112" s="43"/>
      <c r="V112" s="41"/>
    </row>
    <row r="113" spans="1:22" ht="15.75" x14ac:dyDescent="0.3">
      <c r="A113" s="2"/>
      <c r="B113" s="42"/>
      <c r="C113" s="53"/>
      <c r="D113" s="41"/>
      <c r="E113" s="62" t="s">
        <v>105</v>
      </c>
      <c r="F113" s="68"/>
      <c r="G113" s="41"/>
      <c r="H113" s="41"/>
      <c r="I113" s="41"/>
      <c r="J113" s="41"/>
      <c r="K113" s="76"/>
      <c r="L113" s="87"/>
      <c r="M113" s="88"/>
      <c r="N113" s="87"/>
      <c r="O113" s="88"/>
      <c r="P113" s="87"/>
      <c r="Q113" s="88"/>
      <c r="R113" s="87"/>
      <c r="S113" s="89"/>
      <c r="T113" s="88"/>
      <c r="U113" s="43"/>
      <c r="V113" s="41"/>
    </row>
    <row r="114" spans="1:22" ht="15.75" x14ac:dyDescent="0.3">
      <c r="A114" s="2"/>
      <c r="B114" s="42"/>
      <c r="C114" s="53"/>
      <c r="D114" s="41"/>
      <c r="E114" s="41"/>
      <c r="F114" s="68"/>
      <c r="G114" s="74" t="s">
        <v>15</v>
      </c>
      <c r="H114" s="75"/>
      <c r="I114" s="75"/>
      <c r="J114" s="80" t="s">
        <v>16</v>
      </c>
      <c r="K114" s="86" t="str">
        <f t="shared" ref="K114:K115" si="16">+K67</f>
        <v>v</v>
      </c>
      <c r="L114" s="77" t="e">
        <f t="shared" ref="L114:T115" si="17">+L20-L67</f>
        <v>#VALUE!</v>
      </c>
      <c r="M114" s="78" t="e">
        <f t="shared" si="17"/>
        <v>#VALUE!</v>
      </c>
      <c r="N114" s="77" t="e">
        <f t="shared" si="17"/>
        <v>#VALUE!</v>
      </c>
      <c r="O114" s="78" t="e">
        <f t="shared" si="17"/>
        <v>#VALUE!</v>
      </c>
      <c r="P114" s="77" t="e">
        <f t="shared" si="17"/>
        <v>#VALUE!</v>
      </c>
      <c r="Q114" s="78" t="e">
        <f t="shared" si="17"/>
        <v>#VALUE!</v>
      </c>
      <c r="R114" s="81" t="e">
        <f t="shared" si="17"/>
        <v>#VALUE!</v>
      </c>
      <c r="S114" s="89" t="e">
        <f t="shared" si="17"/>
        <v>#VALUE!</v>
      </c>
      <c r="T114" s="78" t="e">
        <f t="shared" si="17"/>
        <v>#VALUE!</v>
      </c>
      <c r="U114" s="43"/>
      <c r="V114" s="41"/>
    </row>
    <row r="115" spans="1:22" ht="15.75" x14ac:dyDescent="0.3">
      <c r="A115" s="2"/>
      <c r="B115" s="42"/>
      <c r="C115" s="53"/>
      <c r="D115" s="41"/>
      <c r="E115" s="62" t="s">
        <v>17</v>
      </c>
      <c r="F115" s="68"/>
      <c r="G115" s="74"/>
      <c r="H115" s="75"/>
      <c r="I115" s="75"/>
      <c r="J115" s="75" t="s">
        <v>18</v>
      </c>
      <c r="K115" s="76" t="str">
        <f t="shared" si="16"/>
        <v>v</v>
      </c>
      <c r="L115" s="277" t="e">
        <f t="shared" si="17"/>
        <v>#VALUE!</v>
      </c>
      <c r="M115" s="278">
        <f t="shared" si="17"/>
        <v>0</v>
      </c>
      <c r="N115" s="277" t="e">
        <f t="shared" si="17"/>
        <v>#VALUE!</v>
      </c>
      <c r="O115" s="278">
        <f t="shared" si="17"/>
        <v>0</v>
      </c>
      <c r="P115" s="277" t="e">
        <f t="shared" si="17"/>
        <v>#VALUE!</v>
      </c>
      <c r="Q115" s="278">
        <f t="shared" si="17"/>
        <v>0</v>
      </c>
      <c r="R115" s="277" t="e">
        <f t="shared" si="17"/>
        <v>#VALUE!</v>
      </c>
      <c r="S115" s="279">
        <f t="shared" si="17"/>
        <v>0</v>
      </c>
      <c r="T115" s="278">
        <f t="shared" si="17"/>
        <v>0</v>
      </c>
      <c r="U115" s="43"/>
      <c r="V115" s="41"/>
    </row>
    <row r="116" spans="1:22" ht="15.75" x14ac:dyDescent="0.3">
      <c r="A116" s="2"/>
      <c r="B116" s="42"/>
      <c r="C116" s="53"/>
      <c r="D116" s="41"/>
      <c r="E116" s="62" t="s">
        <v>19</v>
      </c>
      <c r="F116" s="69"/>
      <c r="G116" s="41"/>
      <c r="H116" s="41"/>
      <c r="I116" s="41"/>
      <c r="J116" s="54"/>
      <c r="K116" s="86"/>
      <c r="L116" s="87"/>
      <c r="M116" s="88"/>
      <c r="N116" s="87"/>
      <c r="O116" s="88"/>
      <c r="P116" s="87"/>
      <c r="Q116" s="88"/>
      <c r="R116" s="87"/>
      <c r="S116" s="89"/>
      <c r="T116" s="88"/>
      <c r="U116" s="43"/>
      <c r="V116" s="41"/>
    </row>
    <row r="117" spans="1:22" ht="15.75" x14ac:dyDescent="0.3">
      <c r="A117" s="2"/>
      <c r="B117" s="42"/>
      <c r="C117" s="53"/>
      <c r="D117" s="41"/>
      <c r="E117" s="62"/>
      <c r="F117" s="68" t="s">
        <v>106</v>
      </c>
      <c r="G117" s="41"/>
      <c r="H117" s="41"/>
      <c r="I117" s="41"/>
      <c r="J117" s="54"/>
      <c r="K117" s="86"/>
      <c r="L117" s="87"/>
      <c r="M117" s="88"/>
      <c r="N117" s="87"/>
      <c r="O117" s="88"/>
      <c r="P117" s="87"/>
      <c r="Q117" s="88"/>
      <c r="R117" s="87"/>
      <c r="S117" s="89"/>
      <c r="T117" s="88"/>
      <c r="U117" s="43"/>
      <c r="V117" s="41"/>
    </row>
    <row r="118" spans="1:22" ht="15.75" x14ac:dyDescent="0.3">
      <c r="A118" s="2"/>
      <c r="B118" s="42"/>
      <c r="C118" s="53"/>
      <c r="D118" s="41"/>
      <c r="E118" s="62"/>
      <c r="F118" s="69"/>
      <c r="G118" s="3" t="s">
        <v>107</v>
      </c>
      <c r="H118" s="75"/>
      <c r="I118" s="75"/>
      <c r="J118" s="80" t="s">
        <v>21</v>
      </c>
      <c r="K118" s="76" t="str">
        <f t="shared" ref="K118:K121" si="18">+K71</f>
        <v>v</v>
      </c>
      <c r="L118" s="77" t="e">
        <f t="shared" ref="L118:T121" si="19">+L24-L71</f>
        <v>#VALUE!</v>
      </c>
      <c r="M118" s="78" t="e">
        <f t="shared" si="19"/>
        <v>#VALUE!</v>
      </c>
      <c r="N118" s="77" t="e">
        <f t="shared" si="19"/>
        <v>#VALUE!</v>
      </c>
      <c r="O118" s="78" t="e">
        <f t="shared" si="19"/>
        <v>#VALUE!</v>
      </c>
      <c r="P118" s="77" t="e">
        <f t="shared" si="19"/>
        <v>#VALUE!</v>
      </c>
      <c r="Q118" s="78" t="e">
        <f t="shared" si="19"/>
        <v>#VALUE!</v>
      </c>
      <c r="R118" s="81" t="e">
        <f t="shared" si="19"/>
        <v>#VALUE!</v>
      </c>
      <c r="S118" s="90" t="e">
        <f t="shared" si="19"/>
        <v>#VALUE!</v>
      </c>
      <c r="T118" s="91" t="e">
        <f t="shared" si="19"/>
        <v>#VALUE!</v>
      </c>
      <c r="U118" s="43"/>
      <c r="V118" s="41"/>
    </row>
    <row r="119" spans="1:22" ht="15.75" x14ac:dyDescent="0.3">
      <c r="A119" s="2"/>
      <c r="B119" s="42"/>
      <c r="C119" s="53"/>
      <c r="D119" s="41"/>
      <c r="E119" s="62"/>
      <c r="F119" s="41"/>
      <c r="G119" s="3" t="s">
        <v>108</v>
      </c>
      <c r="H119" s="75"/>
      <c r="I119" s="75"/>
      <c r="J119" s="80" t="s">
        <v>21</v>
      </c>
      <c r="K119" s="76" t="str">
        <f t="shared" si="18"/>
        <v>v</v>
      </c>
      <c r="L119" s="77" t="e">
        <f t="shared" si="19"/>
        <v>#VALUE!</v>
      </c>
      <c r="M119" s="78" t="e">
        <f t="shared" si="19"/>
        <v>#VALUE!</v>
      </c>
      <c r="N119" s="77" t="e">
        <f t="shared" si="19"/>
        <v>#VALUE!</v>
      </c>
      <c r="O119" s="78" t="e">
        <f t="shared" si="19"/>
        <v>#VALUE!</v>
      </c>
      <c r="P119" s="77" t="e">
        <f t="shared" si="19"/>
        <v>#VALUE!</v>
      </c>
      <c r="Q119" s="78" t="e">
        <f t="shared" si="19"/>
        <v>#VALUE!</v>
      </c>
      <c r="R119" s="81" t="e">
        <f t="shared" si="19"/>
        <v>#VALUE!</v>
      </c>
      <c r="S119" s="92">
        <f t="shared" si="19"/>
        <v>0</v>
      </c>
      <c r="T119" s="91" t="e">
        <f t="shared" si="19"/>
        <v>#VALUE!</v>
      </c>
      <c r="U119" s="43"/>
      <c r="V119" s="41"/>
    </row>
    <row r="120" spans="1:22" ht="15.75" x14ac:dyDescent="0.3">
      <c r="A120" s="2"/>
      <c r="B120" s="42"/>
      <c r="C120" s="53"/>
      <c r="D120" s="41"/>
      <c r="E120" s="62"/>
      <c r="F120" s="41"/>
      <c r="G120" s="4" t="s">
        <v>109</v>
      </c>
      <c r="H120" s="75"/>
      <c r="I120" s="75"/>
      <c r="J120" s="80" t="s">
        <v>21</v>
      </c>
      <c r="K120" s="76" t="str">
        <f t="shared" si="18"/>
        <v>v</v>
      </c>
      <c r="L120" s="77" t="e">
        <f t="shared" si="19"/>
        <v>#VALUE!</v>
      </c>
      <c r="M120" s="78" t="e">
        <f t="shared" si="19"/>
        <v>#VALUE!</v>
      </c>
      <c r="N120" s="77" t="e">
        <f t="shared" si="19"/>
        <v>#VALUE!</v>
      </c>
      <c r="O120" s="78" t="e">
        <f t="shared" si="19"/>
        <v>#VALUE!</v>
      </c>
      <c r="P120" s="77" t="e">
        <f t="shared" si="19"/>
        <v>#VALUE!</v>
      </c>
      <c r="Q120" s="78" t="e">
        <f t="shared" si="19"/>
        <v>#VALUE!</v>
      </c>
      <c r="R120" s="81" t="e">
        <f t="shared" si="19"/>
        <v>#VALUE!</v>
      </c>
      <c r="S120" s="90" t="e">
        <f t="shared" si="19"/>
        <v>#VALUE!</v>
      </c>
      <c r="T120" s="91" t="e">
        <f t="shared" si="19"/>
        <v>#VALUE!</v>
      </c>
      <c r="U120" s="43"/>
      <c r="V120" s="41"/>
    </row>
    <row r="121" spans="1:22" ht="15.75" x14ac:dyDescent="0.3">
      <c r="A121" s="2"/>
      <c r="B121" s="42"/>
      <c r="C121" s="53"/>
      <c r="D121" s="41"/>
      <c r="E121" s="62"/>
      <c r="F121" s="41"/>
      <c r="G121" s="4" t="s">
        <v>110</v>
      </c>
      <c r="H121" s="75"/>
      <c r="I121" s="75"/>
      <c r="J121" s="80" t="s">
        <v>21</v>
      </c>
      <c r="K121" s="76" t="str">
        <f t="shared" si="18"/>
        <v>v</v>
      </c>
      <c r="L121" s="77" t="e">
        <f t="shared" si="19"/>
        <v>#VALUE!</v>
      </c>
      <c r="M121" s="78" t="e">
        <f t="shared" si="19"/>
        <v>#VALUE!</v>
      </c>
      <c r="N121" s="77" t="e">
        <f t="shared" si="19"/>
        <v>#VALUE!</v>
      </c>
      <c r="O121" s="78" t="e">
        <f t="shared" si="19"/>
        <v>#VALUE!</v>
      </c>
      <c r="P121" s="77" t="e">
        <f t="shared" si="19"/>
        <v>#VALUE!</v>
      </c>
      <c r="Q121" s="78" t="e">
        <f t="shared" si="19"/>
        <v>#VALUE!</v>
      </c>
      <c r="R121" s="81" t="e">
        <f t="shared" si="19"/>
        <v>#VALUE!</v>
      </c>
      <c r="S121" s="90" t="e">
        <f t="shared" si="19"/>
        <v>#VALUE!</v>
      </c>
      <c r="T121" s="91" t="e">
        <f t="shared" si="19"/>
        <v>#VALUE!</v>
      </c>
      <c r="U121" s="43"/>
      <c r="V121" s="41"/>
    </row>
    <row r="122" spans="1:22" ht="15.75" x14ac:dyDescent="0.3">
      <c r="A122" s="2"/>
      <c r="B122" s="42"/>
      <c r="C122" s="53"/>
      <c r="D122" s="41"/>
      <c r="E122" s="62"/>
      <c r="F122" s="68" t="s">
        <v>111</v>
      </c>
      <c r="G122" s="41"/>
      <c r="H122" s="41"/>
      <c r="I122" s="41"/>
      <c r="J122" s="54"/>
      <c r="K122" s="86"/>
      <c r="L122" s="87"/>
      <c r="M122" s="88"/>
      <c r="N122" s="87"/>
      <c r="O122" s="88"/>
      <c r="P122" s="87"/>
      <c r="Q122" s="88"/>
      <c r="R122" s="87"/>
      <c r="S122" s="89"/>
      <c r="T122" s="88"/>
      <c r="U122" s="43"/>
      <c r="V122" s="41"/>
    </row>
    <row r="123" spans="1:22" ht="15.75" x14ac:dyDescent="0.3">
      <c r="A123" s="2"/>
      <c r="B123" s="42"/>
      <c r="C123" s="53"/>
      <c r="D123" s="41"/>
      <c r="E123" s="41"/>
      <c r="F123" s="41"/>
      <c r="G123" s="74" t="s">
        <v>22</v>
      </c>
      <c r="H123" s="75"/>
      <c r="I123" s="75"/>
      <c r="J123" s="80" t="s">
        <v>21</v>
      </c>
      <c r="K123" s="86" t="str">
        <f t="shared" ref="K123:K124" si="20">+K76</f>
        <v>v</v>
      </c>
      <c r="L123" s="77" t="e">
        <f t="shared" ref="L123:T124" si="21">+L29-L76</f>
        <v>#VALUE!</v>
      </c>
      <c r="M123" s="78" t="e">
        <f t="shared" si="21"/>
        <v>#VALUE!</v>
      </c>
      <c r="N123" s="77" t="e">
        <f t="shared" si="21"/>
        <v>#VALUE!</v>
      </c>
      <c r="O123" s="78" t="e">
        <f t="shared" si="21"/>
        <v>#VALUE!</v>
      </c>
      <c r="P123" s="77" t="e">
        <f t="shared" si="21"/>
        <v>#VALUE!</v>
      </c>
      <c r="Q123" s="78" t="e">
        <f t="shared" si="21"/>
        <v>#VALUE!</v>
      </c>
      <c r="R123" s="77" t="e">
        <f t="shared" si="21"/>
        <v>#VALUE!</v>
      </c>
      <c r="S123" s="89" t="e">
        <f t="shared" si="21"/>
        <v>#VALUE!</v>
      </c>
      <c r="T123" s="78" t="e">
        <f t="shared" si="21"/>
        <v>#VALUE!</v>
      </c>
      <c r="U123" s="43"/>
      <c r="V123" s="41"/>
    </row>
    <row r="124" spans="1:22" ht="15.75" x14ac:dyDescent="0.3">
      <c r="A124" s="2"/>
      <c r="B124" s="42"/>
      <c r="C124" s="53"/>
      <c r="D124" s="41"/>
      <c r="E124" s="41"/>
      <c r="F124" s="41"/>
      <c r="G124" s="93" t="s">
        <v>23</v>
      </c>
      <c r="H124" s="83"/>
      <c r="I124" s="83"/>
      <c r="J124" s="85" t="s">
        <v>21</v>
      </c>
      <c r="K124" s="86" t="str">
        <f t="shared" si="20"/>
        <v>v</v>
      </c>
      <c r="L124" s="77" t="e">
        <f t="shared" si="21"/>
        <v>#VALUE!</v>
      </c>
      <c r="M124" s="78" t="e">
        <f t="shared" si="21"/>
        <v>#VALUE!</v>
      </c>
      <c r="N124" s="77" t="e">
        <f t="shared" si="21"/>
        <v>#VALUE!</v>
      </c>
      <c r="O124" s="78" t="e">
        <f t="shared" si="21"/>
        <v>#VALUE!</v>
      </c>
      <c r="P124" s="77" t="e">
        <f t="shared" si="21"/>
        <v>#VALUE!</v>
      </c>
      <c r="Q124" s="78" t="e">
        <f t="shared" si="21"/>
        <v>#VALUE!</v>
      </c>
      <c r="R124" s="77" t="e">
        <f t="shared" si="21"/>
        <v>#VALUE!</v>
      </c>
      <c r="S124" s="89" t="e">
        <f t="shared" si="21"/>
        <v>#VALUE!</v>
      </c>
      <c r="T124" s="78" t="e">
        <f t="shared" si="21"/>
        <v>#VALUE!</v>
      </c>
      <c r="U124" s="43"/>
      <c r="V124" s="41"/>
    </row>
    <row r="125" spans="1:22" ht="15.75" x14ac:dyDescent="0.3">
      <c r="A125" s="2"/>
      <c r="B125" s="42"/>
      <c r="C125" s="53"/>
      <c r="D125" s="41"/>
      <c r="E125" s="41"/>
      <c r="F125" s="68" t="s">
        <v>112</v>
      </c>
      <c r="G125" s="41"/>
      <c r="H125" s="41"/>
      <c r="I125" s="41"/>
      <c r="J125" s="54"/>
      <c r="K125" s="86"/>
      <c r="L125" s="87"/>
      <c r="M125" s="88"/>
      <c r="N125" s="87"/>
      <c r="O125" s="88"/>
      <c r="P125" s="87"/>
      <c r="Q125" s="88"/>
      <c r="R125" s="87"/>
      <c r="S125" s="89"/>
      <c r="T125" s="88"/>
      <c r="U125" s="43"/>
      <c r="V125" s="41"/>
    </row>
    <row r="126" spans="1:22" ht="15.75" x14ac:dyDescent="0.3">
      <c r="A126" s="2"/>
      <c r="B126" s="42"/>
      <c r="C126" s="53"/>
      <c r="D126" s="41"/>
      <c r="E126" s="41"/>
      <c r="F126" s="69"/>
      <c r="G126" s="93" t="s">
        <v>113</v>
      </c>
      <c r="H126" s="83"/>
      <c r="I126" s="83"/>
      <c r="J126" s="85"/>
      <c r="K126" s="86" t="str">
        <f t="shared" ref="K126" si="22">+K79</f>
        <v>v</v>
      </c>
      <c r="L126" s="77" t="e">
        <f t="shared" ref="L126:T126" si="23">+L32-L79</f>
        <v>#VALUE!</v>
      </c>
      <c r="M126" s="78" t="e">
        <f t="shared" si="23"/>
        <v>#VALUE!</v>
      </c>
      <c r="N126" s="77" t="e">
        <f t="shared" si="23"/>
        <v>#VALUE!</v>
      </c>
      <c r="O126" s="78" t="e">
        <f t="shared" si="23"/>
        <v>#VALUE!</v>
      </c>
      <c r="P126" s="77" t="e">
        <f t="shared" si="23"/>
        <v>#VALUE!</v>
      </c>
      <c r="Q126" s="78" t="e">
        <f t="shared" si="23"/>
        <v>#VALUE!</v>
      </c>
      <c r="R126" s="77" t="e">
        <f t="shared" si="23"/>
        <v>#VALUE!</v>
      </c>
      <c r="S126" s="89" t="e">
        <f t="shared" si="23"/>
        <v>#VALUE!</v>
      </c>
      <c r="T126" s="78" t="e">
        <f t="shared" si="23"/>
        <v>#VALUE!</v>
      </c>
      <c r="U126" s="43"/>
      <c r="V126" s="41"/>
    </row>
    <row r="127" spans="1:22" ht="15.75" x14ac:dyDescent="0.3">
      <c r="A127" s="2"/>
      <c r="B127" s="42"/>
      <c r="C127" s="53"/>
      <c r="D127" s="41"/>
      <c r="E127" s="41"/>
      <c r="F127" s="68" t="s">
        <v>114</v>
      </c>
      <c r="G127" s="41"/>
      <c r="H127" s="41"/>
      <c r="I127" s="41"/>
      <c r="J127" s="54"/>
      <c r="K127" s="86"/>
      <c r="L127" s="87"/>
      <c r="M127" s="88"/>
      <c r="N127" s="87"/>
      <c r="O127" s="88"/>
      <c r="P127" s="87"/>
      <c r="Q127" s="88"/>
      <c r="R127" s="87"/>
      <c r="S127" s="89"/>
      <c r="T127" s="88"/>
      <c r="U127" s="43"/>
      <c r="V127" s="41"/>
    </row>
    <row r="128" spans="1:22" ht="15.75" x14ac:dyDescent="0.3">
      <c r="A128" s="2"/>
      <c r="B128" s="42"/>
      <c r="C128" s="53"/>
      <c r="D128" s="41"/>
      <c r="E128" s="41"/>
      <c r="F128" s="69"/>
      <c r="G128" s="93" t="s">
        <v>24</v>
      </c>
      <c r="H128" s="83"/>
      <c r="I128" s="83"/>
      <c r="J128" s="85"/>
      <c r="K128" s="86" t="str">
        <f t="shared" ref="K128" si="24">+K81</f>
        <v>v</v>
      </c>
      <c r="L128" s="77" t="e">
        <f t="shared" ref="L128:T128" si="25">+L34-L81</f>
        <v>#VALUE!</v>
      </c>
      <c r="M128" s="78" t="e">
        <f t="shared" si="25"/>
        <v>#VALUE!</v>
      </c>
      <c r="N128" s="77" t="e">
        <f t="shared" si="25"/>
        <v>#VALUE!</v>
      </c>
      <c r="O128" s="78" t="e">
        <f t="shared" si="25"/>
        <v>#VALUE!</v>
      </c>
      <c r="P128" s="77" t="e">
        <f t="shared" si="25"/>
        <v>#VALUE!</v>
      </c>
      <c r="Q128" s="78" t="e">
        <f t="shared" si="25"/>
        <v>#VALUE!</v>
      </c>
      <c r="R128" s="277" t="e">
        <f t="shared" si="25"/>
        <v>#VALUE!</v>
      </c>
      <c r="S128" s="279">
        <f t="shared" si="25"/>
        <v>0</v>
      </c>
      <c r="T128" s="278">
        <f t="shared" si="25"/>
        <v>0</v>
      </c>
      <c r="U128" s="43"/>
      <c r="V128" s="41"/>
    </row>
    <row r="129" spans="1:22" ht="15.75" x14ac:dyDescent="0.3">
      <c r="A129" s="2"/>
      <c r="B129" s="42"/>
      <c r="C129" s="53"/>
      <c r="D129" s="41"/>
      <c r="E129" s="41"/>
      <c r="F129" s="41"/>
      <c r="G129" s="41"/>
      <c r="H129" s="41"/>
      <c r="I129" s="41"/>
      <c r="J129" s="54"/>
      <c r="K129" s="86"/>
      <c r="L129" s="87"/>
      <c r="M129" s="88"/>
      <c r="N129" s="87"/>
      <c r="O129" s="88"/>
      <c r="P129" s="87"/>
      <c r="Q129" s="88"/>
      <c r="R129" s="87"/>
      <c r="S129" s="89"/>
      <c r="T129" s="88"/>
      <c r="U129" s="43"/>
      <c r="V129" s="41"/>
    </row>
    <row r="130" spans="1:22" ht="15.75" x14ac:dyDescent="0.3">
      <c r="A130" s="2"/>
      <c r="B130" s="42"/>
      <c r="C130" s="53"/>
      <c r="D130" s="94" t="s">
        <v>25</v>
      </c>
      <c r="E130" s="94"/>
      <c r="F130" s="41"/>
      <c r="G130" s="93"/>
      <c r="H130" s="93"/>
      <c r="I130" s="93"/>
      <c r="J130" s="85" t="s">
        <v>21</v>
      </c>
      <c r="K130" s="86" t="str">
        <f t="shared" ref="K130" si="26">+K83</f>
        <v>E215</v>
      </c>
      <c r="L130" s="277" t="e">
        <f t="shared" ref="L130:T130" si="27">+L36-L83</f>
        <v>#VALUE!</v>
      </c>
      <c r="M130" s="278">
        <f t="shared" si="27"/>
        <v>0</v>
      </c>
      <c r="N130" s="277" t="e">
        <f t="shared" si="27"/>
        <v>#VALUE!</v>
      </c>
      <c r="O130" s="278">
        <f t="shared" si="27"/>
        <v>0</v>
      </c>
      <c r="P130" s="277" t="e">
        <f t="shared" si="27"/>
        <v>#VALUE!</v>
      </c>
      <c r="Q130" s="278">
        <f t="shared" si="27"/>
        <v>0</v>
      </c>
      <c r="R130" s="277" t="e">
        <f t="shared" si="27"/>
        <v>#VALUE!</v>
      </c>
      <c r="S130" s="279">
        <f t="shared" si="27"/>
        <v>0</v>
      </c>
      <c r="T130" s="278">
        <f t="shared" si="27"/>
        <v>0</v>
      </c>
      <c r="U130" s="43"/>
      <c r="V130" s="41"/>
    </row>
    <row r="131" spans="1:22" ht="15.75" x14ac:dyDescent="0.3">
      <c r="A131" s="2"/>
      <c r="B131" s="42"/>
      <c r="C131" s="53"/>
      <c r="D131" s="94"/>
      <c r="E131" s="94"/>
      <c r="F131" s="41"/>
      <c r="G131" s="41"/>
      <c r="H131" s="41"/>
      <c r="I131" s="41"/>
      <c r="J131" s="54"/>
      <c r="K131" s="86"/>
      <c r="L131" s="87"/>
      <c r="M131" s="88"/>
      <c r="N131" s="87"/>
      <c r="O131" s="88"/>
      <c r="P131" s="87"/>
      <c r="Q131" s="88"/>
      <c r="R131" s="87"/>
      <c r="S131" s="89"/>
      <c r="T131" s="88"/>
      <c r="U131" s="43"/>
      <c r="V131" s="41"/>
    </row>
    <row r="132" spans="1:22" ht="15.75" x14ac:dyDescent="0.3">
      <c r="A132" s="2"/>
      <c r="B132" s="42"/>
      <c r="C132" s="53"/>
      <c r="D132" s="94" t="s">
        <v>27</v>
      </c>
      <c r="E132" s="94"/>
      <c r="F132" s="41"/>
      <c r="G132" s="41"/>
      <c r="H132" s="41"/>
      <c r="I132" s="41"/>
      <c r="J132" s="54"/>
      <c r="K132" s="86"/>
      <c r="L132" s="87"/>
      <c r="M132" s="88"/>
      <c r="N132" s="87"/>
      <c r="O132" s="88"/>
      <c r="P132" s="87"/>
      <c r="Q132" s="88"/>
      <c r="R132" s="87"/>
      <c r="S132" s="89"/>
      <c r="T132" s="88"/>
      <c r="U132" s="43"/>
      <c r="V132" s="41"/>
    </row>
    <row r="133" spans="1:22" ht="15.75" x14ac:dyDescent="0.3">
      <c r="A133" s="2"/>
      <c r="B133" s="42"/>
      <c r="C133" s="53"/>
      <c r="D133" s="94"/>
      <c r="E133" s="94"/>
      <c r="F133" s="41"/>
      <c r="G133" s="93" t="s">
        <v>28</v>
      </c>
      <c r="H133" s="83"/>
      <c r="I133" s="83"/>
      <c r="J133" s="85" t="s">
        <v>21</v>
      </c>
      <c r="K133" s="86" t="str">
        <f t="shared" ref="K133:K135" si="28">+K86</f>
        <v>E891</v>
      </c>
      <c r="L133" s="277" t="e">
        <f t="shared" ref="L133:T135" si="29">+L39-L86</f>
        <v>#VALUE!</v>
      </c>
      <c r="M133" s="278">
        <f t="shared" si="29"/>
        <v>0</v>
      </c>
      <c r="N133" s="277" t="e">
        <f t="shared" si="29"/>
        <v>#VALUE!</v>
      </c>
      <c r="O133" s="278">
        <f t="shared" si="29"/>
        <v>0</v>
      </c>
      <c r="P133" s="277" t="e">
        <f t="shared" si="29"/>
        <v>#VALUE!</v>
      </c>
      <c r="Q133" s="278">
        <f t="shared" si="29"/>
        <v>0</v>
      </c>
      <c r="R133" s="277" t="e">
        <f t="shared" si="29"/>
        <v>#VALUE!</v>
      </c>
      <c r="S133" s="279">
        <f t="shared" si="29"/>
        <v>0</v>
      </c>
      <c r="T133" s="278">
        <f t="shared" si="29"/>
        <v>0</v>
      </c>
      <c r="U133" s="43"/>
      <c r="V133" s="41"/>
    </row>
    <row r="134" spans="1:22" ht="15.75" x14ac:dyDescent="0.3">
      <c r="A134" s="2"/>
      <c r="B134" s="42"/>
      <c r="C134" s="53"/>
      <c r="D134" s="94"/>
      <c r="E134" s="94"/>
      <c r="F134" s="41"/>
      <c r="G134" s="93" t="s">
        <v>30</v>
      </c>
      <c r="H134" s="83"/>
      <c r="I134" s="83"/>
      <c r="J134" s="85" t="s">
        <v>21</v>
      </c>
      <c r="K134" s="86" t="str">
        <f t="shared" si="28"/>
        <v>E850</v>
      </c>
      <c r="L134" s="277" t="e">
        <f t="shared" si="29"/>
        <v>#VALUE!</v>
      </c>
      <c r="M134" s="278">
        <f t="shared" si="29"/>
        <v>0</v>
      </c>
      <c r="N134" s="277" t="e">
        <f t="shared" si="29"/>
        <v>#VALUE!</v>
      </c>
      <c r="O134" s="278">
        <f t="shared" si="29"/>
        <v>0</v>
      </c>
      <c r="P134" s="277" t="e">
        <f t="shared" si="29"/>
        <v>#VALUE!</v>
      </c>
      <c r="Q134" s="278">
        <f t="shared" si="29"/>
        <v>0</v>
      </c>
      <c r="R134" s="277" t="e">
        <f t="shared" si="29"/>
        <v>#VALUE!</v>
      </c>
      <c r="S134" s="279">
        <f t="shared" si="29"/>
        <v>0</v>
      </c>
      <c r="T134" s="278">
        <f t="shared" si="29"/>
        <v>0</v>
      </c>
      <c r="U134" s="43"/>
      <c r="V134" s="41"/>
    </row>
    <row r="135" spans="1:22" ht="16.5" thickBot="1" x14ac:dyDescent="0.35">
      <c r="A135" s="2"/>
      <c r="B135" s="42"/>
      <c r="C135" s="53"/>
      <c r="D135" s="94"/>
      <c r="E135" s="94"/>
      <c r="F135" s="41"/>
      <c r="G135" s="93" t="s">
        <v>32</v>
      </c>
      <c r="H135" s="83"/>
      <c r="I135" s="83"/>
      <c r="J135" s="85" t="s">
        <v>21</v>
      </c>
      <c r="K135" s="95" t="str">
        <f t="shared" si="28"/>
        <v>E890</v>
      </c>
      <c r="L135" s="280" t="e">
        <f t="shared" si="29"/>
        <v>#VALUE!</v>
      </c>
      <c r="M135" s="281">
        <f t="shared" si="29"/>
        <v>0</v>
      </c>
      <c r="N135" s="280" t="e">
        <f t="shared" si="29"/>
        <v>#VALUE!</v>
      </c>
      <c r="O135" s="281">
        <f t="shared" si="29"/>
        <v>0</v>
      </c>
      <c r="P135" s="280" t="e">
        <f t="shared" si="29"/>
        <v>#VALUE!</v>
      </c>
      <c r="Q135" s="281">
        <f t="shared" si="29"/>
        <v>0</v>
      </c>
      <c r="R135" s="280" t="e">
        <f t="shared" si="29"/>
        <v>#VALUE!</v>
      </c>
      <c r="S135" s="282">
        <f t="shared" si="29"/>
        <v>0</v>
      </c>
      <c r="T135" s="281">
        <f t="shared" si="29"/>
        <v>0</v>
      </c>
      <c r="U135" s="43"/>
      <c r="V135" s="41"/>
    </row>
    <row r="136" spans="1:22" ht="16.5" thickBot="1" x14ac:dyDescent="0.35">
      <c r="A136" s="2"/>
      <c r="B136" s="42"/>
      <c r="C136" s="53"/>
      <c r="D136" s="94"/>
      <c r="E136" s="94"/>
      <c r="F136" s="41"/>
      <c r="G136" s="41"/>
      <c r="H136" s="41"/>
      <c r="I136" s="41"/>
      <c r="J136" s="41"/>
      <c r="K136" s="96"/>
      <c r="L136" s="97"/>
      <c r="M136" s="48"/>
      <c r="N136" s="48"/>
      <c r="O136" s="48"/>
      <c r="P136" s="48"/>
      <c r="Q136" s="48"/>
      <c r="R136" s="48"/>
      <c r="S136" s="48"/>
      <c r="T136" s="48"/>
      <c r="U136" s="43"/>
      <c r="V136" s="41"/>
    </row>
    <row r="137" spans="1:22" ht="16.5" thickBot="1" x14ac:dyDescent="0.35">
      <c r="A137" s="2"/>
      <c r="B137" s="42"/>
      <c r="C137" s="53"/>
      <c r="D137" s="98" t="s">
        <v>34</v>
      </c>
      <c r="E137" s="94"/>
      <c r="F137" s="41"/>
      <c r="G137" s="74"/>
      <c r="H137" s="75"/>
      <c r="I137" s="75"/>
      <c r="J137" s="80" t="s">
        <v>21</v>
      </c>
      <c r="K137" s="111" t="str">
        <f>+K90</f>
        <v>v</v>
      </c>
      <c r="L137" s="150" t="e">
        <f t="shared" ref="L137:T137" si="30">+L43-L90</f>
        <v>#VALUE!</v>
      </c>
      <c r="M137" s="151" t="e">
        <f t="shared" si="30"/>
        <v>#VALUE!</v>
      </c>
      <c r="N137" s="150" t="e">
        <f t="shared" si="30"/>
        <v>#VALUE!</v>
      </c>
      <c r="O137" s="151" t="e">
        <f t="shared" si="30"/>
        <v>#VALUE!</v>
      </c>
      <c r="P137" s="150" t="e">
        <f t="shared" si="30"/>
        <v>#VALUE!</v>
      </c>
      <c r="Q137" s="151" t="e">
        <f t="shared" si="30"/>
        <v>#VALUE!</v>
      </c>
      <c r="R137" s="150" t="e">
        <f t="shared" si="30"/>
        <v>#VALUE!</v>
      </c>
      <c r="S137" s="152" t="e">
        <f t="shared" si="30"/>
        <v>#VALUE!</v>
      </c>
      <c r="T137" s="151" t="e">
        <f t="shared" si="30"/>
        <v>#VALUE!</v>
      </c>
      <c r="U137" s="43"/>
      <c r="V137" s="41"/>
    </row>
    <row r="138" spans="1:22" ht="16.5" thickBot="1" x14ac:dyDescent="0.35">
      <c r="A138" s="2"/>
      <c r="B138" s="42"/>
      <c r="C138" s="53"/>
      <c r="D138" s="41"/>
      <c r="E138" s="41"/>
      <c r="F138" s="41"/>
      <c r="G138" s="41"/>
      <c r="H138" s="41"/>
      <c r="I138" s="41"/>
      <c r="J138" s="41"/>
      <c r="K138" s="99"/>
      <c r="L138" s="66"/>
      <c r="M138" s="65"/>
      <c r="N138" s="48"/>
      <c r="O138" s="48"/>
      <c r="P138" s="48"/>
      <c r="Q138" s="48"/>
      <c r="R138" s="86"/>
      <c r="S138" s="86"/>
      <c r="T138" s="100"/>
      <c r="U138" s="43"/>
      <c r="V138" s="41"/>
    </row>
    <row r="139" spans="1:22" ht="16.5" thickBot="1" x14ac:dyDescent="0.35">
      <c r="A139" s="2"/>
      <c r="B139" s="42"/>
      <c r="C139" s="53"/>
      <c r="D139" s="98" t="s">
        <v>35</v>
      </c>
      <c r="E139" s="41"/>
      <c r="F139" s="41"/>
      <c r="G139" s="75"/>
      <c r="H139" s="75"/>
      <c r="I139" s="75"/>
      <c r="J139" s="80" t="s">
        <v>36</v>
      </c>
      <c r="K139" s="96" t="str">
        <f t="shared" ref="K139" si="31">+K92</f>
        <v>E310</v>
      </c>
      <c r="L139" s="101" t="e">
        <f t="shared" ref="L139:T139" si="32">+L45-L92</f>
        <v>#VALUE!</v>
      </c>
      <c r="M139" s="60" t="e">
        <f t="shared" si="32"/>
        <v>#VALUE!</v>
      </c>
      <c r="N139" s="101" t="e">
        <f t="shared" si="32"/>
        <v>#VALUE!</v>
      </c>
      <c r="O139" s="60" t="e">
        <f t="shared" si="32"/>
        <v>#VALUE!</v>
      </c>
      <c r="P139" s="101" t="e">
        <f t="shared" si="32"/>
        <v>#VALUE!</v>
      </c>
      <c r="Q139" s="60" t="e">
        <f t="shared" si="32"/>
        <v>#VALUE!</v>
      </c>
      <c r="R139" s="101" t="e">
        <f t="shared" si="32"/>
        <v>#VALUE!</v>
      </c>
      <c r="S139" s="102" t="e">
        <f t="shared" si="32"/>
        <v>#VALUE!</v>
      </c>
      <c r="T139" s="60" t="e">
        <f t="shared" si="32"/>
        <v>#VALUE!</v>
      </c>
      <c r="U139" s="43"/>
      <c r="V139" s="41"/>
    </row>
    <row r="140" spans="1:22" ht="16.5" thickBot="1" x14ac:dyDescent="0.35">
      <c r="A140" s="2"/>
      <c r="B140" s="42"/>
      <c r="C140" s="103"/>
      <c r="D140" s="104"/>
      <c r="E140" s="104"/>
      <c r="F140" s="104"/>
      <c r="G140" s="105"/>
      <c r="H140" s="104"/>
      <c r="I140" s="104"/>
      <c r="J140" s="104"/>
      <c r="K140" s="96"/>
      <c r="L140" s="102"/>
      <c r="M140" s="102"/>
      <c r="N140" s="102"/>
      <c r="O140" s="102"/>
      <c r="P140" s="102"/>
      <c r="Q140" s="102"/>
      <c r="R140" s="102"/>
      <c r="S140" s="102"/>
      <c r="T140" s="102"/>
      <c r="U140" s="43"/>
      <c r="V140" s="41"/>
    </row>
    <row r="141" spans="1:22" ht="15.75" x14ac:dyDescent="0.3">
      <c r="A141" s="2"/>
      <c r="B141" s="106"/>
      <c r="C141" s="107"/>
      <c r="D141" s="107"/>
      <c r="E141" s="107"/>
      <c r="F141" s="107"/>
      <c r="G141" s="107"/>
      <c r="H141" s="107"/>
      <c r="I141" s="107"/>
      <c r="J141" s="107"/>
      <c r="K141" s="107"/>
      <c r="L141" s="108"/>
      <c r="M141" s="108"/>
      <c r="N141" s="108"/>
      <c r="O141" s="108"/>
      <c r="P141" s="108"/>
      <c r="Q141" s="108"/>
      <c r="R141" s="108"/>
      <c r="S141" s="108"/>
      <c r="T141" s="108"/>
      <c r="U141" s="109"/>
      <c r="V141" s="41"/>
    </row>
    <row r="143" spans="1:22" x14ac:dyDescent="0.3">
      <c r="K143" s="190" t="s">
        <v>201</v>
      </c>
      <c r="L143" s="191" t="e">
        <f>+L137/L43</f>
        <v>#VALUE!</v>
      </c>
      <c r="M143" s="191" t="e">
        <f t="shared" ref="M143:T143" si="33">+M137/M43</f>
        <v>#VALUE!</v>
      </c>
      <c r="N143" s="191" t="e">
        <f t="shared" si="33"/>
        <v>#VALUE!</v>
      </c>
      <c r="O143" s="191" t="e">
        <f t="shared" si="33"/>
        <v>#VALUE!</v>
      </c>
      <c r="P143" s="191" t="e">
        <f t="shared" si="33"/>
        <v>#VALUE!</v>
      </c>
      <c r="Q143" s="191" t="e">
        <f t="shared" si="33"/>
        <v>#VALUE!</v>
      </c>
      <c r="R143" s="191" t="e">
        <f t="shared" si="33"/>
        <v>#VALUE!</v>
      </c>
      <c r="S143" s="191" t="e">
        <f t="shared" si="33"/>
        <v>#VALUE!</v>
      </c>
      <c r="T143" s="191" t="e">
        <f t="shared" si="33"/>
        <v>#VALUE!</v>
      </c>
    </row>
  </sheetData>
  <mergeCells count="114">
    <mergeCell ref="L134:M134"/>
    <mergeCell ref="N134:O134"/>
    <mergeCell ref="P134:Q134"/>
    <mergeCell ref="R134:T134"/>
    <mergeCell ref="L135:M135"/>
    <mergeCell ref="N135:O135"/>
    <mergeCell ref="P135:Q135"/>
    <mergeCell ref="R135:T135"/>
    <mergeCell ref="L130:M130"/>
    <mergeCell ref="N130:O130"/>
    <mergeCell ref="P130:Q130"/>
    <mergeCell ref="R130:T130"/>
    <mergeCell ref="L133:M133"/>
    <mergeCell ref="N133:O133"/>
    <mergeCell ref="P133:Q133"/>
    <mergeCell ref="R133:T133"/>
    <mergeCell ref="R102:S102"/>
    <mergeCell ref="L115:M115"/>
    <mergeCell ref="N115:O115"/>
    <mergeCell ref="P115:Q115"/>
    <mergeCell ref="R115:T115"/>
    <mergeCell ref="R128:T128"/>
    <mergeCell ref="L102:L103"/>
    <mergeCell ref="M102:M103"/>
    <mergeCell ref="N102:N103"/>
    <mergeCell ref="O102:O103"/>
    <mergeCell ref="P102:P103"/>
    <mergeCell ref="Q102:Q103"/>
    <mergeCell ref="C99:F99"/>
    <mergeCell ref="G99:H99"/>
    <mergeCell ref="L101:M101"/>
    <mergeCell ref="N101:O101"/>
    <mergeCell ref="P101:Q101"/>
    <mergeCell ref="R101:T101"/>
    <mergeCell ref="A95:V95"/>
    <mergeCell ref="C97:I97"/>
    <mergeCell ref="J97:N97"/>
    <mergeCell ref="O97:T97"/>
    <mergeCell ref="L87:M87"/>
    <mergeCell ref="N87:O87"/>
    <mergeCell ref="P87:Q87"/>
    <mergeCell ref="R87:T87"/>
    <mergeCell ref="L88:M88"/>
    <mergeCell ref="N88:O88"/>
    <mergeCell ref="P88:Q88"/>
    <mergeCell ref="R88:T88"/>
    <mergeCell ref="L83:M83"/>
    <mergeCell ref="N83:O83"/>
    <mergeCell ref="P83:Q83"/>
    <mergeCell ref="R83:T83"/>
    <mergeCell ref="L86:M86"/>
    <mergeCell ref="N86:O86"/>
    <mergeCell ref="P86:Q86"/>
    <mergeCell ref="R86:T86"/>
    <mergeCell ref="R55:S55"/>
    <mergeCell ref="L68:M68"/>
    <mergeCell ref="N68:O68"/>
    <mergeCell ref="P68:Q68"/>
    <mergeCell ref="R68:T68"/>
    <mergeCell ref="R81:T81"/>
    <mergeCell ref="L55:L56"/>
    <mergeCell ref="M55:M56"/>
    <mergeCell ref="N55:N56"/>
    <mergeCell ref="O55:O56"/>
    <mergeCell ref="P55:P56"/>
    <mergeCell ref="Q55:Q56"/>
    <mergeCell ref="C52:F52"/>
    <mergeCell ref="G52:H52"/>
    <mergeCell ref="L54:M54"/>
    <mergeCell ref="N54:O54"/>
    <mergeCell ref="P54:Q54"/>
    <mergeCell ref="R54:T54"/>
    <mergeCell ref="A48:V48"/>
    <mergeCell ref="C50:I50"/>
    <mergeCell ref="J50:N50"/>
    <mergeCell ref="O50:T50"/>
    <mergeCell ref="L40:M40"/>
    <mergeCell ref="N40:O40"/>
    <mergeCell ref="P40:Q40"/>
    <mergeCell ref="R40:T40"/>
    <mergeCell ref="L41:M41"/>
    <mergeCell ref="N41:O41"/>
    <mergeCell ref="P41:Q41"/>
    <mergeCell ref="R41:T41"/>
    <mergeCell ref="L36:M36"/>
    <mergeCell ref="N36:O36"/>
    <mergeCell ref="P36:Q36"/>
    <mergeCell ref="R36:T36"/>
    <mergeCell ref="L39:M39"/>
    <mergeCell ref="N39:O39"/>
    <mergeCell ref="P39:Q39"/>
    <mergeCell ref="R39:T39"/>
    <mergeCell ref="R34:T34"/>
    <mergeCell ref="L7:M7"/>
    <mergeCell ref="N7:O7"/>
    <mergeCell ref="P7:Q7"/>
    <mergeCell ref="R7:T7"/>
    <mergeCell ref="L8:L9"/>
    <mergeCell ref="M8:M9"/>
    <mergeCell ref="N8:N9"/>
    <mergeCell ref="O8:O9"/>
    <mergeCell ref="P8:P9"/>
    <mergeCell ref="Q8:Q9"/>
    <mergeCell ref="A1:V1"/>
    <mergeCell ref="C3:I3"/>
    <mergeCell ref="J3:N3"/>
    <mergeCell ref="O3:T3"/>
    <mergeCell ref="C5:F5"/>
    <mergeCell ref="G5:H5"/>
    <mergeCell ref="R8:S8"/>
    <mergeCell ref="L21:M21"/>
    <mergeCell ref="N21:O21"/>
    <mergeCell ref="P21:Q21"/>
    <mergeCell ref="R21:T21"/>
  </mergeCells>
  <conditionalFormatting sqref="L108:T139">
    <cfRule type="cellIs" dxfId="326" priority="1" operator="not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28CB-B024-42D8-ABA0-1A7645A441B8}">
  <dimension ref="A1:W143"/>
  <sheetViews>
    <sheetView showGridLines="0" zoomScale="90" zoomScaleNormal="90" workbookViewId="0">
      <selection sqref="A1:V1"/>
    </sheetView>
  </sheetViews>
  <sheetFormatPr baseColWidth="10" defaultRowHeight="15" x14ac:dyDescent="0.3"/>
  <cols>
    <col min="1" max="1" width="2.7109375" customWidth="1"/>
    <col min="2" max="2" width="1.7109375" customWidth="1"/>
    <col min="3" max="3" width="4.28515625" customWidth="1"/>
    <col min="4" max="5" width="5.7109375" customWidth="1"/>
    <col min="6" max="7" width="7.7109375" customWidth="1"/>
    <col min="8" max="8" width="18.7109375" customWidth="1"/>
    <col min="9" max="9" width="13.140625" customWidth="1"/>
    <col min="10" max="10" width="12.5703125" customWidth="1"/>
    <col min="11" max="11" width="9.7109375" customWidth="1"/>
    <col min="12" max="20" width="11.7109375" customWidth="1"/>
    <col min="21" max="21" width="1.7109375" customWidth="1"/>
    <col min="22" max="22" width="2.7109375" customWidth="1"/>
  </cols>
  <sheetData>
    <row r="1" spans="1:22" ht="15.75" x14ac:dyDescent="0.3">
      <c r="A1" s="263" t="s">
        <v>120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ht="15.75" x14ac:dyDescent="0.3">
      <c r="A2" s="2"/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  <c r="M2" s="39"/>
      <c r="N2" s="39"/>
      <c r="O2" s="39"/>
      <c r="P2" s="39"/>
      <c r="Q2" s="39"/>
      <c r="R2" s="39"/>
      <c r="S2" s="39"/>
      <c r="T2" s="39"/>
      <c r="U2" s="40"/>
      <c r="V2" s="41"/>
    </row>
    <row r="3" spans="1:22" ht="16.5" x14ac:dyDescent="0.3">
      <c r="A3" s="2"/>
      <c r="B3" s="42"/>
      <c r="C3" s="264" t="s">
        <v>0</v>
      </c>
      <c r="D3" s="264"/>
      <c r="E3" s="264"/>
      <c r="F3" s="264"/>
      <c r="G3" s="264"/>
      <c r="H3" s="264"/>
      <c r="I3" s="264"/>
      <c r="J3" s="265" t="s">
        <v>90</v>
      </c>
      <c r="K3" s="265"/>
      <c r="L3" s="265"/>
      <c r="M3" s="265"/>
      <c r="N3" s="265"/>
      <c r="O3" s="266" t="s">
        <v>91</v>
      </c>
      <c r="P3" s="266"/>
      <c r="Q3" s="266"/>
      <c r="R3" s="266"/>
      <c r="S3" s="266"/>
      <c r="T3" s="266"/>
      <c r="U3" s="43"/>
      <c r="V3" s="41"/>
    </row>
    <row r="4" spans="1:22" ht="16.5" x14ac:dyDescent="0.3">
      <c r="A4" s="2"/>
      <c r="B4" s="42"/>
      <c r="C4" s="41"/>
      <c r="D4" s="44"/>
      <c r="E4" s="41"/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  <c r="U4" s="43"/>
      <c r="V4" s="41"/>
    </row>
    <row r="5" spans="1:22" ht="15.75" x14ac:dyDescent="0.3">
      <c r="A5" s="2"/>
      <c r="B5" s="42"/>
      <c r="C5" s="270" t="s">
        <v>1</v>
      </c>
      <c r="D5" s="270"/>
      <c r="E5" s="270"/>
      <c r="F5" s="270"/>
      <c r="G5" s="271" t="s">
        <v>118</v>
      </c>
      <c r="H5" s="271"/>
      <c r="I5" s="46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  <c r="U5" s="43"/>
      <c r="V5" s="41"/>
    </row>
    <row r="6" spans="1:22" ht="16.5" thickBot="1" x14ac:dyDescent="0.35">
      <c r="A6" s="2"/>
      <c r="B6" s="42"/>
      <c r="C6" s="41"/>
      <c r="D6" s="47"/>
      <c r="E6" s="41"/>
      <c r="F6" s="41"/>
      <c r="G6" s="41"/>
      <c r="H6" s="41"/>
      <c r="I6" s="41"/>
      <c r="J6" s="41"/>
      <c r="K6" s="41"/>
      <c r="L6" s="48"/>
      <c r="M6" s="48"/>
      <c r="N6" s="48"/>
      <c r="O6" s="48"/>
      <c r="P6" s="48"/>
      <c r="Q6" s="48"/>
      <c r="R6" s="48"/>
      <c r="S6" s="48"/>
      <c r="T6" s="48"/>
      <c r="U6" s="43"/>
      <c r="V6" s="41"/>
    </row>
    <row r="7" spans="1:22" ht="16.5" thickBot="1" x14ac:dyDescent="0.35">
      <c r="A7" s="2"/>
      <c r="B7" s="42"/>
      <c r="C7" s="49"/>
      <c r="D7" s="50"/>
      <c r="E7" s="50"/>
      <c r="F7" s="50"/>
      <c r="G7" s="50"/>
      <c r="H7" s="50"/>
      <c r="I7" s="50"/>
      <c r="J7" s="51"/>
      <c r="K7" s="52" t="s">
        <v>2</v>
      </c>
      <c r="L7" s="267" t="s">
        <v>3</v>
      </c>
      <c r="M7" s="268"/>
      <c r="N7" s="267" t="s">
        <v>4</v>
      </c>
      <c r="O7" s="268"/>
      <c r="P7" s="267" t="s">
        <v>5</v>
      </c>
      <c r="Q7" s="268"/>
      <c r="R7" s="267" t="s">
        <v>6</v>
      </c>
      <c r="S7" s="269"/>
      <c r="T7" s="268"/>
      <c r="U7" s="43"/>
      <c r="V7" s="41"/>
    </row>
    <row r="8" spans="1:22" ht="45.75" thickBot="1" x14ac:dyDescent="0.35">
      <c r="A8" s="2"/>
      <c r="B8" s="42"/>
      <c r="C8" s="53"/>
      <c r="D8" s="41"/>
      <c r="E8" s="41"/>
      <c r="F8" s="41"/>
      <c r="G8" s="41"/>
      <c r="H8" s="41"/>
      <c r="I8" s="41"/>
      <c r="J8" s="54"/>
      <c r="K8" s="55"/>
      <c r="L8" s="272" t="s">
        <v>92</v>
      </c>
      <c r="M8" s="272" t="s">
        <v>93</v>
      </c>
      <c r="N8" s="272" t="s">
        <v>92</v>
      </c>
      <c r="O8" s="272" t="s">
        <v>93</v>
      </c>
      <c r="P8" s="272" t="s">
        <v>92</v>
      </c>
      <c r="Q8" s="274" t="s">
        <v>93</v>
      </c>
      <c r="R8" s="269" t="s">
        <v>92</v>
      </c>
      <c r="S8" s="276"/>
      <c r="T8" s="56" t="s">
        <v>93</v>
      </c>
      <c r="U8" s="43"/>
      <c r="V8" s="41"/>
    </row>
    <row r="9" spans="1:22" ht="34.5" thickBot="1" x14ac:dyDescent="0.35">
      <c r="A9" s="2"/>
      <c r="B9" s="42"/>
      <c r="C9" s="53"/>
      <c r="D9" s="41"/>
      <c r="E9" s="41"/>
      <c r="F9" s="41"/>
      <c r="G9" s="41"/>
      <c r="H9" s="41"/>
      <c r="I9" s="41"/>
      <c r="J9" s="54"/>
      <c r="K9" s="55"/>
      <c r="L9" s="273"/>
      <c r="M9" s="273"/>
      <c r="N9" s="273"/>
      <c r="O9" s="273"/>
      <c r="P9" s="273"/>
      <c r="Q9" s="275"/>
      <c r="R9" s="57" t="s">
        <v>94</v>
      </c>
      <c r="S9" s="57" t="s">
        <v>95</v>
      </c>
      <c r="T9" s="58" t="s">
        <v>96</v>
      </c>
      <c r="U9" s="43"/>
      <c r="V9" s="41"/>
    </row>
    <row r="10" spans="1:22" ht="16.5" thickBot="1" x14ac:dyDescent="0.35">
      <c r="A10" s="2"/>
      <c r="B10" s="42"/>
      <c r="C10" s="53"/>
      <c r="D10" s="41"/>
      <c r="E10" s="41"/>
      <c r="F10" s="41"/>
      <c r="G10" s="41"/>
      <c r="H10" s="41"/>
      <c r="I10" s="41"/>
      <c r="J10" s="54"/>
      <c r="K10" s="55"/>
      <c r="L10" s="59"/>
      <c r="M10" s="60"/>
      <c r="N10" s="57"/>
      <c r="O10" s="60"/>
      <c r="P10" s="57"/>
      <c r="Q10" s="60"/>
      <c r="R10" s="57"/>
      <c r="S10" s="61"/>
      <c r="T10" s="60"/>
      <c r="U10" s="43"/>
      <c r="V10" s="41"/>
    </row>
    <row r="11" spans="1:22" ht="15.75" x14ac:dyDescent="0.3">
      <c r="A11" s="2"/>
      <c r="B11" s="42"/>
      <c r="C11" s="53"/>
      <c r="D11" s="62" t="s">
        <v>7</v>
      </c>
      <c r="E11" s="62"/>
      <c r="F11" s="62"/>
      <c r="G11" s="62"/>
      <c r="H11" s="41"/>
      <c r="I11" s="41"/>
      <c r="J11" s="54"/>
      <c r="K11" s="41"/>
      <c r="L11" s="63"/>
      <c r="M11" s="64"/>
      <c r="N11" s="63"/>
      <c r="O11" s="64"/>
      <c r="P11" s="63"/>
      <c r="Q11" s="64"/>
      <c r="R11" s="63"/>
      <c r="S11" s="65"/>
      <c r="T11" s="54"/>
      <c r="U11" s="43"/>
      <c r="V11" s="41"/>
    </row>
    <row r="12" spans="1:22" ht="15.75" x14ac:dyDescent="0.3">
      <c r="A12" s="2"/>
      <c r="B12" s="42"/>
      <c r="C12" s="53"/>
      <c r="D12" s="62"/>
      <c r="E12" s="62" t="s">
        <v>8</v>
      </c>
      <c r="F12" s="62"/>
      <c r="G12" s="62"/>
      <c r="H12" s="41"/>
      <c r="I12" s="41"/>
      <c r="J12" s="54"/>
      <c r="K12" s="41"/>
      <c r="L12" s="66"/>
      <c r="M12" s="67"/>
      <c r="N12" s="66"/>
      <c r="O12" s="67"/>
      <c r="P12" s="66"/>
      <c r="Q12" s="67"/>
      <c r="R12" s="41"/>
      <c r="S12" s="41"/>
      <c r="T12" s="54"/>
      <c r="U12" s="43"/>
      <c r="V12" s="41"/>
    </row>
    <row r="13" spans="1:22" ht="15.75" x14ac:dyDescent="0.3">
      <c r="A13" s="2"/>
      <c r="B13" s="42"/>
      <c r="C13" s="53"/>
      <c r="D13" s="41"/>
      <c r="E13" s="41"/>
      <c r="F13" s="68" t="s">
        <v>97</v>
      </c>
      <c r="G13" s="69"/>
      <c r="H13" s="41"/>
      <c r="I13" s="41"/>
      <c r="J13" s="41"/>
      <c r="K13" s="70"/>
      <c r="L13" s="71"/>
      <c r="M13" s="72"/>
      <c r="N13" s="71"/>
      <c r="O13" s="72"/>
      <c r="P13" s="71"/>
      <c r="Q13" s="72"/>
      <c r="R13" s="71"/>
      <c r="S13" s="73"/>
      <c r="T13" s="72"/>
      <c r="U13" s="43"/>
      <c r="V13" s="41"/>
    </row>
    <row r="14" spans="1:22" ht="15.75" x14ac:dyDescent="0.3">
      <c r="A14" s="2"/>
      <c r="B14" s="42"/>
      <c r="C14" s="53"/>
      <c r="D14" s="41"/>
      <c r="E14" s="41"/>
      <c r="F14" s="68"/>
      <c r="G14" s="74" t="s">
        <v>98</v>
      </c>
      <c r="H14" s="75"/>
      <c r="I14" s="75"/>
      <c r="J14" s="75" t="s">
        <v>11</v>
      </c>
      <c r="K14" s="76" t="s">
        <v>12</v>
      </c>
      <c r="L14" s="195" t="s">
        <v>13</v>
      </c>
      <c r="M14" s="196" t="s">
        <v>202</v>
      </c>
      <c r="N14" s="195" t="s">
        <v>13</v>
      </c>
      <c r="O14" s="196" t="s">
        <v>202</v>
      </c>
      <c r="P14" s="195" t="s">
        <v>13</v>
      </c>
      <c r="Q14" s="196" t="s">
        <v>202</v>
      </c>
      <c r="R14" s="195" t="s">
        <v>13</v>
      </c>
      <c r="S14" s="82" t="s">
        <v>202</v>
      </c>
      <c r="T14" s="196" t="s">
        <v>202</v>
      </c>
      <c r="U14" s="43"/>
      <c r="V14" s="41"/>
    </row>
    <row r="15" spans="1:22" ht="15.75" x14ac:dyDescent="0.3">
      <c r="A15" s="2"/>
      <c r="B15" s="42"/>
      <c r="C15" s="53"/>
      <c r="D15" s="41"/>
      <c r="E15" s="41"/>
      <c r="F15" s="41"/>
      <c r="G15" s="74" t="s">
        <v>100</v>
      </c>
      <c r="H15" s="75"/>
      <c r="I15" s="75"/>
      <c r="J15" s="75" t="s">
        <v>11</v>
      </c>
      <c r="K15" s="76" t="s">
        <v>12</v>
      </c>
      <c r="L15" s="195" t="s">
        <v>13</v>
      </c>
      <c r="M15" s="196" t="s">
        <v>202</v>
      </c>
      <c r="N15" s="195" t="s">
        <v>13</v>
      </c>
      <c r="O15" s="196" t="s">
        <v>202</v>
      </c>
      <c r="P15" s="195" t="s">
        <v>13</v>
      </c>
      <c r="Q15" s="196" t="s">
        <v>202</v>
      </c>
      <c r="R15" s="195" t="s">
        <v>13</v>
      </c>
      <c r="S15" s="82" t="s">
        <v>202</v>
      </c>
      <c r="T15" s="196" t="s">
        <v>202</v>
      </c>
      <c r="U15" s="43"/>
      <c r="V15" s="41"/>
    </row>
    <row r="16" spans="1:22" ht="15.75" x14ac:dyDescent="0.3">
      <c r="A16" s="2"/>
      <c r="B16" s="42"/>
      <c r="C16" s="53"/>
      <c r="D16" s="41"/>
      <c r="E16" s="41"/>
      <c r="F16" s="68" t="s">
        <v>101</v>
      </c>
      <c r="G16" s="62"/>
      <c r="H16" s="62"/>
      <c r="I16" s="41"/>
      <c r="J16" s="41"/>
      <c r="K16" s="76"/>
      <c r="L16" s="197"/>
      <c r="M16" s="198"/>
      <c r="N16" s="197"/>
      <c r="O16" s="198"/>
      <c r="P16" s="197"/>
      <c r="Q16" s="198"/>
      <c r="R16" s="197"/>
      <c r="S16" s="82"/>
      <c r="T16" s="198"/>
      <c r="U16" s="43"/>
      <c r="V16" s="41"/>
    </row>
    <row r="17" spans="1:22" ht="15.75" x14ac:dyDescent="0.3">
      <c r="A17" s="2"/>
      <c r="B17" s="42"/>
      <c r="C17" s="53"/>
      <c r="D17" s="41"/>
      <c r="E17" s="41"/>
      <c r="F17" s="41"/>
      <c r="G17" s="75" t="s">
        <v>102</v>
      </c>
      <c r="H17" s="79"/>
      <c r="I17" s="75"/>
      <c r="J17" s="80" t="s">
        <v>103</v>
      </c>
      <c r="K17" s="76" t="s">
        <v>12</v>
      </c>
      <c r="L17" s="195" t="s">
        <v>202</v>
      </c>
      <c r="M17" s="196" t="s">
        <v>202</v>
      </c>
      <c r="N17" s="195" t="s">
        <v>202</v>
      </c>
      <c r="O17" s="196" t="s">
        <v>202</v>
      </c>
      <c r="P17" s="195" t="s">
        <v>202</v>
      </c>
      <c r="Q17" s="196" t="s">
        <v>202</v>
      </c>
      <c r="R17" s="199" t="s">
        <v>202</v>
      </c>
      <c r="S17" s="82">
        <v>0</v>
      </c>
      <c r="T17" s="196" t="s">
        <v>202</v>
      </c>
      <c r="U17" s="43"/>
      <c r="V17" s="41"/>
    </row>
    <row r="18" spans="1:22" ht="15.75" x14ac:dyDescent="0.3">
      <c r="A18" s="2"/>
      <c r="B18" s="42"/>
      <c r="C18" s="53"/>
      <c r="D18" s="41"/>
      <c r="E18" s="41"/>
      <c r="F18" s="41"/>
      <c r="G18" s="83" t="s">
        <v>104</v>
      </c>
      <c r="H18" s="84"/>
      <c r="I18" s="83"/>
      <c r="J18" s="85" t="s">
        <v>103</v>
      </c>
      <c r="K18" s="76" t="s">
        <v>12</v>
      </c>
      <c r="L18" s="195" t="s">
        <v>202</v>
      </c>
      <c r="M18" s="196" t="s">
        <v>202</v>
      </c>
      <c r="N18" s="195" t="s">
        <v>202</v>
      </c>
      <c r="O18" s="196" t="s">
        <v>202</v>
      </c>
      <c r="P18" s="195" t="s">
        <v>202</v>
      </c>
      <c r="Q18" s="196" t="s">
        <v>202</v>
      </c>
      <c r="R18" s="199" t="s">
        <v>202</v>
      </c>
      <c r="S18" s="82" t="s">
        <v>13</v>
      </c>
      <c r="T18" s="196" t="s">
        <v>202</v>
      </c>
      <c r="U18" s="43"/>
      <c r="V18" s="41"/>
    </row>
    <row r="19" spans="1:22" ht="15.75" x14ac:dyDescent="0.3">
      <c r="A19" s="2"/>
      <c r="B19" s="42"/>
      <c r="C19" s="53"/>
      <c r="D19" s="41"/>
      <c r="E19" s="62" t="s">
        <v>105</v>
      </c>
      <c r="F19" s="68"/>
      <c r="G19" s="41"/>
      <c r="H19" s="41"/>
      <c r="I19" s="41"/>
      <c r="J19" s="41"/>
      <c r="K19" s="76"/>
      <c r="L19" s="197"/>
      <c r="M19" s="198"/>
      <c r="N19" s="197"/>
      <c r="O19" s="198"/>
      <c r="P19" s="197"/>
      <c r="Q19" s="198"/>
      <c r="R19" s="197"/>
      <c r="S19" s="82"/>
      <c r="T19" s="198"/>
      <c r="U19" s="43"/>
      <c r="V19" s="41"/>
    </row>
    <row r="20" spans="1:22" ht="15.75" x14ac:dyDescent="0.3">
      <c r="A20" s="2"/>
      <c r="B20" s="42"/>
      <c r="C20" s="53"/>
      <c r="D20" s="41"/>
      <c r="E20" s="41"/>
      <c r="F20" s="68"/>
      <c r="G20" s="74" t="s">
        <v>15</v>
      </c>
      <c r="H20" s="75"/>
      <c r="I20" s="75"/>
      <c r="J20" s="80" t="s">
        <v>16</v>
      </c>
      <c r="K20" s="86" t="s">
        <v>12</v>
      </c>
      <c r="L20" s="195" t="s">
        <v>202</v>
      </c>
      <c r="M20" s="196" t="s">
        <v>202</v>
      </c>
      <c r="N20" s="195" t="s">
        <v>202</v>
      </c>
      <c r="O20" s="196" t="s">
        <v>202</v>
      </c>
      <c r="P20" s="195" t="s">
        <v>202</v>
      </c>
      <c r="Q20" s="196" t="s">
        <v>202</v>
      </c>
      <c r="R20" s="199" t="s">
        <v>202</v>
      </c>
      <c r="S20" s="82" t="s">
        <v>202</v>
      </c>
      <c r="T20" s="196" t="s">
        <v>13</v>
      </c>
      <c r="U20" s="43"/>
      <c r="V20" s="41"/>
    </row>
    <row r="21" spans="1:22" ht="15.75" x14ac:dyDescent="0.3">
      <c r="A21" s="2"/>
      <c r="B21" s="42"/>
      <c r="C21" s="53"/>
      <c r="D21" s="41"/>
      <c r="E21" s="62" t="s">
        <v>17</v>
      </c>
      <c r="F21" s="68"/>
      <c r="G21" s="74"/>
      <c r="H21" s="75"/>
      <c r="I21" s="75"/>
      <c r="J21" s="75" t="s">
        <v>18</v>
      </c>
      <c r="K21" s="76" t="s">
        <v>12</v>
      </c>
      <c r="L21" s="251" t="s">
        <v>13</v>
      </c>
      <c r="M21" s="252"/>
      <c r="N21" s="251" t="s">
        <v>13</v>
      </c>
      <c r="O21" s="252"/>
      <c r="P21" s="251" t="s">
        <v>13</v>
      </c>
      <c r="Q21" s="252"/>
      <c r="R21" s="251" t="s">
        <v>13</v>
      </c>
      <c r="S21" s="253"/>
      <c r="T21" s="252"/>
      <c r="U21" s="43"/>
      <c r="V21" s="41"/>
    </row>
    <row r="22" spans="1:22" ht="15.75" x14ac:dyDescent="0.3">
      <c r="A22" s="2"/>
      <c r="B22" s="42"/>
      <c r="C22" s="53"/>
      <c r="D22" s="41"/>
      <c r="E22" s="62" t="s">
        <v>19</v>
      </c>
      <c r="F22" s="69"/>
      <c r="G22" s="41"/>
      <c r="H22" s="41"/>
      <c r="I22" s="41"/>
      <c r="J22" s="54"/>
      <c r="K22" s="86"/>
      <c r="L22" s="200"/>
      <c r="M22" s="201"/>
      <c r="N22" s="200"/>
      <c r="O22" s="201"/>
      <c r="P22" s="200"/>
      <c r="Q22" s="201"/>
      <c r="R22" s="202"/>
      <c r="S22" s="202"/>
      <c r="T22" s="203"/>
      <c r="U22" s="43"/>
      <c r="V22" s="41"/>
    </row>
    <row r="23" spans="1:22" ht="15.75" x14ac:dyDescent="0.3">
      <c r="A23" s="2"/>
      <c r="B23" s="42"/>
      <c r="C23" s="53"/>
      <c r="D23" s="41"/>
      <c r="E23" s="62"/>
      <c r="F23" s="68" t="s">
        <v>106</v>
      </c>
      <c r="G23" s="41"/>
      <c r="H23" s="41"/>
      <c r="I23" s="41"/>
      <c r="J23" s="54"/>
      <c r="K23" s="86"/>
      <c r="L23" s="204"/>
      <c r="M23" s="205"/>
      <c r="N23" s="204"/>
      <c r="O23" s="205"/>
      <c r="P23" s="204"/>
      <c r="Q23" s="205"/>
      <c r="R23" s="204"/>
      <c r="S23" s="206"/>
      <c r="T23" s="205"/>
      <c r="U23" s="43"/>
      <c r="V23" s="41"/>
    </row>
    <row r="24" spans="1:22" ht="15.75" x14ac:dyDescent="0.3">
      <c r="A24" s="2"/>
      <c r="B24" s="42"/>
      <c r="C24" s="53"/>
      <c r="D24" s="41"/>
      <c r="E24" s="62"/>
      <c r="F24" s="69"/>
      <c r="G24" s="3" t="s">
        <v>107</v>
      </c>
      <c r="H24" s="75"/>
      <c r="I24" s="75"/>
      <c r="J24" s="80" t="s">
        <v>21</v>
      </c>
      <c r="K24" s="76" t="s">
        <v>12</v>
      </c>
      <c r="L24" s="195" t="s">
        <v>202</v>
      </c>
      <c r="M24" s="196" t="s">
        <v>202</v>
      </c>
      <c r="N24" s="195" t="s">
        <v>202</v>
      </c>
      <c r="O24" s="196" t="s">
        <v>202</v>
      </c>
      <c r="P24" s="195" t="s">
        <v>202</v>
      </c>
      <c r="Q24" s="196" t="s">
        <v>202</v>
      </c>
      <c r="R24" s="199" t="s">
        <v>202</v>
      </c>
      <c r="S24" s="92" t="s">
        <v>13</v>
      </c>
      <c r="T24" s="207" t="s">
        <v>13</v>
      </c>
      <c r="U24" s="43"/>
      <c r="V24" s="41"/>
    </row>
    <row r="25" spans="1:22" ht="15.75" x14ac:dyDescent="0.3">
      <c r="A25" s="2"/>
      <c r="B25" s="42"/>
      <c r="C25" s="53"/>
      <c r="D25" s="41"/>
      <c r="E25" s="62"/>
      <c r="F25" s="41"/>
      <c r="G25" s="3" t="s">
        <v>108</v>
      </c>
      <c r="H25" s="75"/>
      <c r="I25" s="75"/>
      <c r="J25" s="80" t="s">
        <v>21</v>
      </c>
      <c r="K25" s="76" t="s">
        <v>12</v>
      </c>
      <c r="L25" s="195" t="s">
        <v>202</v>
      </c>
      <c r="M25" s="196" t="s">
        <v>202</v>
      </c>
      <c r="N25" s="195" t="s">
        <v>202</v>
      </c>
      <c r="O25" s="196" t="s">
        <v>202</v>
      </c>
      <c r="P25" s="195" t="s">
        <v>202</v>
      </c>
      <c r="Q25" s="196" t="s">
        <v>202</v>
      </c>
      <c r="R25" s="199" t="s">
        <v>202</v>
      </c>
      <c r="S25" s="92">
        <v>0</v>
      </c>
      <c r="T25" s="207" t="s">
        <v>13</v>
      </c>
      <c r="U25" s="43"/>
      <c r="V25" s="41"/>
    </row>
    <row r="26" spans="1:22" ht="15.75" x14ac:dyDescent="0.3">
      <c r="A26" s="2"/>
      <c r="B26" s="42"/>
      <c r="C26" s="53"/>
      <c r="D26" s="41"/>
      <c r="E26" s="62"/>
      <c r="F26" s="41"/>
      <c r="G26" s="4" t="s">
        <v>109</v>
      </c>
      <c r="H26" s="75"/>
      <c r="I26" s="75"/>
      <c r="J26" s="80" t="s">
        <v>21</v>
      </c>
      <c r="K26" s="76" t="s">
        <v>12</v>
      </c>
      <c r="L26" s="195" t="s">
        <v>202</v>
      </c>
      <c r="M26" s="196" t="s">
        <v>202</v>
      </c>
      <c r="N26" s="195" t="s">
        <v>202</v>
      </c>
      <c r="O26" s="196" t="s">
        <v>202</v>
      </c>
      <c r="P26" s="195" t="s">
        <v>202</v>
      </c>
      <c r="Q26" s="196" t="s">
        <v>202</v>
      </c>
      <c r="R26" s="199" t="s">
        <v>202</v>
      </c>
      <c r="S26" s="92" t="s">
        <v>13</v>
      </c>
      <c r="T26" s="207" t="s">
        <v>13</v>
      </c>
      <c r="U26" s="43"/>
      <c r="V26" s="41"/>
    </row>
    <row r="27" spans="1:22" ht="15.75" x14ac:dyDescent="0.3">
      <c r="A27" s="2"/>
      <c r="B27" s="42"/>
      <c r="C27" s="53"/>
      <c r="D27" s="41"/>
      <c r="E27" s="62"/>
      <c r="F27" s="41"/>
      <c r="G27" s="4" t="s">
        <v>110</v>
      </c>
      <c r="H27" s="75"/>
      <c r="I27" s="75"/>
      <c r="J27" s="80" t="s">
        <v>21</v>
      </c>
      <c r="K27" s="76" t="s">
        <v>12</v>
      </c>
      <c r="L27" s="195" t="s">
        <v>202</v>
      </c>
      <c r="M27" s="196" t="s">
        <v>202</v>
      </c>
      <c r="N27" s="195" t="s">
        <v>202</v>
      </c>
      <c r="O27" s="196" t="s">
        <v>202</v>
      </c>
      <c r="P27" s="195" t="s">
        <v>202</v>
      </c>
      <c r="Q27" s="196" t="s">
        <v>202</v>
      </c>
      <c r="R27" s="199" t="s">
        <v>202</v>
      </c>
      <c r="S27" s="92" t="s">
        <v>13</v>
      </c>
      <c r="T27" s="207" t="s">
        <v>13</v>
      </c>
      <c r="U27" s="43"/>
      <c r="V27" s="41"/>
    </row>
    <row r="28" spans="1:22" ht="15.75" x14ac:dyDescent="0.3">
      <c r="A28" s="2"/>
      <c r="B28" s="42"/>
      <c r="C28" s="53"/>
      <c r="D28" s="41"/>
      <c r="E28" s="62"/>
      <c r="F28" s="68" t="s">
        <v>111</v>
      </c>
      <c r="G28" s="41"/>
      <c r="H28" s="41"/>
      <c r="I28" s="41"/>
      <c r="J28" s="54"/>
      <c r="K28" s="86"/>
      <c r="L28" s="197"/>
      <c r="M28" s="198"/>
      <c r="N28" s="197"/>
      <c r="O28" s="198"/>
      <c r="P28" s="197"/>
      <c r="Q28" s="198"/>
      <c r="R28" s="197"/>
      <c r="S28" s="82"/>
      <c r="T28" s="198"/>
      <c r="U28" s="43"/>
      <c r="V28" s="41"/>
    </row>
    <row r="29" spans="1:22" ht="15.75" x14ac:dyDescent="0.3">
      <c r="A29" s="2"/>
      <c r="B29" s="42"/>
      <c r="C29" s="53"/>
      <c r="D29" s="41"/>
      <c r="E29" s="41"/>
      <c r="F29" s="41"/>
      <c r="G29" s="74" t="s">
        <v>22</v>
      </c>
      <c r="H29" s="75"/>
      <c r="I29" s="75"/>
      <c r="J29" s="80" t="s">
        <v>21</v>
      </c>
      <c r="K29" s="86" t="s">
        <v>12</v>
      </c>
      <c r="L29" s="195" t="s">
        <v>13</v>
      </c>
      <c r="M29" s="196" t="s">
        <v>13</v>
      </c>
      <c r="N29" s="195" t="s">
        <v>13</v>
      </c>
      <c r="O29" s="196" t="s">
        <v>13</v>
      </c>
      <c r="P29" s="195" t="s">
        <v>13</v>
      </c>
      <c r="Q29" s="196" t="s">
        <v>13</v>
      </c>
      <c r="R29" s="195" t="s">
        <v>13</v>
      </c>
      <c r="S29" s="82" t="s">
        <v>202</v>
      </c>
      <c r="T29" s="196" t="s">
        <v>13</v>
      </c>
      <c r="U29" s="43"/>
      <c r="V29" s="41"/>
    </row>
    <row r="30" spans="1:22" ht="15.75" x14ac:dyDescent="0.3">
      <c r="A30" s="2"/>
      <c r="B30" s="42"/>
      <c r="C30" s="53"/>
      <c r="D30" s="41"/>
      <c r="E30" s="41"/>
      <c r="F30" s="41"/>
      <c r="G30" s="93" t="s">
        <v>23</v>
      </c>
      <c r="H30" s="83"/>
      <c r="I30" s="83"/>
      <c r="J30" s="85" t="s">
        <v>21</v>
      </c>
      <c r="K30" s="86" t="s">
        <v>12</v>
      </c>
      <c r="L30" s="195" t="s">
        <v>13</v>
      </c>
      <c r="M30" s="196" t="s">
        <v>13</v>
      </c>
      <c r="N30" s="195" t="s">
        <v>13</v>
      </c>
      <c r="O30" s="196" t="s">
        <v>13</v>
      </c>
      <c r="P30" s="195" t="s">
        <v>13</v>
      </c>
      <c r="Q30" s="196" t="s">
        <v>13</v>
      </c>
      <c r="R30" s="195" t="s">
        <v>13</v>
      </c>
      <c r="S30" s="82" t="s">
        <v>202</v>
      </c>
      <c r="T30" s="196" t="s">
        <v>13</v>
      </c>
      <c r="U30" s="43"/>
      <c r="V30" s="41"/>
    </row>
    <row r="31" spans="1:22" ht="15.75" x14ac:dyDescent="0.3">
      <c r="A31" s="2"/>
      <c r="B31" s="42"/>
      <c r="C31" s="53"/>
      <c r="D31" s="41"/>
      <c r="E31" s="41"/>
      <c r="F31" s="68" t="s">
        <v>112</v>
      </c>
      <c r="G31" s="41"/>
      <c r="H31" s="41"/>
      <c r="I31" s="41"/>
      <c r="J31" s="54"/>
      <c r="K31" s="86"/>
      <c r="L31" s="197"/>
      <c r="M31" s="198"/>
      <c r="N31" s="197"/>
      <c r="O31" s="198"/>
      <c r="P31" s="197"/>
      <c r="Q31" s="198"/>
      <c r="R31" s="197"/>
      <c r="S31" s="82"/>
      <c r="T31" s="198"/>
      <c r="U31" s="43"/>
      <c r="V31" s="41"/>
    </row>
    <row r="32" spans="1:22" ht="15.75" x14ac:dyDescent="0.3">
      <c r="A32" s="2"/>
      <c r="B32" s="42"/>
      <c r="C32" s="53"/>
      <c r="D32" s="41"/>
      <c r="E32" s="41"/>
      <c r="F32" s="69"/>
      <c r="G32" s="93" t="s">
        <v>113</v>
      </c>
      <c r="H32" s="83"/>
      <c r="I32" s="83"/>
      <c r="J32" s="85"/>
      <c r="K32" s="86" t="s">
        <v>12</v>
      </c>
      <c r="L32" s="195" t="s">
        <v>202</v>
      </c>
      <c r="M32" s="196" t="s">
        <v>202</v>
      </c>
      <c r="N32" s="195" t="s">
        <v>202</v>
      </c>
      <c r="O32" s="196" t="s">
        <v>202</v>
      </c>
      <c r="P32" s="195" t="s">
        <v>202</v>
      </c>
      <c r="Q32" s="196" t="s">
        <v>202</v>
      </c>
      <c r="R32" s="195" t="s">
        <v>13</v>
      </c>
      <c r="S32" s="82" t="s">
        <v>202</v>
      </c>
      <c r="T32" s="196" t="s">
        <v>13</v>
      </c>
      <c r="U32" s="43"/>
      <c r="V32" s="41"/>
    </row>
    <row r="33" spans="1:22" ht="15.75" x14ac:dyDescent="0.3">
      <c r="A33" s="2"/>
      <c r="B33" s="42"/>
      <c r="C33" s="53"/>
      <c r="D33" s="41"/>
      <c r="E33" s="41"/>
      <c r="F33" s="68" t="s">
        <v>114</v>
      </c>
      <c r="G33" s="41"/>
      <c r="H33" s="41"/>
      <c r="I33" s="41"/>
      <c r="J33" s="54"/>
      <c r="K33" s="86"/>
      <c r="L33" s="197"/>
      <c r="M33" s="198"/>
      <c r="N33" s="197"/>
      <c r="O33" s="198"/>
      <c r="P33" s="197"/>
      <c r="Q33" s="198"/>
      <c r="R33" s="197"/>
      <c r="S33" s="82"/>
      <c r="T33" s="198"/>
      <c r="U33" s="43"/>
      <c r="V33" s="41"/>
    </row>
    <row r="34" spans="1:22" ht="16.5" thickBot="1" x14ac:dyDescent="0.35">
      <c r="A34" s="2"/>
      <c r="B34" s="42"/>
      <c r="C34" s="53"/>
      <c r="D34" s="41"/>
      <c r="E34" s="41"/>
      <c r="F34" s="69"/>
      <c r="G34" s="93" t="s">
        <v>24</v>
      </c>
      <c r="H34" s="83"/>
      <c r="I34" s="83"/>
      <c r="J34" s="85"/>
      <c r="K34" s="86" t="s">
        <v>12</v>
      </c>
      <c r="L34" s="195" t="s">
        <v>202</v>
      </c>
      <c r="M34" s="196" t="s">
        <v>202</v>
      </c>
      <c r="N34" s="195" t="s">
        <v>202</v>
      </c>
      <c r="O34" s="196" t="s">
        <v>202</v>
      </c>
      <c r="P34" s="195" t="s">
        <v>202</v>
      </c>
      <c r="Q34" s="196" t="s">
        <v>202</v>
      </c>
      <c r="R34" s="251" t="s">
        <v>13</v>
      </c>
      <c r="S34" s="253"/>
      <c r="T34" s="252"/>
      <c r="U34" s="43"/>
      <c r="V34" s="41"/>
    </row>
    <row r="35" spans="1:22" ht="16.5" thickBot="1" x14ac:dyDescent="0.35">
      <c r="A35" s="2"/>
      <c r="B35" s="42"/>
      <c r="C35" s="53"/>
      <c r="D35" s="41"/>
      <c r="E35" s="41"/>
      <c r="F35" s="41"/>
      <c r="G35" s="41"/>
      <c r="H35" s="41"/>
      <c r="I35" s="41"/>
      <c r="J35" s="54"/>
      <c r="K35" s="86"/>
      <c r="L35" s="208"/>
      <c r="M35" s="208"/>
      <c r="N35" s="208"/>
      <c r="O35" s="208"/>
      <c r="P35" s="208"/>
      <c r="Q35" s="208"/>
      <c r="R35" s="208"/>
      <c r="S35" s="208"/>
      <c r="T35" s="208"/>
      <c r="U35" s="43"/>
      <c r="V35" s="41"/>
    </row>
    <row r="36" spans="1:22" ht="16.5" thickBot="1" x14ac:dyDescent="0.35">
      <c r="A36" s="2"/>
      <c r="B36" s="42"/>
      <c r="C36" s="53"/>
      <c r="D36" s="94" t="s">
        <v>25</v>
      </c>
      <c r="E36" s="94"/>
      <c r="F36" s="41"/>
      <c r="G36" s="93"/>
      <c r="H36" s="93"/>
      <c r="I36" s="93"/>
      <c r="J36" s="85" t="s">
        <v>21</v>
      </c>
      <c r="K36" s="86" t="s">
        <v>26</v>
      </c>
      <c r="L36" s="257" t="s">
        <v>13</v>
      </c>
      <c r="M36" s="258"/>
      <c r="N36" s="257" t="s">
        <v>13</v>
      </c>
      <c r="O36" s="258"/>
      <c r="P36" s="257" t="s">
        <v>13</v>
      </c>
      <c r="Q36" s="258"/>
      <c r="R36" s="257" t="s">
        <v>13</v>
      </c>
      <c r="S36" s="259"/>
      <c r="T36" s="258"/>
      <c r="U36" s="43"/>
      <c r="V36" s="41"/>
    </row>
    <row r="37" spans="1:22" ht="15.75" x14ac:dyDescent="0.3">
      <c r="A37" s="2"/>
      <c r="B37" s="42"/>
      <c r="C37" s="53"/>
      <c r="D37" s="94"/>
      <c r="E37" s="94"/>
      <c r="F37" s="41"/>
      <c r="G37" s="41"/>
      <c r="H37" s="41"/>
      <c r="I37" s="41"/>
      <c r="J37" s="54"/>
      <c r="K37" s="86"/>
      <c r="L37" s="209"/>
      <c r="M37" s="209"/>
      <c r="N37" s="209"/>
      <c r="O37" s="209"/>
      <c r="P37" s="209"/>
      <c r="Q37" s="209"/>
      <c r="R37" s="209"/>
      <c r="S37" s="209"/>
      <c r="T37" s="209"/>
      <c r="U37" s="43"/>
      <c r="V37" s="41"/>
    </row>
    <row r="38" spans="1:22" ht="16.5" thickBot="1" x14ac:dyDescent="0.35">
      <c r="A38" s="2"/>
      <c r="B38" s="42"/>
      <c r="C38" s="53"/>
      <c r="D38" s="94" t="s">
        <v>27</v>
      </c>
      <c r="E38" s="94"/>
      <c r="F38" s="41"/>
      <c r="G38" s="41"/>
      <c r="H38" s="41"/>
      <c r="I38" s="41"/>
      <c r="J38" s="54"/>
      <c r="K38" s="86"/>
      <c r="L38" s="210"/>
      <c r="M38" s="210"/>
      <c r="N38" s="210"/>
      <c r="O38" s="210"/>
      <c r="P38" s="210"/>
      <c r="Q38" s="210"/>
      <c r="R38" s="210"/>
      <c r="S38" s="210"/>
      <c r="T38" s="210"/>
      <c r="U38" s="43"/>
      <c r="V38" s="41"/>
    </row>
    <row r="39" spans="1:22" ht="15.75" x14ac:dyDescent="0.3">
      <c r="A39" s="2"/>
      <c r="B39" s="42"/>
      <c r="C39" s="53"/>
      <c r="D39" s="94"/>
      <c r="E39" s="94"/>
      <c r="F39" s="41"/>
      <c r="G39" s="93" t="s">
        <v>28</v>
      </c>
      <c r="H39" s="83"/>
      <c r="I39" s="83"/>
      <c r="J39" s="85" t="s">
        <v>21</v>
      </c>
      <c r="K39" s="86" t="s">
        <v>29</v>
      </c>
      <c r="L39" s="260" t="s">
        <v>13</v>
      </c>
      <c r="M39" s="261"/>
      <c r="N39" s="260" t="s">
        <v>13</v>
      </c>
      <c r="O39" s="261"/>
      <c r="P39" s="260" t="s">
        <v>13</v>
      </c>
      <c r="Q39" s="261"/>
      <c r="R39" s="260" t="s">
        <v>13</v>
      </c>
      <c r="S39" s="262"/>
      <c r="T39" s="261"/>
      <c r="U39" s="43"/>
      <c r="V39" s="41"/>
    </row>
    <row r="40" spans="1:22" ht="15.75" x14ac:dyDescent="0.3">
      <c r="A40" s="2"/>
      <c r="B40" s="42"/>
      <c r="C40" s="53"/>
      <c r="D40" s="94"/>
      <c r="E40" s="94"/>
      <c r="F40" s="41"/>
      <c r="G40" s="93" t="s">
        <v>30</v>
      </c>
      <c r="H40" s="83"/>
      <c r="I40" s="83"/>
      <c r="J40" s="85" t="s">
        <v>21</v>
      </c>
      <c r="K40" s="86" t="s">
        <v>31</v>
      </c>
      <c r="L40" s="251" t="s">
        <v>13</v>
      </c>
      <c r="M40" s="252"/>
      <c r="N40" s="251" t="s">
        <v>13</v>
      </c>
      <c r="O40" s="252"/>
      <c r="P40" s="251" t="s">
        <v>13</v>
      </c>
      <c r="Q40" s="252"/>
      <c r="R40" s="251" t="s">
        <v>13</v>
      </c>
      <c r="S40" s="253"/>
      <c r="T40" s="252"/>
      <c r="U40" s="43"/>
      <c r="V40" s="41"/>
    </row>
    <row r="41" spans="1:22" ht="16.5" thickBot="1" x14ac:dyDescent="0.35">
      <c r="A41" s="2"/>
      <c r="B41" s="42"/>
      <c r="C41" s="53"/>
      <c r="D41" s="94"/>
      <c r="E41" s="94"/>
      <c r="F41" s="41"/>
      <c r="G41" s="93" t="s">
        <v>32</v>
      </c>
      <c r="H41" s="83"/>
      <c r="I41" s="83"/>
      <c r="J41" s="85" t="s">
        <v>21</v>
      </c>
      <c r="K41" s="95" t="s">
        <v>33</v>
      </c>
      <c r="L41" s="254" t="s">
        <v>13</v>
      </c>
      <c r="M41" s="255"/>
      <c r="N41" s="254" t="s">
        <v>13</v>
      </c>
      <c r="O41" s="255"/>
      <c r="P41" s="254" t="s">
        <v>13</v>
      </c>
      <c r="Q41" s="255"/>
      <c r="R41" s="254" t="s">
        <v>13</v>
      </c>
      <c r="S41" s="256"/>
      <c r="T41" s="255"/>
      <c r="U41" s="43"/>
      <c r="V41" s="41"/>
    </row>
    <row r="42" spans="1:22" ht="16.5" thickBot="1" x14ac:dyDescent="0.35">
      <c r="A42" s="2"/>
      <c r="B42" s="42"/>
      <c r="C42" s="53"/>
      <c r="D42" s="94"/>
      <c r="E42" s="94"/>
      <c r="F42" s="41"/>
      <c r="G42" s="41"/>
      <c r="H42" s="41"/>
      <c r="I42" s="41"/>
      <c r="J42" s="41"/>
      <c r="K42" s="96"/>
      <c r="L42" s="208"/>
      <c r="M42" s="211"/>
      <c r="N42" s="211"/>
      <c r="O42" s="211"/>
      <c r="P42" s="211"/>
      <c r="Q42" s="211"/>
      <c r="R42" s="211"/>
      <c r="S42" s="211"/>
      <c r="T42" s="211"/>
      <c r="U42" s="43"/>
      <c r="V42" s="41"/>
    </row>
    <row r="43" spans="1:22" ht="16.5" thickBot="1" x14ac:dyDescent="0.35">
      <c r="A43" s="2"/>
      <c r="B43" s="42"/>
      <c r="C43" s="53"/>
      <c r="D43" s="98" t="s">
        <v>34</v>
      </c>
      <c r="E43" s="94"/>
      <c r="F43" s="41"/>
      <c r="G43" s="74"/>
      <c r="H43" s="75"/>
      <c r="I43" s="75"/>
      <c r="J43" s="80" t="s">
        <v>21</v>
      </c>
      <c r="K43" s="96" t="s">
        <v>12</v>
      </c>
      <c r="L43" s="144" t="s">
        <v>13</v>
      </c>
      <c r="M43" s="145" t="s">
        <v>13</v>
      </c>
      <c r="N43" s="144" t="s">
        <v>13</v>
      </c>
      <c r="O43" s="145" t="s">
        <v>13</v>
      </c>
      <c r="P43" s="144" t="s">
        <v>13</v>
      </c>
      <c r="Q43" s="145" t="s">
        <v>13</v>
      </c>
      <c r="R43" s="144" t="s">
        <v>13</v>
      </c>
      <c r="S43" s="146" t="s">
        <v>13</v>
      </c>
      <c r="T43" s="145" t="s">
        <v>13</v>
      </c>
      <c r="U43" s="43"/>
      <c r="V43" s="41"/>
    </row>
    <row r="44" spans="1:22" ht="16.5" thickBot="1" x14ac:dyDescent="0.35">
      <c r="A44" s="2"/>
      <c r="B44" s="42"/>
      <c r="C44" s="53"/>
      <c r="D44" s="41"/>
      <c r="E44" s="41"/>
      <c r="F44" s="41"/>
      <c r="G44" s="41"/>
      <c r="H44" s="41"/>
      <c r="I44" s="41"/>
      <c r="J44" s="41"/>
      <c r="K44" s="99"/>
      <c r="L44" s="208"/>
      <c r="M44" s="212"/>
      <c r="N44" s="211"/>
      <c r="O44" s="211"/>
      <c r="P44" s="211"/>
      <c r="Q44" s="211"/>
      <c r="R44" s="213"/>
      <c r="S44" s="213"/>
      <c r="T44" s="214"/>
      <c r="U44" s="43"/>
      <c r="V44" s="41"/>
    </row>
    <row r="45" spans="1:22" ht="16.5" thickBot="1" x14ac:dyDescent="0.35">
      <c r="A45" s="2"/>
      <c r="B45" s="42"/>
      <c r="C45" s="53"/>
      <c r="D45" s="98" t="s">
        <v>35</v>
      </c>
      <c r="E45" s="41"/>
      <c r="F45" s="41"/>
      <c r="G45" s="75"/>
      <c r="H45" s="75"/>
      <c r="I45" s="75"/>
      <c r="J45" s="80" t="s">
        <v>36</v>
      </c>
      <c r="K45" s="96" t="s">
        <v>37</v>
      </c>
      <c r="L45" s="144" t="s">
        <v>13</v>
      </c>
      <c r="M45" s="145" t="s">
        <v>13</v>
      </c>
      <c r="N45" s="144" t="s">
        <v>13</v>
      </c>
      <c r="O45" s="145" t="s">
        <v>13</v>
      </c>
      <c r="P45" s="144" t="s">
        <v>13</v>
      </c>
      <c r="Q45" s="145" t="s">
        <v>13</v>
      </c>
      <c r="R45" s="144" t="s">
        <v>202</v>
      </c>
      <c r="S45" s="146" t="s">
        <v>202</v>
      </c>
      <c r="T45" s="145" t="s">
        <v>202</v>
      </c>
      <c r="U45" s="43"/>
      <c r="V45" s="41"/>
    </row>
    <row r="46" spans="1:22" ht="16.5" thickBot="1" x14ac:dyDescent="0.35">
      <c r="A46" s="2"/>
      <c r="B46" s="42"/>
      <c r="C46" s="103"/>
      <c r="D46" s="104"/>
      <c r="E46" s="104"/>
      <c r="F46" s="104"/>
      <c r="G46" s="105"/>
      <c r="H46" s="104"/>
      <c r="I46" s="104"/>
      <c r="J46" s="104"/>
      <c r="K46" s="96"/>
      <c r="L46" s="102"/>
      <c r="M46" s="102"/>
      <c r="N46" s="102"/>
      <c r="O46" s="102"/>
      <c r="P46" s="102"/>
      <c r="Q46" s="102"/>
      <c r="R46" s="102"/>
      <c r="S46" s="102"/>
      <c r="T46" s="102"/>
      <c r="U46" s="43"/>
      <c r="V46" s="41"/>
    </row>
    <row r="47" spans="1:22" ht="15.75" x14ac:dyDescent="0.3">
      <c r="A47" s="2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108"/>
      <c r="N47" s="108"/>
      <c r="O47" s="108"/>
      <c r="P47" s="108"/>
      <c r="Q47" s="108"/>
      <c r="R47" s="108"/>
      <c r="S47" s="108"/>
      <c r="T47" s="108"/>
      <c r="U47" s="109"/>
      <c r="V47" s="41"/>
    </row>
    <row r="48" spans="1:22" ht="15.75" x14ac:dyDescent="0.3">
      <c r="A48" s="263" t="s">
        <v>121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</row>
    <row r="49" spans="1:22" ht="15.75" x14ac:dyDescent="0.3">
      <c r="A49" s="2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41"/>
    </row>
    <row r="50" spans="1:22" ht="16.5" x14ac:dyDescent="0.3">
      <c r="A50" s="2"/>
      <c r="B50" s="42"/>
      <c r="C50" s="264" t="s">
        <v>0</v>
      </c>
      <c r="D50" s="264"/>
      <c r="E50" s="264"/>
      <c r="F50" s="264"/>
      <c r="G50" s="264"/>
      <c r="H50" s="264"/>
      <c r="I50" s="264"/>
      <c r="J50" s="265" t="s">
        <v>90</v>
      </c>
      <c r="K50" s="265"/>
      <c r="L50" s="265"/>
      <c r="M50" s="265"/>
      <c r="N50" s="265"/>
      <c r="O50" s="266" t="s">
        <v>91</v>
      </c>
      <c r="P50" s="266"/>
      <c r="Q50" s="266"/>
      <c r="R50" s="266"/>
      <c r="S50" s="266"/>
      <c r="T50" s="266"/>
      <c r="U50" s="43"/>
      <c r="V50" s="41"/>
    </row>
    <row r="51" spans="1:22" ht="16.5" x14ac:dyDescent="0.3">
      <c r="A51" s="2"/>
      <c r="B51" s="42"/>
      <c r="C51" s="41"/>
      <c r="D51" s="44"/>
      <c r="E51" s="41"/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  <c r="U51" s="43"/>
      <c r="V51" s="41"/>
    </row>
    <row r="52" spans="1:22" ht="15.75" x14ac:dyDescent="0.3">
      <c r="A52" s="2"/>
      <c r="B52" s="42"/>
      <c r="C52" s="270" t="s">
        <v>1</v>
      </c>
      <c r="D52" s="270"/>
      <c r="E52" s="270"/>
      <c r="F52" s="270"/>
      <c r="G52" s="271" t="s">
        <v>118</v>
      </c>
      <c r="H52" s="271"/>
      <c r="I52" s="46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  <c r="U52" s="43"/>
      <c r="V52" s="41"/>
    </row>
    <row r="53" spans="1:22" ht="16.5" thickBot="1" x14ac:dyDescent="0.35">
      <c r="A53" s="2"/>
      <c r="B53" s="42"/>
      <c r="C53" s="41"/>
      <c r="D53" s="47"/>
      <c r="E53" s="41"/>
      <c r="F53" s="41"/>
      <c r="G53" s="41"/>
      <c r="H53" s="41"/>
      <c r="I53" s="41"/>
      <c r="J53" s="41"/>
      <c r="K53" s="41"/>
      <c r="L53" s="48"/>
      <c r="M53" s="48"/>
      <c r="N53" s="48"/>
      <c r="O53" s="48"/>
      <c r="P53" s="48"/>
      <c r="Q53" s="48"/>
      <c r="R53" s="48"/>
      <c r="S53" s="48"/>
      <c r="T53" s="48"/>
      <c r="U53" s="43"/>
      <c r="V53" s="41"/>
    </row>
    <row r="54" spans="1:22" ht="16.5" thickBot="1" x14ac:dyDescent="0.35">
      <c r="A54" s="2"/>
      <c r="B54" s="42"/>
      <c r="C54" s="49"/>
      <c r="D54" s="50"/>
      <c r="E54" s="50"/>
      <c r="F54" s="50"/>
      <c r="G54" s="50"/>
      <c r="H54" s="50"/>
      <c r="I54" s="50"/>
      <c r="J54" s="51"/>
      <c r="K54" s="52" t="s">
        <v>2</v>
      </c>
      <c r="L54" s="267" t="s">
        <v>3</v>
      </c>
      <c r="M54" s="268"/>
      <c r="N54" s="267" t="s">
        <v>4</v>
      </c>
      <c r="O54" s="268"/>
      <c r="P54" s="267" t="s">
        <v>5</v>
      </c>
      <c r="Q54" s="268"/>
      <c r="R54" s="267" t="s">
        <v>6</v>
      </c>
      <c r="S54" s="269"/>
      <c r="T54" s="268"/>
      <c r="U54" s="43"/>
      <c r="V54" s="41"/>
    </row>
    <row r="55" spans="1:22" ht="45.75" thickBot="1" x14ac:dyDescent="0.35">
      <c r="A55" s="2"/>
      <c r="B55" s="42"/>
      <c r="C55" s="53"/>
      <c r="D55" s="41"/>
      <c r="E55" s="41"/>
      <c r="F55" s="41"/>
      <c r="G55" s="41"/>
      <c r="H55" s="41"/>
      <c r="I55" s="41"/>
      <c r="J55" s="54"/>
      <c r="K55" s="55"/>
      <c r="L55" s="272" t="s">
        <v>92</v>
      </c>
      <c r="M55" s="272" t="s">
        <v>93</v>
      </c>
      <c r="N55" s="272" t="s">
        <v>92</v>
      </c>
      <c r="O55" s="272" t="s">
        <v>93</v>
      </c>
      <c r="P55" s="272" t="s">
        <v>92</v>
      </c>
      <c r="Q55" s="274" t="s">
        <v>93</v>
      </c>
      <c r="R55" s="269" t="s">
        <v>92</v>
      </c>
      <c r="S55" s="276"/>
      <c r="T55" s="56" t="s">
        <v>93</v>
      </c>
      <c r="U55" s="43"/>
      <c r="V55" s="41"/>
    </row>
    <row r="56" spans="1:22" ht="34.5" thickBot="1" x14ac:dyDescent="0.35">
      <c r="A56" s="2"/>
      <c r="B56" s="42"/>
      <c r="C56" s="53"/>
      <c r="D56" s="41"/>
      <c r="E56" s="41"/>
      <c r="F56" s="41"/>
      <c r="G56" s="41"/>
      <c r="H56" s="41"/>
      <c r="I56" s="41"/>
      <c r="J56" s="54"/>
      <c r="K56" s="55"/>
      <c r="L56" s="273"/>
      <c r="M56" s="273"/>
      <c r="N56" s="273"/>
      <c r="O56" s="273"/>
      <c r="P56" s="273"/>
      <c r="Q56" s="275"/>
      <c r="R56" s="57" t="s">
        <v>94</v>
      </c>
      <c r="S56" s="57" t="s">
        <v>95</v>
      </c>
      <c r="T56" s="58" t="s">
        <v>96</v>
      </c>
      <c r="U56" s="43"/>
      <c r="V56" s="41"/>
    </row>
    <row r="57" spans="1:22" ht="16.5" thickBot="1" x14ac:dyDescent="0.35">
      <c r="A57" s="2"/>
      <c r="B57" s="42"/>
      <c r="C57" s="53"/>
      <c r="D57" s="41"/>
      <c r="E57" s="41"/>
      <c r="F57" s="41"/>
      <c r="G57" s="41"/>
      <c r="H57" s="41"/>
      <c r="I57" s="41"/>
      <c r="J57" s="54"/>
      <c r="K57" s="55"/>
      <c r="L57" s="59"/>
      <c r="M57" s="60"/>
      <c r="N57" s="57"/>
      <c r="O57" s="60"/>
      <c r="P57" s="57"/>
      <c r="Q57" s="60"/>
      <c r="R57" s="57"/>
      <c r="S57" s="61"/>
      <c r="T57" s="60"/>
      <c r="U57" s="43"/>
      <c r="V57" s="41"/>
    </row>
    <row r="58" spans="1:22" ht="15.75" x14ac:dyDescent="0.3">
      <c r="A58" s="2"/>
      <c r="B58" s="42"/>
      <c r="C58" s="53"/>
      <c r="D58" s="62" t="s">
        <v>7</v>
      </c>
      <c r="E58" s="62"/>
      <c r="F58" s="62"/>
      <c r="G58" s="62"/>
      <c r="H58" s="41"/>
      <c r="I58" s="41"/>
      <c r="J58" s="54"/>
      <c r="K58" s="41"/>
      <c r="L58" s="63"/>
      <c r="M58" s="64"/>
      <c r="N58" s="63"/>
      <c r="O58" s="64"/>
      <c r="P58" s="63"/>
      <c r="Q58" s="64"/>
      <c r="R58" s="63"/>
      <c r="S58" s="65"/>
      <c r="T58" s="54"/>
      <c r="U58" s="43"/>
      <c r="V58" s="41"/>
    </row>
    <row r="59" spans="1:22" ht="15.75" x14ac:dyDescent="0.3">
      <c r="A59" s="2"/>
      <c r="B59" s="42"/>
      <c r="C59" s="53"/>
      <c r="D59" s="62"/>
      <c r="E59" s="62" t="s">
        <v>8</v>
      </c>
      <c r="F59" s="62"/>
      <c r="G59" s="62"/>
      <c r="H59" s="41"/>
      <c r="I59" s="41"/>
      <c r="J59" s="54"/>
      <c r="K59" s="41"/>
      <c r="L59" s="66"/>
      <c r="M59" s="67"/>
      <c r="N59" s="66"/>
      <c r="O59" s="67"/>
      <c r="P59" s="66"/>
      <c r="Q59" s="67"/>
      <c r="R59" s="41"/>
      <c r="S59" s="41"/>
      <c r="T59" s="54"/>
      <c r="U59" s="43"/>
      <c r="V59" s="41"/>
    </row>
    <row r="60" spans="1:22" ht="15.75" x14ac:dyDescent="0.3">
      <c r="A60" s="2"/>
      <c r="B60" s="42"/>
      <c r="C60" s="53"/>
      <c r="D60" s="41"/>
      <c r="E60" s="41"/>
      <c r="F60" s="68" t="s">
        <v>97</v>
      </c>
      <c r="G60" s="69"/>
      <c r="H60" s="41"/>
      <c r="I60" s="41"/>
      <c r="J60" s="41"/>
      <c r="K60" s="70"/>
      <c r="L60" s="71"/>
      <c r="M60" s="72"/>
      <c r="N60" s="71"/>
      <c r="O60" s="72"/>
      <c r="P60" s="71"/>
      <c r="Q60" s="72"/>
      <c r="R60" s="71"/>
      <c r="S60" s="73"/>
      <c r="T60" s="72"/>
      <c r="U60" s="43"/>
      <c r="V60" s="41"/>
    </row>
    <row r="61" spans="1:22" ht="15.75" x14ac:dyDescent="0.3">
      <c r="A61" s="2"/>
      <c r="B61" s="42"/>
      <c r="C61" s="53"/>
      <c r="D61" s="41"/>
      <c r="E61" s="41"/>
      <c r="F61" s="68"/>
      <c r="G61" s="74" t="s">
        <v>98</v>
      </c>
      <c r="H61" s="75"/>
      <c r="I61" s="75"/>
      <c r="J61" s="75" t="s">
        <v>11</v>
      </c>
      <c r="K61" s="76" t="str">
        <f>+K14</f>
        <v>v</v>
      </c>
      <c r="L61" s="77" t="str">
        <f t="shared" ref="L61:T61" si="0">+L14</f>
        <v>V</v>
      </c>
      <c r="M61" s="78" t="str">
        <f t="shared" si="0"/>
        <v>-</v>
      </c>
      <c r="N61" s="77" t="str">
        <f t="shared" si="0"/>
        <v>V</v>
      </c>
      <c r="O61" s="78" t="str">
        <f t="shared" si="0"/>
        <v>-</v>
      </c>
      <c r="P61" s="77" t="str">
        <f t="shared" si="0"/>
        <v>V</v>
      </c>
      <c r="Q61" s="78" t="str">
        <f t="shared" si="0"/>
        <v>-</v>
      </c>
      <c r="R61" s="77" t="str">
        <f t="shared" si="0"/>
        <v>V</v>
      </c>
      <c r="S61" s="89" t="str">
        <f t="shared" si="0"/>
        <v>-</v>
      </c>
      <c r="T61" s="78" t="str">
        <f t="shared" si="0"/>
        <v>-</v>
      </c>
      <c r="U61" s="43"/>
      <c r="V61" s="41"/>
    </row>
    <row r="62" spans="1:22" ht="15.75" x14ac:dyDescent="0.3">
      <c r="A62" s="2"/>
      <c r="B62" s="42"/>
      <c r="C62" s="53"/>
      <c r="D62" s="41"/>
      <c r="E62" s="41"/>
      <c r="F62" s="41"/>
      <c r="G62" s="74" t="s">
        <v>100</v>
      </c>
      <c r="H62" s="75"/>
      <c r="I62" s="75"/>
      <c r="J62" s="75" t="s">
        <v>11</v>
      </c>
      <c r="K62" s="76" t="str">
        <f t="shared" ref="K62:T62" si="1">+K15</f>
        <v>v</v>
      </c>
      <c r="L62" s="77" t="str">
        <f t="shared" si="1"/>
        <v>V</v>
      </c>
      <c r="M62" s="78" t="str">
        <f t="shared" si="1"/>
        <v>-</v>
      </c>
      <c r="N62" s="77" t="str">
        <f t="shared" si="1"/>
        <v>V</v>
      </c>
      <c r="O62" s="78" t="str">
        <f t="shared" si="1"/>
        <v>-</v>
      </c>
      <c r="P62" s="77" t="str">
        <f t="shared" si="1"/>
        <v>V</v>
      </c>
      <c r="Q62" s="78" t="str">
        <f t="shared" si="1"/>
        <v>-</v>
      </c>
      <c r="R62" s="77" t="str">
        <f t="shared" si="1"/>
        <v>V</v>
      </c>
      <c r="S62" s="89" t="str">
        <f t="shared" si="1"/>
        <v>-</v>
      </c>
      <c r="T62" s="78" t="str">
        <f t="shared" si="1"/>
        <v>-</v>
      </c>
      <c r="U62" s="43"/>
      <c r="V62" s="41"/>
    </row>
    <row r="63" spans="1:22" ht="15.75" x14ac:dyDescent="0.3">
      <c r="A63" s="2"/>
      <c r="B63" s="42"/>
      <c r="C63" s="53"/>
      <c r="D63" s="41"/>
      <c r="E63" s="41"/>
      <c r="F63" s="68" t="s">
        <v>101</v>
      </c>
      <c r="G63" s="62"/>
      <c r="H63" s="62"/>
      <c r="I63" s="41"/>
      <c r="J63" s="41"/>
      <c r="K63" s="76"/>
      <c r="L63" s="87"/>
      <c r="M63" s="88"/>
      <c r="N63" s="87"/>
      <c r="O63" s="88"/>
      <c r="P63" s="87"/>
      <c r="Q63" s="88"/>
      <c r="R63" s="87"/>
      <c r="S63" s="89"/>
      <c r="T63" s="88"/>
      <c r="U63" s="43"/>
      <c r="V63" s="41"/>
    </row>
    <row r="64" spans="1:22" ht="15.75" x14ac:dyDescent="0.3">
      <c r="A64" s="2"/>
      <c r="B64" s="42"/>
      <c r="C64" s="53"/>
      <c r="D64" s="41"/>
      <c r="E64" s="41"/>
      <c r="F64" s="41"/>
      <c r="G64" s="75" t="s">
        <v>102</v>
      </c>
      <c r="H64" s="79"/>
      <c r="I64" s="75"/>
      <c r="J64" s="80" t="s">
        <v>103</v>
      </c>
      <c r="K64" s="76" t="str">
        <f t="shared" ref="K64:T65" si="2">+K17</f>
        <v>v</v>
      </c>
      <c r="L64" s="77" t="str">
        <f t="shared" si="2"/>
        <v>-</v>
      </c>
      <c r="M64" s="78" t="str">
        <f t="shared" si="2"/>
        <v>-</v>
      </c>
      <c r="N64" s="77" t="str">
        <f t="shared" si="2"/>
        <v>-</v>
      </c>
      <c r="O64" s="78" t="str">
        <f t="shared" si="2"/>
        <v>-</v>
      </c>
      <c r="P64" s="77" t="str">
        <f t="shared" si="2"/>
        <v>-</v>
      </c>
      <c r="Q64" s="78" t="str">
        <f t="shared" si="2"/>
        <v>-</v>
      </c>
      <c r="R64" s="81" t="str">
        <f t="shared" si="2"/>
        <v>-</v>
      </c>
      <c r="S64" s="82">
        <f t="shared" si="2"/>
        <v>0</v>
      </c>
      <c r="T64" s="78" t="str">
        <f t="shared" si="2"/>
        <v>-</v>
      </c>
      <c r="U64" s="43"/>
      <c r="V64" s="41"/>
    </row>
    <row r="65" spans="1:22" ht="15.75" x14ac:dyDescent="0.3">
      <c r="A65" s="2"/>
      <c r="B65" s="42"/>
      <c r="C65" s="53"/>
      <c r="D65" s="41"/>
      <c r="E65" s="41"/>
      <c r="F65" s="41"/>
      <c r="G65" s="83" t="s">
        <v>104</v>
      </c>
      <c r="H65" s="84"/>
      <c r="I65" s="83"/>
      <c r="J65" s="85" t="s">
        <v>103</v>
      </c>
      <c r="K65" s="76" t="str">
        <f t="shared" si="2"/>
        <v>v</v>
      </c>
      <c r="L65" s="77" t="str">
        <f t="shared" si="2"/>
        <v>-</v>
      </c>
      <c r="M65" s="78" t="str">
        <f t="shared" si="2"/>
        <v>-</v>
      </c>
      <c r="N65" s="77" t="str">
        <f t="shared" si="2"/>
        <v>-</v>
      </c>
      <c r="O65" s="78" t="str">
        <f t="shared" si="2"/>
        <v>-</v>
      </c>
      <c r="P65" s="77" t="str">
        <f t="shared" si="2"/>
        <v>-</v>
      </c>
      <c r="Q65" s="78" t="str">
        <f t="shared" si="2"/>
        <v>-</v>
      </c>
      <c r="R65" s="81" t="str">
        <f t="shared" si="2"/>
        <v>-</v>
      </c>
      <c r="S65" s="89" t="str">
        <f t="shared" si="2"/>
        <v>V</v>
      </c>
      <c r="T65" s="78" t="str">
        <f t="shared" si="2"/>
        <v>-</v>
      </c>
      <c r="U65" s="43"/>
      <c r="V65" s="41"/>
    </row>
    <row r="66" spans="1:22" ht="15.75" x14ac:dyDescent="0.3">
      <c r="A66" s="2"/>
      <c r="B66" s="42"/>
      <c r="C66" s="53"/>
      <c r="D66" s="41"/>
      <c r="E66" s="62" t="s">
        <v>105</v>
      </c>
      <c r="F66" s="68"/>
      <c r="G66" s="41"/>
      <c r="H66" s="41"/>
      <c r="I66" s="41"/>
      <c r="J66" s="41"/>
      <c r="K66" s="76"/>
      <c r="L66" s="87"/>
      <c r="M66" s="88"/>
      <c r="N66" s="87"/>
      <c r="O66" s="88"/>
      <c r="P66" s="87"/>
      <c r="Q66" s="88"/>
      <c r="R66" s="87"/>
      <c r="S66" s="89"/>
      <c r="T66" s="88"/>
      <c r="U66" s="43"/>
      <c r="V66" s="41"/>
    </row>
    <row r="67" spans="1:22" ht="15.75" x14ac:dyDescent="0.3">
      <c r="A67" s="2"/>
      <c r="B67" s="42"/>
      <c r="C67" s="53"/>
      <c r="D67" s="41"/>
      <c r="E67" s="41"/>
      <c r="F67" s="68"/>
      <c r="G67" s="74" t="s">
        <v>15</v>
      </c>
      <c r="H67" s="75"/>
      <c r="I67" s="75"/>
      <c r="J67" s="80" t="s">
        <v>16</v>
      </c>
      <c r="K67" s="86" t="str">
        <f t="shared" ref="K67:T68" si="3">+K20</f>
        <v>v</v>
      </c>
      <c r="L67" s="77" t="str">
        <f t="shared" si="3"/>
        <v>-</v>
      </c>
      <c r="M67" s="78" t="str">
        <f t="shared" si="3"/>
        <v>-</v>
      </c>
      <c r="N67" s="77" t="str">
        <f t="shared" si="3"/>
        <v>-</v>
      </c>
      <c r="O67" s="78" t="str">
        <f t="shared" si="3"/>
        <v>-</v>
      </c>
      <c r="P67" s="77" t="str">
        <f t="shared" si="3"/>
        <v>-</v>
      </c>
      <c r="Q67" s="78" t="str">
        <f t="shared" si="3"/>
        <v>-</v>
      </c>
      <c r="R67" s="81" t="str">
        <f t="shared" si="3"/>
        <v>-</v>
      </c>
      <c r="S67" s="89" t="str">
        <f t="shared" si="3"/>
        <v>-</v>
      </c>
      <c r="T67" s="78" t="str">
        <f t="shared" si="3"/>
        <v>V</v>
      </c>
      <c r="U67" s="43"/>
      <c r="V67" s="41"/>
    </row>
    <row r="68" spans="1:22" ht="15.75" x14ac:dyDescent="0.3">
      <c r="A68" s="2"/>
      <c r="B68" s="42"/>
      <c r="C68" s="53"/>
      <c r="D68" s="41"/>
      <c r="E68" s="62" t="s">
        <v>17</v>
      </c>
      <c r="F68" s="68"/>
      <c r="G68" s="74"/>
      <c r="H68" s="75"/>
      <c r="I68" s="75"/>
      <c r="J68" s="75" t="s">
        <v>18</v>
      </c>
      <c r="K68" s="76" t="str">
        <f t="shared" si="3"/>
        <v>v</v>
      </c>
      <c r="L68" s="277" t="str">
        <f t="shared" si="3"/>
        <v>V</v>
      </c>
      <c r="M68" s="278">
        <f t="shared" si="3"/>
        <v>0</v>
      </c>
      <c r="N68" s="277" t="str">
        <f t="shared" si="3"/>
        <v>V</v>
      </c>
      <c r="O68" s="278">
        <f t="shared" si="3"/>
        <v>0</v>
      </c>
      <c r="P68" s="277" t="str">
        <f t="shared" si="3"/>
        <v>V</v>
      </c>
      <c r="Q68" s="278">
        <f t="shared" si="3"/>
        <v>0</v>
      </c>
      <c r="R68" s="277" t="str">
        <f t="shared" si="3"/>
        <v>V</v>
      </c>
      <c r="S68" s="279">
        <f t="shared" si="3"/>
        <v>0</v>
      </c>
      <c r="T68" s="278">
        <f t="shared" si="3"/>
        <v>0</v>
      </c>
      <c r="U68" s="43"/>
      <c r="V68" s="41"/>
    </row>
    <row r="69" spans="1:22" ht="15.75" x14ac:dyDescent="0.3">
      <c r="A69" s="2"/>
      <c r="B69" s="42"/>
      <c r="C69" s="53"/>
      <c r="D69" s="41"/>
      <c r="E69" s="62" t="s">
        <v>19</v>
      </c>
      <c r="F69" s="69"/>
      <c r="G69" s="41"/>
      <c r="H69" s="41"/>
      <c r="I69" s="41"/>
      <c r="J69" s="54"/>
      <c r="K69" s="86"/>
      <c r="L69" s="87"/>
      <c r="M69" s="88"/>
      <c r="N69" s="87"/>
      <c r="O69" s="88"/>
      <c r="P69" s="87"/>
      <c r="Q69" s="88"/>
      <c r="R69" s="87"/>
      <c r="S69" s="89"/>
      <c r="T69" s="88"/>
      <c r="U69" s="43"/>
      <c r="V69" s="41"/>
    </row>
    <row r="70" spans="1:22" ht="15.75" x14ac:dyDescent="0.3">
      <c r="A70" s="2"/>
      <c r="B70" s="42"/>
      <c r="C70" s="53"/>
      <c r="D70" s="41"/>
      <c r="E70" s="62"/>
      <c r="F70" s="68" t="s">
        <v>106</v>
      </c>
      <c r="G70" s="41"/>
      <c r="H70" s="41"/>
      <c r="I70" s="41"/>
      <c r="J70" s="54"/>
      <c r="K70" s="86"/>
      <c r="L70" s="87"/>
      <c r="M70" s="88"/>
      <c r="N70" s="87"/>
      <c r="O70" s="88"/>
      <c r="P70" s="87"/>
      <c r="Q70" s="88"/>
      <c r="R70" s="87"/>
      <c r="S70" s="89"/>
      <c r="T70" s="88"/>
      <c r="U70" s="43"/>
      <c r="V70" s="41"/>
    </row>
    <row r="71" spans="1:22" ht="15.75" x14ac:dyDescent="0.3">
      <c r="A71" s="2"/>
      <c r="B71" s="42"/>
      <c r="C71" s="53"/>
      <c r="D71" s="41"/>
      <c r="E71" s="62"/>
      <c r="F71" s="69"/>
      <c r="G71" s="3" t="s">
        <v>107</v>
      </c>
      <c r="H71" s="75"/>
      <c r="I71" s="75"/>
      <c r="J71" s="80" t="s">
        <v>21</v>
      </c>
      <c r="K71" s="76" t="str">
        <f t="shared" ref="K71:T74" si="4">+K24</f>
        <v>v</v>
      </c>
      <c r="L71" s="77" t="str">
        <f t="shared" si="4"/>
        <v>-</v>
      </c>
      <c r="M71" s="78" t="str">
        <f t="shared" si="4"/>
        <v>-</v>
      </c>
      <c r="N71" s="77" t="str">
        <f t="shared" si="4"/>
        <v>-</v>
      </c>
      <c r="O71" s="78" t="str">
        <f t="shared" si="4"/>
        <v>-</v>
      </c>
      <c r="P71" s="77" t="str">
        <f t="shared" si="4"/>
        <v>-</v>
      </c>
      <c r="Q71" s="78" t="str">
        <f t="shared" si="4"/>
        <v>-</v>
      </c>
      <c r="R71" s="81" t="str">
        <f t="shared" si="4"/>
        <v>-</v>
      </c>
      <c r="S71" s="90" t="str">
        <f t="shared" si="4"/>
        <v>V</v>
      </c>
      <c r="T71" s="91" t="str">
        <f t="shared" si="4"/>
        <v>V</v>
      </c>
      <c r="U71" s="43"/>
      <c r="V71" s="41"/>
    </row>
    <row r="72" spans="1:22" ht="15.75" x14ac:dyDescent="0.3">
      <c r="A72" s="2"/>
      <c r="B72" s="42"/>
      <c r="C72" s="53"/>
      <c r="D72" s="41"/>
      <c r="E72" s="62"/>
      <c r="F72" s="41"/>
      <c r="G72" s="3" t="s">
        <v>108</v>
      </c>
      <c r="H72" s="75"/>
      <c r="I72" s="75"/>
      <c r="J72" s="80" t="s">
        <v>21</v>
      </c>
      <c r="K72" s="76" t="str">
        <f t="shared" si="4"/>
        <v>v</v>
      </c>
      <c r="L72" s="77" t="str">
        <f t="shared" si="4"/>
        <v>-</v>
      </c>
      <c r="M72" s="78" t="str">
        <f t="shared" si="4"/>
        <v>-</v>
      </c>
      <c r="N72" s="77" t="str">
        <f t="shared" si="4"/>
        <v>-</v>
      </c>
      <c r="O72" s="78" t="str">
        <f t="shared" si="4"/>
        <v>-</v>
      </c>
      <c r="P72" s="77" t="str">
        <f t="shared" si="4"/>
        <v>-</v>
      </c>
      <c r="Q72" s="78" t="str">
        <f t="shared" si="4"/>
        <v>-</v>
      </c>
      <c r="R72" s="81" t="str">
        <f t="shared" si="4"/>
        <v>-</v>
      </c>
      <c r="S72" s="92">
        <f t="shared" si="4"/>
        <v>0</v>
      </c>
      <c r="T72" s="91" t="str">
        <f t="shared" si="4"/>
        <v>V</v>
      </c>
      <c r="U72" s="43"/>
      <c r="V72" s="41"/>
    </row>
    <row r="73" spans="1:22" ht="15.75" x14ac:dyDescent="0.3">
      <c r="A73" s="2"/>
      <c r="B73" s="42"/>
      <c r="C73" s="53"/>
      <c r="D73" s="41"/>
      <c r="E73" s="62"/>
      <c r="F73" s="41"/>
      <c r="G73" s="4" t="s">
        <v>109</v>
      </c>
      <c r="H73" s="75"/>
      <c r="I73" s="75"/>
      <c r="J73" s="80" t="s">
        <v>21</v>
      </c>
      <c r="K73" s="76" t="str">
        <f t="shared" si="4"/>
        <v>v</v>
      </c>
      <c r="L73" s="77" t="str">
        <f t="shared" si="4"/>
        <v>-</v>
      </c>
      <c r="M73" s="78" t="str">
        <f t="shared" si="4"/>
        <v>-</v>
      </c>
      <c r="N73" s="77" t="str">
        <f t="shared" si="4"/>
        <v>-</v>
      </c>
      <c r="O73" s="78" t="str">
        <f t="shared" si="4"/>
        <v>-</v>
      </c>
      <c r="P73" s="77" t="str">
        <f t="shared" si="4"/>
        <v>-</v>
      </c>
      <c r="Q73" s="78" t="str">
        <f t="shared" si="4"/>
        <v>-</v>
      </c>
      <c r="R73" s="81" t="str">
        <f t="shared" si="4"/>
        <v>-</v>
      </c>
      <c r="S73" s="90" t="str">
        <f t="shared" si="4"/>
        <v>V</v>
      </c>
      <c r="T73" s="91" t="str">
        <f t="shared" si="4"/>
        <v>V</v>
      </c>
      <c r="U73" s="43"/>
      <c r="V73" s="41"/>
    </row>
    <row r="74" spans="1:22" ht="15.75" x14ac:dyDescent="0.3">
      <c r="A74" s="2"/>
      <c r="B74" s="42"/>
      <c r="C74" s="53"/>
      <c r="D74" s="41"/>
      <c r="E74" s="62"/>
      <c r="F74" s="41"/>
      <c r="G74" s="4" t="s">
        <v>110</v>
      </c>
      <c r="H74" s="75"/>
      <c r="I74" s="75"/>
      <c r="J74" s="80" t="s">
        <v>21</v>
      </c>
      <c r="K74" s="76" t="str">
        <f t="shared" si="4"/>
        <v>v</v>
      </c>
      <c r="L74" s="77" t="str">
        <f t="shared" si="4"/>
        <v>-</v>
      </c>
      <c r="M74" s="78" t="str">
        <f t="shared" si="4"/>
        <v>-</v>
      </c>
      <c r="N74" s="77" t="str">
        <f t="shared" si="4"/>
        <v>-</v>
      </c>
      <c r="O74" s="78" t="str">
        <f t="shared" si="4"/>
        <v>-</v>
      </c>
      <c r="P74" s="77" t="str">
        <f t="shared" si="4"/>
        <v>-</v>
      </c>
      <c r="Q74" s="78" t="str">
        <f t="shared" si="4"/>
        <v>-</v>
      </c>
      <c r="R74" s="81" t="str">
        <f t="shared" si="4"/>
        <v>-</v>
      </c>
      <c r="S74" s="90" t="str">
        <f t="shared" si="4"/>
        <v>V</v>
      </c>
      <c r="T74" s="91" t="str">
        <f t="shared" si="4"/>
        <v>V</v>
      </c>
      <c r="U74" s="43"/>
      <c r="V74" s="41"/>
    </row>
    <row r="75" spans="1:22" ht="15.75" x14ac:dyDescent="0.3">
      <c r="A75" s="2"/>
      <c r="B75" s="42"/>
      <c r="C75" s="53"/>
      <c r="D75" s="41"/>
      <c r="E75" s="62"/>
      <c r="F75" s="68" t="s">
        <v>111</v>
      </c>
      <c r="G75" s="41"/>
      <c r="H75" s="41"/>
      <c r="I75" s="41"/>
      <c r="J75" s="54"/>
      <c r="K75" s="86"/>
      <c r="L75" s="87"/>
      <c r="M75" s="88"/>
      <c r="N75" s="87"/>
      <c r="O75" s="88"/>
      <c r="P75" s="87"/>
      <c r="Q75" s="88"/>
      <c r="R75" s="87"/>
      <c r="S75" s="89"/>
      <c r="T75" s="88"/>
      <c r="U75" s="43"/>
      <c r="V75" s="41"/>
    </row>
    <row r="76" spans="1:22" ht="15.75" x14ac:dyDescent="0.3">
      <c r="A76" s="2"/>
      <c r="B76" s="42"/>
      <c r="C76" s="53"/>
      <c r="D76" s="41"/>
      <c r="E76" s="41"/>
      <c r="F76" s="41"/>
      <c r="G76" s="74" t="s">
        <v>22</v>
      </c>
      <c r="H76" s="75"/>
      <c r="I76" s="75"/>
      <c r="J76" s="80" t="s">
        <v>21</v>
      </c>
      <c r="K76" s="86" t="str">
        <f t="shared" ref="K76:T77" si="5">+K29</f>
        <v>v</v>
      </c>
      <c r="L76" s="77" t="str">
        <f t="shared" si="5"/>
        <v>V</v>
      </c>
      <c r="M76" s="78" t="str">
        <f t="shared" si="5"/>
        <v>V</v>
      </c>
      <c r="N76" s="77" t="str">
        <f t="shared" si="5"/>
        <v>V</v>
      </c>
      <c r="O76" s="78" t="str">
        <f t="shared" si="5"/>
        <v>V</v>
      </c>
      <c r="P76" s="77" t="str">
        <f t="shared" si="5"/>
        <v>V</v>
      </c>
      <c r="Q76" s="78" t="str">
        <f t="shared" si="5"/>
        <v>V</v>
      </c>
      <c r="R76" s="77" t="str">
        <f t="shared" si="5"/>
        <v>V</v>
      </c>
      <c r="S76" s="89" t="str">
        <f t="shared" si="5"/>
        <v>-</v>
      </c>
      <c r="T76" s="78" t="str">
        <f t="shared" si="5"/>
        <v>V</v>
      </c>
      <c r="U76" s="43"/>
      <c r="V76" s="41"/>
    </row>
    <row r="77" spans="1:22" ht="15.75" x14ac:dyDescent="0.3">
      <c r="A77" s="2"/>
      <c r="B77" s="42"/>
      <c r="C77" s="53"/>
      <c r="D77" s="41"/>
      <c r="E77" s="41"/>
      <c r="F77" s="41"/>
      <c r="G77" s="93" t="s">
        <v>23</v>
      </c>
      <c r="H77" s="83"/>
      <c r="I77" s="83"/>
      <c r="J77" s="85" t="s">
        <v>21</v>
      </c>
      <c r="K77" s="86" t="str">
        <f t="shared" si="5"/>
        <v>v</v>
      </c>
      <c r="L77" s="77" t="str">
        <f t="shared" si="5"/>
        <v>V</v>
      </c>
      <c r="M77" s="78" t="str">
        <f t="shared" si="5"/>
        <v>V</v>
      </c>
      <c r="N77" s="77" t="str">
        <f t="shared" si="5"/>
        <v>V</v>
      </c>
      <c r="O77" s="78" t="str">
        <f t="shared" si="5"/>
        <v>V</v>
      </c>
      <c r="P77" s="77" t="str">
        <f t="shared" si="5"/>
        <v>V</v>
      </c>
      <c r="Q77" s="78" t="str">
        <f t="shared" si="5"/>
        <v>V</v>
      </c>
      <c r="R77" s="77" t="str">
        <f t="shared" si="5"/>
        <v>V</v>
      </c>
      <c r="S77" s="89" t="str">
        <f t="shared" si="5"/>
        <v>-</v>
      </c>
      <c r="T77" s="78" t="str">
        <f t="shared" si="5"/>
        <v>V</v>
      </c>
      <c r="U77" s="43"/>
      <c r="V77" s="41"/>
    </row>
    <row r="78" spans="1:22" ht="15.75" x14ac:dyDescent="0.3">
      <c r="A78" s="2"/>
      <c r="B78" s="42"/>
      <c r="C78" s="53"/>
      <c r="D78" s="41"/>
      <c r="E78" s="41"/>
      <c r="F78" s="68" t="s">
        <v>112</v>
      </c>
      <c r="G78" s="41"/>
      <c r="H78" s="41"/>
      <c r="I78" s="41"/>
      <c r="J78" s="54"/>
      <c r="K78" s="86"/>
      <c r="L78" s="87"/>
      <c r="M78" s="88"/>
      <c r="N78" s="87"/>
      <c r="O78" s="88"/>
      <c r="P78" s="87"/>
      <c r="Q78" s="88"/>
      <c r="R78" s="87"/>
      <c r="S78" s="89"/>
      <c r="T78" s="88"/>
      <c r="U78" s="43"/>
      <c r="V78" s="41"/>
    </row>
    <row r="79" spans="1:22" ht="15.75" x14ac:dyDescent="0.3">
      <c r="A79" s="2"/>
      <c r="B79" s="42"/>
      <c r="C79" s="53"/>
      <c r="D79" s="41"/>
      <c r="E79" s="41"/>
      <c r="F79" s="69"/>
      <c r="G79" s="93" t="s">
        <v>113</v>
      </c>
      <c r="H79" s="83"/>
      <c r="I79" s="83"/>
      <c r="J79" s="85"/>
      <c r="K79" s="86" t="str">
        <f t="shared" ref="K79:T79" si="6">+K32</f>
        <v>v</v>
      </c>
      <c r="L79" s="77" t="str">
        <f t="shared" si="6"/>
        <v>-</v>
      </c>
      <c r="M79" s="78" t="str">
        <f t="shared" si="6"/>
        <v>-</v>
      </c>
      <c r="N79" s="77" t="str">
        <f t="shared" si="6"/>
        <v>-</v>
      </c>
      <c r="O79" s="78" t="str">
        <f t="shared" si="6"/>
        <v>-</v>
      </c>
      <c r="P79" s="77" t="str">
        <f t="shared" si="6"/>
        <v>-</v>
      </c>
      <c r="Q79" s="78" t="str">
        <f t="shared" si="6"/>
        <v>-</v>
      </c>
      <c r="R79" s="77" t="str">
        <f t="shared" si="6"/>
        <v>V</v>
      </c>
      <c r="S79" s="89" t="str">
        <f t="shared" si="6"/>
        <v>-</v>
      </c>
      <c r="T79" s="78" t="str">
        <f t="shared" si="6"/>
        <v>V</v>
      </c>
      <c r="U79" s="43"/>
      <c r="V79" s="41"/>
    </row>
    <row r="80" spans="1:22" ht="15.75" x14ac:dyDescent="0.3">
      <c r="A80" s="2"/>
      <c r="B80" s="42"/>
      <c r="C80" s="53"/>
      <c r="D80" s="41"/>
      <c r="E80" s="41"/>
      <c r="F80" s="68" t="s">
        <v>114</v>
      </c>
      <c r="G80" s="41"/>
      <c r="H80" s="41"/>
      <c r="I80" s="41"/>
      <c r="J80" s="54"/>
      <c r="K80" s="86"/>
      <c r="L80" s="87"/>
      <c r="M80" s="88"/>
      <c r="N80" s="87"/>
      <c r="O80" s="88"/>
      <c r="P80" s="87"/>
      <c r="Q80" s="88"/>
      <c r="R80" s="87"/>
      <c r="S80" s="89"/>
      <c r="T80" s="88"/>
      <c r="U80" s="43"/>
      <c r="V80" s="41"/>
    </row>
    <row r="81" spans="1:23" ht="15.75" x14ac:dyDescent="0.3">
      <c r="A81" s="2"/>
      <c r="B81" s="42"/>
      <c r="C81" s="53"/>
      <c r="D81" s="41"/>
      <c r="E81" s="41"/>
      <c r="F81" s="69"/>
      <c r="G81" s="93" t="s">
        <v>24</v>
      </c>
      <c r="H81" s="83"/>
      <c r="I81" s="83"/>
      <c r="J81" s="85"/>
      <c r="K81" s="86" t="str">
        <f t="shared" ref="K81:T81" si="7">+K34</f>
        <v>v</v>
      </c>
      <c r="L81" s="77" t="str">
        <f t="shared" si="7"/>
        <v>-</v>
      </c>
      <c r="M81" s="78" t="str">
        <f t="shared" si="7"/>
        <v>-</v>
      </c>
      <c r="N81" s="77" t="str">
        <f t="shared" si="7"/>
        <v>-</v>
      </c>
      <c r="O81" s="78" t="str">
        <f t="shared" si="7"/>
        <v>-</v>
      </c>
      <c r="P81" s="77" t="str">
        <f t="shared" si="7"/>
        <v>-</v>
      </c>
      <c r="Q81" s="78" t="str">
        <f t="shared" si="7"/>
        <v>-</v>
      </c>
      <c r="R81" s="277" t="str">
        <f t="shared" si="7"/>
        <v>V</v>
      </c>
      <c r="S81" s="279">
        <f t="shared" si="7"/>
        <v>0</v>
      </c>
      <c r="T81" s="278">
        <f t="shared" si="7"/>
        <v>0</v>
      </c>
      <c r="U81" s="43"/>
      <c r="V81" s="41"/>
    </row>
    <row r="82" spans="1:23" ht="15.75" x14ac:dyDescent="0.3">
      <c r="A82" s="2"/>
      <c r="B82" s="42"/>
      <c r="C82" s="53"/>
      <c r="D82" s="41"/>
      <c r="E82" s="41"/>
      <c r="F82" s="41"/>
      <c r="G82" s="41"/>
      <c r="H82" s="41"/>
      <c r="I82" s="41"/>
      <c r="J82" s="54"/>
      <c r="K82" s="86"/>
      <c r="L82" s="87"/>
      <c r="M82" s="88"/>
      <c r="N82" s="87"/>
      <c r="O82" s="88"/>
      <c r="P82" s="87"/>
      <c r="Q82" s="88"/>
      <c r="R82" s="87"/>
      <c r="S82" s="89"/>
      <c r="T82" s="88"/>
      <c r="U82" s="43"/>
      <c r="V82" s="41"/>
    </row>
    <row r="83" spans="1:23" ht="15.75" x14ac:dyDescent="0.3">
      <c r="A83" s="2"/>
      <c r="B83" s="42"/>
      <c r="C83" s="53"/>
      <c r="D83" s="94" t="s">
        <v>25</v>
      </c>
      <c r="E83" s="94"/>
      <c r="F83" s="41"/>
      <c r="G83" s="93"/>
      <c r="H83" s="93"/>
      <c r="I83" s="93"/>
      <c r="J83" s="85" t="s">
        <v>21</v>
      </c>
      <c r="K83" s="86" t="str">
        <f t="shared" ref="K83:T83" si="8">+K36</f>
        <v>E215</v>
      </c>
      <c r="L83" s="277" t="str">
        <f t="shared" si="8"/>
        <v>V</v>
      </c>
      <c r="M83" s="278">
        <f t="shared" si="8"/>
        <v>0</v>
      </c>
      <c r="N83" s="277" t="str">
        <f t="shared" si="8"/>
        <v>V</v>
      </c>
      <c r="O83" s="278">
        <f t="shared" si="8"/>
        <v>0</v>
      </c>
      <c r="P83" s="277" t="str">
        <f t="shared" si="8"/>
        <v>V</v>
      </c>
      <c r="Q83" s="278">
        <f t="shared" si="8"/>
        <v>0</v>
      </c>
      <c r="R83" s="277" t="str">
        <f t="shared" si="8"/>
        <v>V</v>
      </c>
      <c r="S83" s="279">
        <f t="shared" si="8"/>
        <v>0</v>
      </c>
      <c r="T83" s="278">
        <f t="shared" si="8"/>
        <v>0</v>
      </c>
      <c r="U83" s="43"/>
      <c r="V83" s="41"/>
    </row>
    <row r="84" spans="1:23" ht="15.75" x14ac:dyDescent="0.3">
      <c r="A84" s="2"/>
      <c r="B84" s="42"/>
      <c r="C84" s="53"/>
      <c r="D84" s="94"/>
      <c r="E84" s="94"/>
      <c r="F84" s="41"/>
      <c r="G84" s="41"/>
      <c r="H84" s="41"/>
      <c r="I84" s="41"/>
      <c r="J84" s="54"/>
      <c r="K84" s="86"/>
      <c r="L84" s="87"/>
      <c r="M84" s="88"/>
      <c r="N84" s="87"/>
      <c r="O84" s="88"/>
      <c r="P84" s="87"/>
      <c r="Q84" s="88"/>
      <c r="R84" s="87"/>
      <c r="S84" s="89"/>
      <c r="T84" s="88"/>
      <c r="U84" s="43"/>
      <c r="V84" s="41"/>
    </row>
    <row r="85" spans="1:23" ht="15.75" x14ac:dyDescent="0.3">
      <c r="A85" s="2"/>
      <c r="B85" s="42"/>
      <c r="C85" s="53"/>
      <c r="D85" s="94" t="s">
        <v>27</v>
      </c>
      <c r="E85" s="94"/>
      <c r="F85" s="41"/>
      <c r="G85" s="41"/>
      <c r="H85" s="41"/>
      <c r="I85" s="41"/>
      <c r="J85" s="54"/>
      <c r="K85" s="86"/>
      <c r="L85" s="87"/>
      <c r="M85" s="88"/>
      <c r="N85" s="87"/>
      <c r="O85" s="88"/>
      <c r="P85" s="87"/>
      <c r="Q85" s="88"/>
      <c r="R85" s="87"/>
      <c r="S85" s="89"/>
      <c r="T85" s="88"/>
      <c r="U85" s="43"/>
      <c r="V85" s="41"/>
    </row>
    <row r="86" spans="1:23" ht="15.75" x14ac:dyDescent="0.3">
      <c r="A86" s="2"/>
      <c r="B86" s="42"/>
      <c r="C86" s="53"/>
      <c r="D86" s="94"/>
      <c r="E86" s="94"/>
      <c r="F86" s="41"/>
      <c r="G86" s="93" t="s">
        <v>28</v>
      </c>
      <c r="H86" s="83"/>
      <c r="I86" s="83"/>
      <c r="J86" s="85" t="s">
        <v>21</v>
      </c>
      <c r="K86" s="86" t="str">
        <f t="shared" ref="K86:T88" si="9">+K39</f>
        <v>E891</v>
      </c>
      <c r="L86" s="277" t="str">
        <f t="shared" si="9"/>
        <v>V</v>
      </c>
      <c r="M86" s="278">
        <f t="shared" si="9"/>
        <v>0</v>
      </c>
      <c r="N86" s="277" t="str">
        <f t="shared" si="9"/>
        <v>V</v>
      </c>
      <c r="O86" s="278">
        <f t="shared" si="9"/>
        <v>0</v>
      </c>
      <c r="P86" s="277" t="str">
        <f t="shared" si="9"/>
        <v>V</v>
      </c>
      <c r="Q86" s="278">
        <f t="shared" si="9"/>
        <v>0</v>
      </c>
      <c r="R86" s="277" t="str">
        <f t="shared" si="9"/>
        <v>V</v>
      </c>
      <c r="S86" s="279">
        <f t="shared" si="9"/>
        <v>0</v>
      </c>
      <c r="T86" s="278">
        <f t="shared" si="9"/>
        <v>0</v>
      </c>
      <c r="U86" s="43"/>
      <c r="V86" s="41"/>
    </row>
    <row r="87" spans="1:23" ht="15.75" x14ac:dyDescent="0.3">
      <c r="A87" s="2"/>
      <c r="B87" s="42"/>
      <c r="C87" s="53"/>
      <c r="D87" s="94"/>
      <c r="E87" s="94"/>
      <c r="F87" s="41"/>
      <c r="G87" s="93" t="s">
        <v>30</v>
      </c>
      <c r="H87" s="83"/>
      <c r="I87" s="83"/>
      <c r="J87" s="85" t="s">
        <v>21</v>
      </c>
      <c r="K87" s="86" t="str">
        <f t="shared" si="9"/>
        <v>E850</v>
      </c>
      <c r="L87" s="277" t="str">
        <f t="shared" si="9"/>
        <v>V</v>
      </c>
      <c r="M87" s="278">
        <f t="shared" si="9"/>
        <v>0</v>
      </c>
      <c r="N87" s="277" t="str">
        <f t="shared" si="9"/>
        <v>V</v>
      </c>
      <c r="O87" s="278">
        <f t="shared" si="9"/>
        <v>0</v>
      </c>
      <c r="P87" s="277" t="str">
        <f t="shared" si="9"/>
        <v>V</v>
      </c>
      <c r="Q87" s="278">
        <f t="shared" si="9"/>
        <v>0</v>
      </c>
      <c r="R87" s="277" t="str">
        <f t="shared" si="9"/>
        <v>V</v>
      </c>
      <c r="S87" s="279">
        <f t="shared" si="9"/>
        <v>0</v>
      </c>
      <c r="T87" s="278">
        <f t="shared" si="9"/>
        <v>0</v>
      </c>
      <c r="U87" s="43"/>
      <c r="V87" s="41"/>
    </row>
    <row r="88" spans="1:23" ht="16.5" thickBot="1" x14ac:dyDescent="0.35">
      <c r="A88" s="2"/>
      <c r="B88" s="42"/>
      <c r="C88" s="53"/>
      <c r="D88" s="94"/>
      <c r="E88" s="94"/>
      <c r="F88" s="41"/>
      <c r="G88" s="93" t="s">
        <v>32</v>
      </c>
      <c r="H88" s="83"/>
      <c r="I88" s="83"/>
      <c r="J88" s="85" t="s">
        <v>21</v>
      </c>
      <c r="K88" s="95" t="str">
        <f t="shared" si="9"/>
        <v>E890</v>
      </c>
      <c r="L88" s="280" t="str">
        <f t="shared" si="9"/>
        <v>V</v>
      </c>
      <c r="M88" s="281">
        <f t="shared" si="9"/>
        <v>0</v>
      </c>
      <c r="N88" s="280" t="str">
        <f t="shared" si="9"/>
        <v>V</v>
      </c>
      <c r="O88" s="281">
        <f t="shared" si="9"/>
        <v>0</v>
      </c>
      <c r="P88" s="280" t="str">
        <f t="shared" si="9"/>
        <v>V</v>
      </c>
      <c r="Q88" s="281">
        <f t="shared" si="9"/>
        <v>0</v>
      </c>
      <c r="R88" s="280" t="str">
        <f t="shared" si="9"/>
        <v>V</v>
      </c>
      <c r="S88" s="282">
        <f t="shared" si="9"/>
        <v>0</v>
      </c>
      <c r="T88" s="281">
        <f t="shared" si="9"/>
        <v>0</v>
      </c>
      <c r="U88" s="43"/>
      <c r="V88" s="41"/>
    </row>
    <row r="89" spans="1:23" ht="16.5" thickBot="1" x14ac:dyDescent="0.35">
      <c r="A89" s="2"/>
      <c r="B89" s="42"/>
      <c r="C89" s="53"/>
      <c r="D89" s="94"/>
      <c r="E89" s="94"/>
      <c r="F89" s="41"/>
      <c r="G89" s="41"/>
      <c r="H89" s="41"/>
      <c r="I89" s="41"/>
      <c r="J89" s="41"/>
      <c r="K89" s="96"/>
      <c r="L89" s="97"/>
      <c r="M89" s="48"/>
      <c r="N89" s="48"/>
      <c r="O89" s="48"/>
      <c r="P89" s="48"/>
      <c r="Q89" s="48"/>
      <c r="R89" s="48"/>
      <c r="S89" s="48"/>
      <c r="T89" s="48"/>
      <c r="U89" s="43"/>
      <c r="V89" s="41"/>
    </row>
    <row r="90" spans="1:23" ht="16.5" thickBot="1" x14ac:dyDescent="0.35">
      <c r="A90" s="2"/>
      <c r="B90" s="42"/>
      <c r="C90" s="53"/>
      <c r="D90" s="98" t="s">
        <v>34</v>
      </c>
      <c r="E90" s="94"/>
      <c r="F90" s="41"/>
      <c r="G90" s="74"/>
      <c r="H90" s="75"/>
      <c r="I90" s="75"/>
      <c r="J90" s="80" t="s">
        <v>21</v>
      </c>
      <c r="K90" s="110" t="str">
        <f>+K43</f>
        <v>v</v>
      </c>
      <c r="L90" s="147" t="s">
        <v>13</v>
      </c>
      <c r="M90" s="148" t="s">
        <v>13</v>
      </c>
      <c r="N90" s="147" t="s">
        <v>13</v>
      </c>
      <c r="O90" s="148" t="s">
        <v>13</v>
      </c>
      <c r="P90" s="147" t="s">
        <v>13</v>
      </c>
      <c r="Q90" s="148" t="s">
        <v>13</v>
      </c>
      <c r="R90" s="147" t="s">
        <v>13</v>
      </c>
      <c r="S90" s="149" t="s">
        <v>13</v>
      </c>
      <c r="T90" s="148" t="s">
        <v>13</v>
      </c>
      <c r="U90" s="43"/>
      <c r="V90" s="41"/>
      <c r="W90" t="s">
        <v>124</v>
      </c>
    </row>
    <row r="91" spans="1:23" ht="16.5" thickBot="1" x14ac:dyDescent="0.35">
      <c r="A91" s="2"/>
      <c r="B91" s="42"/>
      <c r="C91" s="53"/>
      <c r="D91" s="41"/>
      <c r="E91" s="41"/>
      <c r="F91" s="41"/>
      <c r="G91" s="41"/>
      <c r="H91" s="41"/>
      <c r="I91" s="41"/>
      <c r="J91" s="41"/>
      <c r="K91" s="99"/>
      <c r="L91" s="66"/>
      <c r="M91" s="65"/>
      <c r="N91" s="48"/>
      <c r="O91" s="48"/>
      <c r="P91" s="48"/>
      <c r="Q91" s="48"/>
      <c r="R91" s="86"/>
      <c r="S91" s="86"/>
      <c r="T91" s="100"/>
      <c r="U91" s="43"/>
      <c r="V91" s="41"/>
    </row>
    <row r="92" spans="1:23" ht="16.5" thickBot="1" x14ac:dyDescent="0.35">
      <c r="A92" s="2"/>
      <c r="B92" s="42"/>
      <c r="C92" s="53"/>
      <c r="D92" s="98" t="s">
        <v>35</v>
      </c>
      <c r="E92" s="41"/>
      <c r="F92" s="41"/>
      <c r="G92" s="75"/>
      <c r="H92" s="75"/>
      <c r="I92" s="75"/>
      <c r="J92" s="80" t="s">
        <v>36</v>
      </c>
      <c r="K92" s="96" t="str">
        <f t="shared" ref="K92:T92" si="10">+K45</f>
        <v>E310</v>
      </c>
      <c r="L92" s="101" t="str">
        <f t="shared" si="10"/>
        <v>V</v>
      </c>
      <c r="M92" s="60" t="str">
        <f t="shared" si="10"/>
        <v>V</v>
      </c>
      <c r="N92" s="101" t="str">
        <f t="shared" si="10"/>
        <v>V</v>
      </c>
      <c r="O92" s="60" t="str">
        <f t="shared" si="10"/>
        <v>V</v>
      </c>
      <c r="P92" s="101" t="str">
        <f t="shared" si="10"/>
        <v>V</v>
      </c>
      <c r="Q92" s="60" t="str">
        <f t="shared" si="10"/>
        <v>V</v>
      </c>
      <c r="R92" s="101" t="str">
        <f t="shared" si="10"/>
        <v>-</v>
      </c>
      <c r="S92" s="102" t="str">
        <f t="shared" si="10"/>
        <v>-</v>
      </c>
      <c r="T92" s="60" t="str">
        <f t="shared" si="10"/>
        <v>-</v>
      </c>
      <c r="U92" s="43"/>
      <c r="V92" s="41"/>
    </row>
    <row r="93" spans="1:23" ht="16.5" thickBot="1" x14ac:dyDescent="0.35">
      <c r="A93" s="2"/>
      <c r="B93" s="42"/>
      <c r="C93" s="103"/>
      <c r="D93" s="104"/>
      <c r="E93" s="104"/>
      <c r="F93" s="104"/>
      <c r="G93" s="105"/>
      <c r="H93" s="104"/>
      <c r="I93" s="104"/>
      <c r="J93" s="104"/>
      <c r="K93" s="96"/>
      <c r="L93" s="102"/>
      <c r="M93" s="102"/>
      <c r="N93" s="102"/>
      <c r="O93" s="102"/>
      <c r="P93" s="102"/>
      <c r="Q93" s="102"/>
      <c r="R93" s="102"/>
      <c r="S93" s="102"/>
      <c r="T93" s="102"/>
      <c r="U93" s="43"/>
      <c r="V93" s="41"/>
    </row>
    <row r="94" spans="1:23" ht="15.75" x14ac:dyDescent="0.3">
      <c r="A94" s="2"/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8"/>
      <c r="M94" s="108"/>
      <c r="N94" s="108"/>
      <c r="O94" s="108"/>
      <c r="P94" s="108"/>
      <c r="Q94" s="108"/>
      <c r="R94" s="108"/>
      <c r="S94" s="108"/>
      <c r="T94" s="108"/>
      <c r="U94" s="109"/>
      <c r="V94" s="41"/>
    </row>
    <row r="95" spans="1:23" ht="15.75" x14ac:dyDescent="0.3">
      <c r="A95" s="263" t="s">
        <v>125</v>
      </c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</row>
    <row r="96" spans="1:23" ht="15.75" x14ac:dyDescent="0.3">
      <c r="A96" s="2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41"/>
    </row>
    <row r="97" spans="1:22" ht="16.5" x14ac:dyDescent="0.3">
      <c r="A97" s="2"/>
      <c r="B97" s="42"/>
      <c r="C97" s="264" t="s">
        <v>0</v>
      </c>
      <c r="D97" s="264"/>
      <c r="E97" s="264"/>
      <c r="F97" s="264"/>
      <c r="G97" s="264"/>
      <c r="H97" s="264"/>
      <c r="I97" s="264"/>
      <c r="J97" s="265" t="s">
        <v>90</v>
      </c>
      <c r="K97" s="265"/>
      <c r="L97" s="265"/>
      <c r="M97" s="265"/>
      <c r="N97" s="265"/>
      <c r="O97" s="266" t="s">
        <v>91</v>
      </c>
      <c r="P97" s="266"/>
      <c r="Q97" s="266"/>
      <c r="R97" s="266"/>
      <c r="S97" s="266"/>
      <c r="T97" s="266"/>
      <c r="U97" s="43"/>
      <c r="V97" s="41"/>
    </row>
    <row r="98" spans="1:22" ht="16.5" x14ac:dyDescent="0.3">
      <c r="A98" s="2"/>
      <c r="B98" s="42"/>
      <c r="C98" s="41"/>
      <c r="D98" s="44"/>
      <c r="E98" s="41"/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  <c r="U98" s="43"/>
      <c r="V98" s="41"/>
    </row>
    <row r="99" spans="1:22" ht="15.75" x14ac:dyDescent="0.3">
      <c r="A99" s="2"/>
      <c r="B99" s="42"/>
      <c r="C99" s="270" t="s">
        <v>1</v>
      </c>
      <c r="D99" s="270"/>
      <c r="E99" s="270"/>
      <c r="F99" s="270"/>
      <c r="G99" s="271" t="s">
        <v>118</v>
      </c>
      <c r="H99" s="271"/>
      <c r="I99" s="46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  <c r="U99" s="43"/>
      <c r="V99" s="41"/>
    </row>
    <row r="100" spans="1:22" ht="16.5" thickBot="1" x14ac:dyDescent="0.35">
      <c r="A100" s="2"/>
      <c r="B100" s="42"/>
      <c r="C100" s="41"/>
      <c r="D100" s="47"/>
      <c r="E100" s="41"/>
      <c r="F100" s="41"/>
      <c r="G100" s="41"/>
      <c r="H100" s="41"/>
      <c r="I100" s="41"/>
      <c r="J100" s="41"/>
      <c r="K100" s="41"/>
      <c r="L100" s="48"/>
      <c r="M100" s="48"/>
      <c r="N100" s="48"/>
      <c r="O100" s="48"/>
      <c r="P100" s="48"/>
      <c r="Q100" s="48"/>
      <c r="R100" s="48"/>
      <c r="S100" s="48"/>
      <c r="T100" s="48"/>
      <c r="U100" s="43"/>
      <c r="V100" s="41"/>
    </row>
    <row r="101" spans="1:22" ht="16.5" thickBot="1" x14ac:dyDescent="0.35">
      <c r="A101" s="2"/>
      <c r="B101" s="42"/>
      <c r="C101" s="49"/>
      <c r="D101" s="50"/>
      <c r="E101" s="50"/>
      <c r="F101" s="50"/>
      <c r="G101" s="50"/>
      <c r="H101" s="50"/>
      <c r="I101" s="50"/>
      <c r="J101" s="51"/>
      <c r="K101" s="52" t="s">
        <v>2</v>
      </c>
      <c r="L101" s="267" t="s">
        <v>3</v>
      </c>
      <c r="M101" s="268"/>
      <c r="N101" s="267" t="s">
        <v>4</v>
      </c>
      <c r="O101" s="268"/>
      <c r="P101" s="267" t="s">
        <v>5</v>
      </c>
      <c r="Q101" s="268"/>
      <c r="R101" s="267" t="s">
        <v>6</v>
      </c>
      <c r="S101" s="269"/>
      <c r="T101" s="268"/>
      <c r="U101" s="43"/>
      <c r="V101" s="41"/>
    </row>
    <row r="102" spans="1:22" ht="45.75" thickBot="1" x14ac:dyDescent="0.35">
      <c r="A102" s="2"/>
      <c r="B102" s="42"/>
      <c r="C102" s="53"/>
      <c r="D102" s="41"/>
      <c r="E102" s="41"/>
      <c r="F102" s="41"/>
      <c r="G102" s="41"/>
      <c r="H102" s="41"/>
      <c r="I102" s="41"/>
      <c r="J102" s="54"/>
      <c r="K102" s="55"/>
      <c r="L102" s="272" t="s">
        <v>92</v>
      </c>
      <c r="M102" s="272" t="s">
        <v>93</v>
      </c>
      <c r="N102" s="272" t="s">
        <v>92</v>
      </c>
      <c r="O102" s="272" t="s">
        <v>93</v>
      </c>
      <c r="P102" s="272" t="s">
        <v>92</v>
      </c>
      <c r="Q102" s="274" t="s">
        <v>93</v>
      </c>
      <c r="R102" s="269" t="s">
        <v>92</v>
      </c>
      <c r="S102" s="276"/>
      <c r="T102" s="56" t="s">
        <v>93</v>
      </c>
      <c r="U102" s="43"/>
      <c r="V102" s="41"/>
    </row>
    <row r="103" spans="1:22" ht="34.5" thickBot="1" x14ac:dyDescent="0.35">
      <c r="A103" s="2"/>
      <c r="B103" s="42"/>
      <c r="C103" s="53"/>
      <c r="D103" s="41"/>
      <c r="E103" s="41"/>
      <c r="F103" s="41"/>
      <c r="G103" s="41"/>
      <c r="H103" s="41"/>
      <c r="I103" s="41"/>
      <c r="J103" s="54"/>
      <c r="K103" s="55"/>
      <c r="L103" s="273"/>
      <c r="M103" s="273"/>
      <c r="N103" s="273"/>
      <c r="O103" s="273"/>
      <c r="P103" s="273"/>
      <c r="Q103" s="275"/>
      <c r="R103" s="57" t="s">
        <v>94</v>
      </c>
      <c r="S103" s="57" t="s">
        <v>95</v>
      </c>
      <c r="T103" s="58" t="s">
        <v>96</v>
      </c>
      <c r="U103" s="43"/>
      <c r="V103" s="41"/>
    </row>
    <row r="104" spans="1:22" ht="16.5" thickBot="1" x14ac:dyDescent="0.35">
      <c r="A104" s="2"/>
      <c r="B104" s="42"/>
      <c r="C104" s="53"/>
      <c r="D104" s="41"/>
      <c r="E104" s="41"/>
      <c r="F104" s="41"/>
      <c r="G104" s="41"/>
      <c r="H104" s="41"/>
      <c r="I104" s="41"/>
      <c r="J104" s="54"/>
      <c r="K104" s="55"/>
      <c r="L104" s="59"/>
      <c r="M104" s="60"/>
      <c r="N104" s="57"/>
      <c r="O104" s="60"/>
      <c r="P104" s="57"/>
      <c r="Q104" s="60"/>
      <c r="R104" s="57"/>
      <c r="S104" s="61"/>
      <c r="T104" s="60"/>
      <c r="U104" s="43"/>
      <c r="V104" s="41"/>
    </row>
    <row r="105" spans="1:22" ht="15.75" x14ac:dyDescent="0.3">
      <c r="A105" s="2"/>
      <c r="B105" s="42"/>
      <c r="C105" s="53"/>
      <c r="D105" s="62" t="s">
        <v>7</v>
      </c>
      <c r="E105" s="62"/>
      <c r="F105" s="62"/>
      <c r="G105" s="62"/>
      <c r="H105" s="41"/>
      <c r="I105" s="41"/>
      <c r="J105" s="54"/>
      <c r="K105" s="41"/>
      <c r="L105" s="63"/>
      <c r="M105" s="64"/>
      <c r="N105" s="63"/>
      <c r="O105" s="64"/>
      <c r="P105" s="63"/>
      <c r="Q105" s="64"/>
      <c r="R105" s="63"/>
      <c r="S105" s="65"/>
      <c r="T105" s="54"/>
      <c r="U105" s="43"/>
      <c r="V105" s="41"/>
    </row>
    <row r="106" spans="1:22" ht="15.75" x14ac:dyDescent="0.3">
      <c r="A106" s="2"/>
      <c r="B106" s="42"/>
      <c r="C106" s="53"/>
      <c r="D106" s="62"/>
      <c r="E106" s="62" t="s">
        <v>8</v>
      </c>
      <c r="F106" s="62"/>
      <c r="G106" s="62"/>
      <c r="H106" s="41"/>
      <c r="I106" s="41"/>
      <c r="J106" s="54"/>
      <c r="K106" s="41"/>
      <c r="L106" s="66"/>
      <c r="M106" s="67"/>
      <c r="N106" s="66"/>
      <c r="O106" s="67"/>
      <c r="P106" s="66"/>
      <c r="Q106" s="67"/>
      <c r="R106" s="41"/>
      <c r="S106" s="41"/>
      <c r="T106" s="54"/>
      <c r="U106" s="43"/>
      <c r="V106" s="41"/>
    </row>
    <row r="107" spans="1:22" ht="15.75" x14ac:dyDescent="0.3">
      <c r="A107" s="2"/>
      <c r="B107" s="42"/>
      <c r="C107" s="53"/>
      <c r="D107" s="41"/>
      <c r="E107" s="41"/>
      <c r="F107" s="68" t="s">
        <v>97</v>
      </c>
      <c r="G107" s="69"/>
      <c r="H107" s="41"/>
      <c r="I107" s="41"/>
      <c r="J107" s="41"/>
      <c r="K107" s="70"/>
      <c r="L107" s="71"/>
      <c r="M107" s="72"/>
      <c r="N107" s="71"/>
      <c r="O107" s="72"/>
      <c r="P107" s="71"/>
      <c r="Q107" s="72"/>
      <c r="R107" s="71"/>
      <c r="S107" s="73"/>
      <c r="T107" s="72"/>
      <c r="U107" s="43"/>
      <c r="V107" s="41"/>
    </row>
    <row r="108" spans="1:22" ht="15.75" x14ac:dyDescent="0.3">
      <c r="A108" s="2"/>
      <c r="B108" s="42"/>
      <c r="C108" s="53"/>
      <c r="D108" s="41"/>
      <c r="E108" s="41"/>
      <c r="F108" s="68"/>
      <c r="G108" s="74" t="s">
        <v>98</v>
      </c>
      <c r="H108" s="75"/>
      <c r="I108" s="75"/>
      <c r="J108" s="75" t="s">
        <v>11</v>
      </c>
      <c r="K108" s="76" t="str">
        <f>+K61</f>
        <v>v</v>
      </c>
      <c r="L108" s="77" t="e">
        <f>+L14-L61</f>
        <v>#VALUE!</v>
      </c>
      <c r="M108" s="78" t="e">
        <f t="shared" ref="M108:T108" si="11">+M14-M61</f>
        <v>#VALUE!</v>
      </c>
      <c r="N108" s="77" t="e">
        <f t="shared" si="11"/>
        <v>#VALUE!</v>
      </c>
      <c r="O108" s="78" t="e">
        <f t="shared" si="11"/>
        <v>#VALUE!</v>
      </c>
      <c r="P108" s="77" t="e">
        <f t="shared" si="11"/>
        <v>#VALUE!</v>
      </c>
      <c r="Q108" s="78" t="e">
        <f t="shared" si="11"/>
        <v>#VALUE!</v>
      </c>
      <c r="R108" s="77" t="e">
        <f t="shared" si="11"/>
        <v>#VALUE!</v>
      </c>
      <c r="S108" s="89" t="e">
        <f t="shared" si="11"/>
        <v>#VALUE!</v>
      </c>
      <c r="T108" s="78" t="e">
        <f t="shared" si="11"/>
        <v>#VALUE!</v>
      </c>
      <c r="U108" s="43"/>
      <c r="V108" s="41"/>
    </row>
    <row r="109" spans="1:22" ht="15.75" x14ac:dyDescent="0.3">
      <c r="A109" s="2"/>
      <c r="B109" s="42"/>
      <c r="C109" s="53"/>
      <c r="D109" s="41"/>
      <c r="E109" s="41"/>
      <c r="F109" s="41"/>
      <c r="G109" s="74" t="s">
        <v>100</v>
      </c>
      <c r="H109" s="75"/>
      <c r="I109" s="75"/>
      <c r="J109" s="75" t="s">
        <v>11</v>
      </c>
      <c r="K109" s="76" t="str">
        <f t="shared" ref="K109" si="12">+K62</f>
        <v>v</v>
      </c>
      <c r="L109" s="77" t="e">
        <f t="shared" ref="L109:T109" si="13">+L15-L62</f>
        <v>#VALUE!</v>
      </c>
      <c r="M109" s="78" t="e">
        <f t="shared" si="13"/>
        <v>#VALUE!</v>
      </c>
      <c r="N109" s="77" t="e">
        <f t="shared" si="13"/>
        <v>#VALUE!</v>
      </c>
      <c r="O109" s="78" t="e">
        <f t="shared" si="13"/>
        <v>#VALUE!</v>
      </c>
      <c r="P109" s="77" t="e">
        <f t="shared" si="13"/>
        <v>#VALUE!</v>
      </c>
      <c r="Q109" s="78" t="e">
        <f t="shared" si="13"/>
        <v>#VALUE!</v>
      </c>
      <c r="R109" s="77" t="e">
        <f t="shared" si="13"/>
        <v>#VALUE!</v>
      </c>
      <c r="S109" s="89" t="e">
        <f t="shared" si="13"/>
        <v>#VALUE!</v>
      </c>
      <c r="T109" s="78" t="e">
        <f t="shared" si="13"/>
        <v>#VALUE!</v>
      </c>
      <c r="U109" s="43"/>
      <c r="V109" s="41"/>
    </row>
    <row r="110" spans="1:22" ht="15.75" x14ac:dyDescent="0.3">
      <c r="A110" s="2"/>
      <c r="B110" s="42"/>
      <c r="C110" s="53"/>
      <c r="D110" s="41"/>
      <c r="E110" s="41"/>
      <c r="F110" s="68" t="s">
        <v>101</v>
      </c>
      <c r="G110" s="62"/>
      <c r="H110" s="62"/>
      <c r="I110" s="41"/>
      <c r="J110" s="41"/>
      <c r="K110" s="76"/>
      <c r="L110" s="87"/>
      <c r="M110" s="88"/>
      <c r="N110" s="87"/>
      <c r="O110" s="88"/>
      <c r="P110" s="87"/>
      <c r="Q110" s="88"/>
      <c r="R110" s="87"/>
      <c r="S110" s="89"/>
      <c r="T110" s="88"/>
      <c r="U110" s="43"/>
      <c r="V110" s="41"/>
    </row>
    <row r="111" spans="1:22" ht="15.75" x14ac:dyDescent="0.3">
      <c r="A111" s="2"/>
      <c r="B111" s="42"/>
      <c r="C111" s="53"/>
      <c r="D111" s="41"/>
      <c r="E111" s="41"/>
      <c r="F111" s="41"/>
      <c r="G111" s="75" t="s">
        <v>102</v>
      </c>
      <c r="H111" s="79"/>
      <c r="I111" s="75"/>
      <c r="J111" s="80" t="s">
        <v>103</v>
      </c>
      <c r="K111" s="76" t="str">
        <f t="shared" ref="K111:K112" si="14">+K64</f>
        <v>v</v>
      </c>
      <c r="L111" s="77" t="e">
        <f t="shared" ref="L111:T112" si="15">+L17-L64</f>
        <v>#VALUE!</v>
      </c>
      <c r="M111" s="78" t="e">
        <f t="shared" si="15"/>
        <v>#VALUE!</v>
      </c>
      <c r="N111" s="77" t="e">
        <f t="shared" si="15"/>
        <v>#VALUE!</v>
      </c>
      <c r="O111" s="78" t="e">
        <f t="shared" si="15"/>
        <v>#VALUE!</v>
      </c>
      <c r="P111" s="77" t="e">
        <f t="shared" si="15"/>
        <v>#VALUE!</v>
      </c>
      <c r="Q111" s="78" t="e">
        <f t="shared" si="15"/>
        <v>#VALUE!</v>
      </c>
      <c r="R111" s="81" t="e">
        <f t="shared" si="15"/>
        <v>#VALUE!</v>
      </c>
      <c r="S111" s="82">
        <f t="shared" si="15"/>
        <v>0</v>
      </c>
      <c r="T111" s="78" t="e">
        <f t="shared" si="15"/>
        <v>#VALUE!</v>
      </c>
      <c r="U111" s="43"/>
      <c r="V111" s="41"/>
    </row>
    <row r="112" spans="1:22" ht="15.75" x14ac:dyDescent="0.3">
      <c r="A112" s="2"/>
      <c r="B112" s="42"/>
      <c r="C112" s="53"/>
      <c r="D112" s="41"/>
      <c r="E112" s="41"/>
      <c r="F112" s="41"/>
      <c r="G112" s="83" t="s">
        <v>104</v>
      </c>
      <c r="H112" s="84"/>
      <c r="I112" s="83"/>
      <c r="J112" s="85" t="s">
        <v>103</v>
      </c>
      <c r="K112" s="76" t="str">
        <f t="shared" si="14"/>
        <v>v</v>
      </c>
      <c r="L112" s="77" t="e">
        <f t="shared" si="15"/>
        <v>#VALUE!</v>
      </c>
      <c r="M112" s="78" t="e">
        <f t="shared" si="15"/>
        <v>#VALUE!</v>
      </c>
      <c r="N112" s="77" t="e">
        <f t="shared" si="15"/>
        <v>#VALUE!</v>
      </c>
      <c r="O112" s="78" t="e">
        <f t="shared" si="15"/>
        <v>#VALUE!</v>
      </c>
      <c r="P112" s="77" t="e">
        <f t="shared" si="15"/>
        <v>#VALUE!</v>
      </c>
      <c r="Q112" s="78" t="e">
        <f t="shared" si="15"/>
        <v>#VALUE!</v>
      </c>
      <c r="R112" s="81" t="e">
        <f t="shared" si="15"/>
        <v>#VALUE!</v>
      </c>
      <c r="S112" s="89" t="e">
        <f t="shared" si="15"/>
        <v>#VALUE!</v>
      </c>
      <c r="T112" s="78" t="e">
        <f t="shared" si="15"/>
        <v>#VALUE!</v>
      </c>
      <c r="U112" s="43"/>
      <c r="V112" s="41"/>
    </row>
    <row r="113" spans="1:22" ht="15.75" x14ac:dyDescent="0.3">
      <c r="A113" s="2"/>
      <c r="B113" s="42"/>
      <c r="C113" s="53"/>
      <c r="D113" s="41"/>
      <c r="E113" s="62" t="s">
        <v>105</v>
      </c>
      <c r="F113" s="68"/>
      <c r="G113" s="41"/>
      <c r="H113" s="41"/>
      <c r="I113" s="41"/>
      <c r="J113" s="41"/>
      <c r="K113" s="76"/>
      <c r="L113" s="87"/>
      <c r="M113" s="88"/>
      <c r="N113" s="87"/>
      <c r="O113" s="88"/>
      <c r="P113" s="87"/>
      <c r="Q113" s="88"/>
      <c r="R113" s="87"/>
      <c r="S113" s="89"/>
      <c r="T113" s="88"/>
      <c r="U113" s="43"/>
      <c r="V113" s="41"/>
    </row>
    <row r="114" spans="1:22" ht="15.75" x14ac:dyDescent="0.3">
      <c r="A114" s="2"/>
      <c r="B114" s="42"/>
      <c r="C114" s="53"/>
      <c r="D114" s="41"/>
      <c r="E114" s="41"/>
      <c r="F114" s="68"/>
      <c r="G114" s="74" t="s">
        <v>15</v>
      </c>
      <c r="H114" s="75"/>
      <c r="I114" s="75"/>
      <c r="J114" s="80" t="s">
        <v>16</v>
      </c>
      <c r="K114" s="86" t="str">
        <f t="shared" ref="K114:K115" si="16">+K67</f>
        <v>v</v>
      </c>
      <c r="L114" s="77" t="e">
        <f t="shared" ref="L114:T115" si="17">+L20-L67</f>
        <v>#VALUE!</v>
      </c>
      <c r="M114" s="78" t="e">
        <f t="shared" si="17"/>
        <v>#VALUE!</v>
      </c>
      <c r="N114" s="77" t="e">
        <f t="shared" si="17"/>
        <v>#VALUE!</v>
      </c>
      <c r="O114" s="78" t="e">
        <f t="shared" si="17"/>
        <v>#VALUE!</v>
      </c>
      <c r="P114" s="77" t="e">
        <f t="shared" si="17"/>
        <v>#VALUE!</v>
      </c>
      <c r="Q114" s="78" t="e">
        <f t="shared" si="17"/>
        <v>#VALUE!</v>
      </c>
      <c r="R114" s="81" t="e">
        <f t="shared" si="17"/>
        <v>#VALUE!</v>
      </c>
      <c r="S114" s="89" t="e">
        <f t="shared" si="17"/>
        <v>#VALUE!</v>
      </c>
      <c r="T114" s="78" t="e">
        <f t="shared" si="17"/>
        <v>#VALUE!</v>
      </c>
      <c r="U114" s="43"/>
      <c r="V114" s="41"/>
    </row>
    <row r="115" spans="1:22" ht="15.75" x14ac:dyDescent="0.3">
      <c r="A115" s="2"/>
      <c r="B115" s="42"/>
      <c r="C115" s="53"/>
      <c r="D115" s="41"/>
      <c r="E115" s="62" t="s">
        <v>17</v>
      </c>
      <c r="F115" s="68"/>
      <c r="G115" s="74"/>
      <c r="H115" s="75"/>
      <c r="I115" s="75"/>
      <c r="J115" s="75" t="s">
        <v>18</v>
      </c>
      <c r="K115" s="76" t="str">
        <f t="shared" si="16"/>
        <v>v</v>
      </c>
      <c r="L115" s="277" t="e">
        <f t="shared" si="17"/>
        <v>#VALUE!</v>
      </c>
      <c r="M115" s="278">
        <f t="shared" si="17"/>
        <v>0</v>
      </c>
      <c r="N115" s="277" t="e">
        <f t="shared" si="17"/>
        <v>#VALUE!</v>
      </c>
      <c r="O115" s="278">
        <f t="shared" si="17"/>
        <v>0</v>
      </c>
      <c r="P115" s="277" t="e">
        <f t="shared" si="17"/>
        <v>#VALUE!</v>
      </c>
      <c r="Q115" s="278">
        <f t="shared" si="17"/>
        <v>0</v>
      </c>
      <c r="R115" s="277" t="e">
        <f t="shared" si="17"/>
        <v>#VALUE!</v>
      </c>
      <c r="S115" s="279">
        <f t="shared" si="17"/>
        <v>0</v>
      </c>
      <c r="T115" s="278">
        <f t="shared" si="17"/>
        <v>0</v>
      </c>
      <c r="U115" s="43"/>
      <c r="V115" s="41"/>
    </row>
    <row r="116" spans="1:22" ht="15.75" x14ac:dyDescent="0.3">
      <c r="A116" s="2"/>
      <c r="B116" s="42"/>
      <c r="C116" s="53"/>
      <c r="D116" s="41"/>
      <c r="E116" s="62" t="s">
        <v>19</v>
      </c>
      <c r="F116" s="69"/>
      <c r="G116" s="41"/>
      <c r="H116" s="41"/>
      <c r="I116" s="41"/>
      <c r="J116" s="54"/>
      <c r="K116" s="86"/>
      <c r="L116" s="87"/>
      <c r="M116" s="88"/>
      <c r="N116" s="87"/>
      <c r="O116" s="88"/>
      <c r="P116" s="87"/>
      <c r="Q116" s="88"/>
      <c r="R116" s="87"/>
      <c r="S116" s="89"/>
      <c r="T116" s="88"/>
      <c r="U116" s="43"/>
      <c r="V116" s="41"/>
    </row>
    <row r="117" spans="1:22" ht="15.75" x14ac:dyDescent="0.3">
      <c r="A117" s="2"/>
      <c r="B117" s="42"/>
      <c r="C117" s="53"/>
      <c r="D117" s="41"/>
      <c r="E117" s="62"/>
      <c r="F117" s="68" t="s">
        <v>106</v>
      </c>
      <c r="G117" s="41"/>
      <c r="H117" s="41"/>
      <c r="I117" s="41"/>
      <c r="J117" s="54"/>
      <c r="K117" s="86"/>
      <c r="L117" s="87"/>
      <c r="M117" s="88"/>
      <c r="N117" s="87"/>
      <c r="O117" s="88"/>
      <c r="P117" s="87"/>
      <c r="Q117" s="88"/>
      <c r="R117" s="87"/>
      <c r="S117" s="89"/>
      <c r="T117" s="88"/>
      <c r="U117" s="43"/>
      <c r="V117" s="41"/>
    </row>
    <row r="118" spans="1:22" ht="15.75" x14ac:dyDescent="0.3">
      <c r="A118" s="2"/>
      <c r="B118" s="42"/>
      <c r="C118" s="53"/>
      <c r="D118" s="41"/>
      <c r="E118" s="62"/>
      <c r="F118" s="69"/>
      <c r="G118" s="3" t="s">
        <v>107</v>
      </c>
      <c r="H118" s="75"/>
      <c r="I118" s="75"/>
      <c r="J118" s="80" t="s">
        <v>21</v>
      </c>
      <c r="K118" s="76" t="str">
        <f t="shared" ref="K118:K121" si="18">+K71</f>
        <v>v</v>
      </c>
      <c r="L118" s="77" t="e">
        <f t="shared" ref="L118:T121" si="19">+L24-L71</f>
        <v>#VALUE!</v>
      </c>
      <c r="M118" s="78" t="e">
        <f t="shared" si="19"/>
        <v>#VALUE!</v>
      </c>
      <c r="N118" s="77" t="e">
        <f t="shared" si="19"/>
        <v>#VALUE!</v>
      </c>
      <c r="O118" s="78" t="e">
        <f t="shared" si="19"/>
        <v>#VALUE!</v>
      </c>
      <c r="P118" s="77" t="e">
        <f t="shared" si="19"/>
        <v>#VALUE!</v>
      </c>
      <c r="Q118" s="78" t="e">
        <f t="shared" si="19"/>
        <v>#VALUE!</v>
      </c>
      <c r="R118" s="81" t="e">
        <f t="shared" si="19"/>
        <v>#VALUE!</v>
      </c>
      <c r="S118" s="90" t="e">
        <f t="shared" si="19"/>
        <v>#VALUE!</v>
      </c>
      <c r="T118" s="91" t="e">
        <f t="shared" si="19"/>
        <v>#VALUE!</v>
      </c>
      <c r="U118" s="43"/>
      <c r="V118" s="41"/>
    </row>
    <row r="119" spans="1:22" ht="15.75" x14ac:dyDescent="0.3">
      <c r="A119" s="2"/>
      <c r="B119" s="42"/>
      <c r="C119" s="53"/>
      <c r="D119" s="41"/>
      <c r="E119" s="62"/>
      <c r="F119" s="41"/>
      <c r="G119" s="3" t="s">
        <v>108</v>
      </c>
      <c r="H119" s="75"/>
      <c r="I119" s="75"/>
      <c r="J119" s="80" t="s">
        <v>21</v>
      </c>
      <c r="K119" s="76" t="str">
        <f t="shared" si="18"/>
        <v>v</v>
      </c>
      <c r="L119" s="77" t="e">
        <f t="shared" si="19"/>
        <v>#VALUE!</v>
      </c>
      <c r="M119" s="78" t="e">
        <f t="shared" si="19"/>
        <v>#VALUE!</v>
      </c>
      <c r="N119" s="77" t="e">
        <f t="shared" si="19"/>
        <v>#VALUE!</v>
      </c>
      <c r="O119" s="78" t="e">
        <f t="shared" si="19"/>
        <v>#VALUE!</v>
      </c>
      <c r="P119" s="77" t="e">
        <f t="shared" si="19"/>
        <v>#VALUE!</v>
      </c>
      <c r="Q119" s="78" t="e">
        <f t="shared" si="19"/>
        <v>#VALUE!</v>
      </c>
      <c r="R119" s="81" t="e">
        <f t="shared" si="19"/>
        <v>#VALUE!</v>
      </c>
      <c r="S119" s="92">
        <f t="shared" si="19"/>
        <v>0</v>
      </c>
      <c r="T119" s="91" t="e">
        <f t="shared" si="19"/>
        <v>#VALUE!</v>
      </c>
      <c r="U119" s="43"/>
      <c r="V119" s="41"/>
    </row>
    <row r="120" spans="1:22" ht="15.75" x14ac:dyDescent="0.3">
      <c r="A120" s="2"/>
      <c r="B120" s="42"/>
      <c r="C120" s="53"/>
      <c r="D120" s="41"/>
      <c r="E120" s="62"/>
      <c r="F120" s="41"/>
      <c r="G120" s="4" t="s">
        <v>109</v>
      </c>
      <c r="H120" s="75"/>
      <c r="I120" s="75"/>
      <c r="J120" s="80" t="s">
        <v>21</v>
      </c>
      <c r="K120" s="76" t="str">
        <f t="shared" si="18"/>
        <v>v</v>
      </c>
      <c r="L120" s="77" t="e">
        <f t="shared" si="19"/>
        <v>#VALUE!</v>
      </c>
      <c r="M120" s="78" t="e">
        <f t="shared" si="19"/>
        <v>#VALUE!</v>
      </c>
      <c r="N120" s="77" t="e">
        <f t="shared" si="19"/>
        <v>#VALUE!</v>
      </c>
      <c r="O120" s="78" t="e">
        <f t="shared" si="19"/>
        <v>#VALUE!</v>
      </c>
      <c r="P120" s="77" t="e">
        <f t="shared" si="19"/>
        <v>#VALUE!</v>
      </c>
      <c r="Q120" s="78" t="e">
        <f t="shared" si="19"/>
        <v>#VALUE!</v>
      </c>
      <c r="R120" s="81" t="e">
        <f t="shared" si="19"/>
        <v>#VALUE!</v>
      </c>
      <c r="S120" s="90" t="e">
        <f t="shared" si="19"/>
        <v>#VALUE!</v>
      </c>
      <c r="T120" s="91" t="e">
        <f t="shared" si="19"/>
        <v>#VALUE!</v>
      </c>
      <c r="U120" s="43"/>
      <c r="V120" s="41"/>
    </row>
    <row r="121" spans="1:22" ht="15.75" x14ac:dyDescent="0.3">
      <c r="A121" s="2"/>
      <c r="B121" s="42"/>
      <c r="C121" s="53"/>
      <c r="D121" s="41"/>
      <c r="E121" s="62"/>
      <c r="F121" s="41"/>
      <c r="G121" s="4" t="s">
        <v>110</v>
      </c>
      <c r="H121" s="75"/>
      <c r="I121" s="75"/>
      <c r="J121" s="80" t="s">
        <v>21</v>
      </c>
      <c r="K121" s="76" t="str">
        <f t="shared" si="18"/>
        <v>v</v>
      </c>
      <c r="L121" s="77" t="e">
        <f t="shared" si="19"/>
        <v>#VALUE!</v>
      </c>
      <c r="M121" s="78" t="e">
        <f t="shared" si="19"/>
        <v>#VALUE!</v>
      </c>
      <c r="N121" s="77" t="e">
        <f t="shared" si="19"/>
        <v>#VALUE!</v>
      </c>
      <c r="O121" s="78" t="e">
        <f t="shared" si="19"/>
        <v>#VALUE!</v>
      </c>
      <c r="P121" s="77" t="e">
        <f t="shared" si="19"/>
        <v>#VALUE!</v>
      </c>
      <c r="Q121" s="78" t="e">
        <f t="shared" si="19"/>
        <v>#VALUE!</v>
      </c>
      <c r="R121" s="81" t="e">
        <f t="shared" si="19"/>
        <v>#VALUE!</v>
      </c>
      <c r="S121" s="90" t="e">
        <f t="shared" si="19"/>
        <v>#VALUE!</v>
      </c>
      <c r="T121" s="91" t="e">
        <f t="shared" si="19"/>
        <v>#VALUE!</v>
      </c>
      <c r="U121" s="43"/>
      <c r="V121" s="41"/>
    </row>
    <row r="122" spans="1:22" ht="15.75" x14ac:dyDescent="0.3">
      <c r="A122" s="2"/>
      <c r="B122" s="42"/>
      <c r="C122" s="53"/>
      <c r="D122" s="41"/>
      <c r="E122" s="62"/>
      <c r="F122" s="68" t="s">
        <v>111</v>
      </c>
      <c r="G122" s="41"/>
      <c r="H122" s="41"/>
      <c r="I122" s="41"/>
      <c r="J122" s="54"/>
      <c r="K122" s="86"/>
      <c r="L122" s="87"/>
      <c r="M122" s="88"/>
      <c r="N122" s="87"/>
      <c r="O122" s="88"/>
      <c r="P122" s="87"/>
      <c r="Q122" s="88"/>
      <c r="R122" s="87"/>
      <c r="S122" s="89"/>
      <c r="T122" s="88"/>
      <c r="U122" s="43"/>
      <c r="V122" s="41"/>
    </row>
    <row r="123" spans="1:22" ht="15.75" x14ac:dyDescent="0.3">
      <c r="A123" s="2"/>
      <c r="B123" s="42"/>
      <c r="C123" s="53"/>
      <c r="D123" s="41"/>
      <c r="E123" s="41"/>
      <c r="F123" s="41"/>
      <c r="G123" s="74" t="s">
        <v>22</v>
      </c>
      <c r="H123" s="75"/>
      <c r="I123" s="75"/>
      <c r="J123" s="80" t="s">
        <v>21</v>
      </c>
      <c r="K123" s="86" t="str">
        <f t="shared" ref="K123:K124" si="20">+K76</f>
        <v>v</v>
      </c>
      <c r="L123" s="77" t="e">
        <f t="shared" ref="L123:T124" si="21">+L29-L76</f>
        <v>#VALUE!</v>
      </c>
      <c r="M123" s="78" t="e">
        <f t="shared" si="21"/>
        <v>#VALUE!</v>
      </c>
      <c r="N123" s="77" t="e">
        <f t="shared" si="21"/>
        <v>#VALUE!</v>
      </c>
      <c r="O123" s="78" t="e">
        <f t="shared" si="21"/>
        <v>#VALUE!</v>
      </c>
      <c r="P123" s="77" t="e">
        <f t="shared" si="21"/>
        <v>#VALUE!</v>
      </c>
      <c r="Q123" s="78" t="e">
        <f t="shared" si="21"/>
        <v>#VALUE!</v>
      </c>
      <c r="R123" s="77" t="e">
        <f t="shared" si="21"/>
        <v>#VALUE!</v>
      </c>
      <c r="S123" s="89" t="e">
        <f t="shared" si="21"/>
        <v>#VALUE!</v>
      </c>
      <c r="T123" s="78" t="e">
        <f t="shared" si="21"/>
        <v>#VALUE!</v>
      </c>
      <c r="U123" s="43"/>
      <c r="V123" s="41"/>
    </row>
    <row r="124" spans="1:22" ht="15.75" x14ac:dyDescent="0.3">
      <c r="A124" s="2"/>
      <c r="B124" s="42"/>
      <c r="C124" s="53"/>
      <c r="D124" s="41"/>
      <c r="E124" s="41"/>
      <c r="F124" s="41"/>
      <c r="G124" s="93" t="s">
        <v>23</v>
      </c>
      <c r="H124" s="83"/>
      <c r="I124" s="83"/>
      <c r="J124" s="85" t="s">
        <v>21</v>
      </c>
      <c r="K124" s="86" t="str">
        <f t="shared" si="20"/>
        <v>v</v>
      </c>
      <c r="L124" s="77" t="e">
        <f t="shared" si="21"/>
        <v>#VALUE!</v>
      </c>
      <c r="M124" s="78" t="e">
        <f t="shared" si="21"/>
        <v>#VALUE!</v>
      </c>
      <c r="N124" s="77" t="e">
        <f t="shared" si="21"/>
        <v>#VALUE!</v>
      </c>
      <c r="O124" s="78" t="e">
        <f t="shared" si="21"/>
        <v>#VALUE!</v>
      </c>
      <c r="P124" s="77" t="e">
        <f t="shared" si="21"/>
        <v>#VALUE!</v>
      </c>
      <c r="Q124" s="78" t="e">
        <f t="shared" si="21"/>
        <v>#VALUE!</v>
      </c>
      <c r="R124" s="77" t="e">
        <f t="shared" si="21"/>
        <v>#VALUE!</v>
      </c>
      <c r="S124" s="89" t="e">
        <f t="shared" si="21"/>
        <v>#VALUE!</v>
      </c>
      <c r="T124" s="78" t="e">
        <f t="shared" si="21"/>
        <v>#VALUE!</v>
      </c>
      <c r="U124" s="43"/>
      <c r="V124" s="41"/>
    </row>
    <row r="125" spans="1:22" ht="15.75" x14ac:dyDescent="0.3">
      <c r="A125" s="2"/>
      <c r="B125" s="42"/>
      <c r="C125" s="53"/>
      <c r="D125" s="41"/>
      <c r="E125" s="41"/>
      <c r="F125" s="68" t="s">
        <v>112</v>
      </c>
      <c r="G125" s="41"/>
      <c r="H125" s="41"/>
      <c r="I125" s="41"/>
      <c r="J125" s="54"/>
      <c r="K125" s="86"/>
      <c r="L125" s="87"/>
      <c r="M125" s="88"/>
      <c r="N125" s="87"/>
      <c r="O125" s="88"/>
      <c r="P125" s="87"/>
      <c r="Q125" s="88"/>
      <c r="R125" s="87"/>
      <c r="S125" s="89"/>
      <c r="T125" s="88"/>
      <c r="U125" s="43"/>
      <c r="V125" s="41"/>
    </row>
    <row r="126" spans="1:22" ht="15.75" x14ac:dyDescent="0.3">
      <c r="A126" s="2"/>
      <c r="B126" s="42"/>
      <c r="C126" s="53"/>
      <c r="D126" s="41"/>
      <c r="E126" s="41"/>
      <c r="F126" s="69"/>
      <c r="G126" s="93" t="s">
        <v>113</v>
      </c>
      <c r="H126" s="83"/>
      <c r="I126" s="83"/>
      <c r="J126" s="85"/>
      <c r="K126" s="86" t="str">
        <f t="shared" ref="K126" si="22">+K79</f>
        <v>v</v>
      </c>
      <c r="L126" s="77" t="e">
        <f t="shared" ref="L126:T126" si="23">+L32-L79</f>
        <v>#VALUE!</v>
      </c>
      <c r="M126" s="78" t="e">
        <f t="shared" si="23"/>
        <v>#VALUE!</v>
      </c>
      <c r="N126" s="77" t="e">
        <f t="shared" si="23"/>
        <v>#VALUE!</v>
      </c>
      <c r="O126" s="78" t="e">
        <f t="shared" si="23"/>
        <v>#VALUE!</v>
      </c>
      <c r="P126" s="77" t="e">
        <f t="shared" si="23"/>
        <v>#VALUE!</v>
      </c>
      <c r="Q126" s="78" t="e">
        <f t="shared" si="23"/>
        <v>#VALUE!</v>
      </c>
      <c r="R126" s="77" t="e">
        <f t="shared" si="23"/>
        <v>#VALUE!</v>
      </c>
      <c r="S126" s="89" t="e">
        <f t="shared" si="23"/>
        <v>#VALUE!</v>
      </c>
      <c r="T126" s="78" t="e">
        <f t="shared" si="23"/>
        <v>#VALUE!</v>
      </c>
      <c r="U126" s="43"/>
      <c r="V126" s="41"/>
    </row>
    <row r="127" spans="1:22" ht="15.75" x14ac:dyDescent="0.3">
      <c r="A127" s="2"/>
      <c r="B127" s="42"/>
      <c r="C127" s="53"/>
      <c r="D127" s="41"/>
      <c r="E127" s="41"/>
      <c r="F127" s="68" t="s">
        <v>114</v>
      </c>
      <c r="G127" s="41"/>
      <c r="H127" s="41"/>
      <c r="I127" s="41"/>
      <c r="J127" s="54"/>
      <c r="K127" s="86"/>
      <c r="L127" s="87"/>
      <c r="M127" s="88"/>
      <c r="N127" s="87"/>
      <c r="O127" s="88"/>
      <c r="P127" s="87"/>
      <c r="Q127" s="88"/>
      <c r="R127" s="87"/>
      <c r="S127" s="89"/>
      <c r="T127" s="88"/>
      <c r="U127" s="43"/>
      <c r="V127" s="41"/>
    </row>
    <row r="128" spans="1:22" ht="15.75" x14ac:dyDescent="0.3">
      <c r="A128" s="2"/>
      <c r="B128" s="42"/>
      <c r="C128" s="53"/>
      <c r="D128" s="41"/>
      <c r="E128" s="41"/>
      <c r="F128" s="69"/>
      <c r="G128" s="93" t="s">
        <v>24</v>
      </c>
      <c r="H128" s="83"/>
      <c r="I128" s="83"/>
      <c r="J128" s="85"/>
      <c r="K128" s="86" t="str">
        <f t="shared" ref="K128" si="24">+K81</f>
        <v>v</v>
      </c>
      <c r="L128" s="77" t="e">
        <f t="shared" ref="L128:T128" si="25">+L34-L81</f>
        <v>#VALUE!</v>
      </c>
      <c r="M128" s="78" t="e">
        <f t="shared" si="25"/>
        <v>#VALUE!</v>
      </c>
      <c r="N128" s="77" t="e">
        <f t="shared" si="25"/>
        <v>#VALUE!</v>
      </c>
      <c r="O128" s="78" t="e">
        <f t="shared" si="25"/>
        <v>#VALUE!</v>
      </c>
      <c r="P128" s="77" t="e">
        <f t="shared" si="25"/>
        <v>#VALUE!</v>
      </c>
      <c r="Q128" s="78" t="e">
        <f t="shared" si="25"/>
        <v>#VALUE!</v>
      </c>
      <c r="R128" s="277" t="e">
        <f t="shared" si="25"/>
        <v>#VALUE!</v>
      </c>
      <c r="S128" s="279">
        <f t="shared" si="25"/>
        <v>0</v>
      </c>
      <c r="T128" s="278">
        <f t="shared" si="25"/>
        <v>0</v>
      </c>
      <c r="U128" s="43"/>
      <c r="V128" s="41"/>
    </row>
    <row r="129" spans="1:22" ht="15.75" x14ac:dyDescent="0.3">
      <c r="A129" s="2"/>
      <c r="B129" s="42"/>
      <c r="C129" s="53"/>
      <c r="D129" s="41"/>
      <c r="E129" s="41"/>
      <c r="F129" s="41"/>
      <c r="G129" s="41"/>
      <c r="H129" s="41"/>
      <c r="I129" s="41"/>
      <c r="J129" s="54"/>
      <c r="K129" s="86"/>
      <c r="L129" s="87"/>
      <c r="M129" s="88"/>
      <c r="N129" s="87"/>
      <c r="O129" s="88"/>
      <c r="P129" s="87"/>
      <c r="Q129" s="88"/>
      <c r="R129" s="87"/>
      <c r="S129" s="89"/>
      <c r="T129" s="88"/>
      <c r="U129" s="43"/>
      <c r="V129" s="41"/>
    </row>
    <row r="130" spans="1:22" ht="15.75" x14ac:dyDescent="0.3">
      <c r="A130" s="2"/>
      <c r="B130" s="42"/>
      <c r="C130" s="53"/>
      <c r="D130" s="94" t="s">
        <v>25</v>
      </c>
      <c r="E130" s="94"/>
      <c r="F130" s="41"/>
      <c r="G130" s="93"/>
      <c r="H130" s="93"/>
      <c r="I130" s="93"/>
      <c r="J130" s="85" t="s">
        <v>21</v>
      </c>
      <c r="K130" s="86" t="str">
        <f t="shared" ref="K130" si="26">+K83</f>
        <v>E215</v>
      </c>
      <c r="L130" s="277" t="e">
        <f t="shared" ref="L130:T130" si="27">+L36-L83</f>
        <v>#VALUE!</v>
      </c>
      <c r="M130" s="278">
        <f t="shared" si="27"/>
        <v>0</v>
      </c>
      <c r="N130" s="277" t="e">
        <f t="shared" si="27"/>
        <v>#VALUE!</v>
      </c>
      <c r="O130" s="278">
        <f t="shared" si="27"/>
        <v>0</v>
      </c>
      <c r="P130" s="277" t="e">
        <f t="shared" si="27"/>
        <v>#VALUE!</v>
      </c>
      <c r="Q130" s="278">
        <f t="shared" si="27"/>
        <v>0</v>
      </c>
      <c r="R130" s="277" t="e">
        <f t="shared" si="27"/>
        <v>#VALUE!</v>
      </c>
      <c r="S130" s="279">
        <f t="shared" si="27"/>
        <v>0</v>
      </c>
      <c r="T130" s="278">
        <f t="shared" si="27"/>
        <v>0</v>
      </c>
      <c r="U130" s="43"/>
      <c r="V130" s="41"/>
    </row>
    <row r="131" spans="1:22" ht="15.75" x14ac:dyDescent="0.3">
      <c r="A131" s="2"/>
      <c r="B131" s="42"/>
      <c r="C131" s="53"/>
      <c r="D131" s="94"/>
      <c r="E131" s="94"/>
      <c r="F131" s="41"/>
      <c r="G131" s="41"/>
      <c r="H131" s="41"/>
      <c r="I131" s="41"/>
      <c r="J131" s="54"/>
      <c r="K131" s="86"/>
      <c r="L131" s="87"/>
      <c r="M131" s="88"/>
      <c r="N131" s="87"/>
      <c r="O131" s="88"/>
      <c r="P131" s="87"/>
      <c r="Q131" s="88"/>
      <c r="R131" s="87"/>
      <c r="S131" s="89"/>
      <c r="T131" s="88"/>
      <c r="U131" s="43"/>
      <c r="V131" s="41"/>
    </row>
    <row r="132" spans="1:22" ht="15.75" x14ac:dyDescent="0.3">
      <c r="A132" s="2"/>
      <c r="B132" s="42"/>
      <c r="C132" s="53"/>
      <c r="D132" s="94" t="s">
        <v>27</v>
      </c>
      <c r="E132" s="94"/>
      <c r="F132" s="41"/>
      <c r="G132" s="41"/>
      <c r="H132" s="41"/>
      <c r="I132" s="41"/>
      <c r="J132" s="54"/>
      <c r="K132" s="86"/>
      <c r="L132" s="87"/>
      <c r="M132" s="88"/>
      <c r="N132" s="87"/>
      <c r="O132" s="88"/>
      <c r="P132" s="87"/>
      <c r="Q132" s="88"/>
      <c r="R132" s="87"/>
      <c r="S132" s="89"/>
      <c r="T132" s="88"/>
      <c r="U132" s="43"/>
      <c r="V132" s="41"/>
    </row>
    <row r="133" spans="1:22" ht="15.75" x14ac:dyDescent="0.3">
      <c r="A133" s="2"/>
      <c r="B133" s="42"/>
      <c r="C133" s="53"/>
      <c r="D133" s="94"/>
      <c r="E133" s="94"/>
      <c r="F133" s="41"/>
      <c r="G133" s="93" t="s">
        <v>28</v>
      </c>
      <c r="H133" s="83"/>
      <c r="I133" s="83"/>
      <c r="J133" s="85" t="s">
        <v>21</v>
      </c>
      <c r="K133" s="86" t="str">
        <f t="shared" ref="K133:K135" si="28">+K86</f>
        <v>E891</v>
      </c>
      <c r="L133" s="277" t="e">
        <f t="shared" ref="L133:T135" si="29">+L39-L86</f>
        <v>#VALUE!</v>
      </c>
      <c r="M133" s="278">
        <f t="shared" si="29"/>
        <v>0</v>
      </c>
      <c r="N133" s="277" t="e">
        <f t="shared" si="29"/>
        <v>#VALUE!</v>
      </c>
      <c r="O133" s="278">
        <f t="shared" si="29"/>
        <v>0</v>
      </c>
      <c r="P133" s="277" t="e">
        <f t="shared" si="29"/>
        <v>#VALUE!</v>
      </c>
      <c r="Q133" s="278">
        <f t="shared" si="29"/>
        <v>0</v>
      </c>
      <c r="R133" s="277" t="e">
        <f t="shared" si="29"/>
        <v>#VALUE!</v>
      </c>
      <c r="S133" s="279">
        <f t="shared" si="29"/>
        <v>0</v>
      </c>
      <c r="T133" s="278">
        <f t="shared" si="29"/>
        <v>0</v>
      </c>
      <c r="U133" s="43"/>
      <c r="V133" s="41"/>
    </row>
    <row r="134" spans="1:22" ht="15.75" x14ac:dyDescent="0.3">
      <c r="A134" s="2"/>
      <c r="B134" s="42"/>
      <c r="C134" s="53"/>
      <c r="D134" s="94"/>
      <c r="E134" s="94"/>
      <c r="F134" s="41"/>
      <c r="G134" s="93" t="s">
        <v>30</v>
      </c>
      <c r="H134" s="83"/>
      <c r="I134" s="83"/>
      <c r="J134" s="85" t="s">
        <v>21</v>
      </c>
      <c r="K134" s="86" t="str">
        <f t="shared" si="28"/>
        <v>E850</v>
      </c>
      <c r="L134" s="277" t="e">
        <f t="shared" si="29"/>
        <v>#VALUE!</v>
      </c>
      <c r="M134" s="278">
        <f t="shared" si="29"/>
        <v>0</v>
      </c>
      <c r="N134" s="277" t="e">
        <f t="shared" si="29"/>
        <v>#VALUE!</v>
      </c>
      <c r="O134" s="278">
        <f t="shared" si="29"/>
        <v>0</v>
      </c>
      <c r="P134" s="277" t="e">
        <f t="shared" si="29"/>
        <v>#VALUE!</v>
      </c>
      <c r="Q134" s="278">
        <f t="shared" si="29"/>
        <v>0</v>
      </c>
      <c r="R134" s="277" t="e">
        <f t="shared" si="29"/>
        <v>#VALUE!</v>
      </c>
      <c r="S134" s="279">
        <f t="shared" si="29"/>
        <v>0</v>
      </c>
      <c r="T134" s="278">
        <f t="shared" si="29"/>
        <v>0</v>
      </c>
      <c r="U134" s="43"/>
      <c r="V134" s="41"/>
    </row>
    <row r="135" spans="1:22" ht="16.5" thickBot="1" x14ac:dyDescent="0.35">
      <c r="A135" s="2"/>
      <c r="B135" s="42"/>
      <c r="C135" s="53"/>
      <c r="D135" s="94"/>
      <c r="E135" s="94"/>
      <c r="F135" s="41"/>
      <c r="G135" s="93" t="s">
        <v>32</v>
      </c>
      <c r="H135" s="83"/>
      <c r="I135" s="83"/>
      <c r="J135" s="85" t="s">
        <v>21</v>
      </c>
      <c r="K135" s="95" t="str">
        <f t="shared" si="28"/>
        <v>E890</v>
      </c>
      <c r="L135" s="280" t="e">
        <f t="shared" si="29"/>
        <v>#VALUE!</v>
      </c>
      <c r="M135" s="281">
        <f t="shared" si="29"/>
        <v>0</v>
      </c>
      <c r="N135" s="280" t="e">
        <f t="shared" si="29"/>
        <v>#VALUE!</v>
      </c>
      <c r="O135" s="281">
        <f t="shared" si="29"/>
        <v>0</v>
      </c>
      <c r="P135" s="280" t="e">
        <f t="shared" si="29"/>
        <v>#VALUE!</v>
      </c>
      <c r="Q135" s="281">
        <f t="shared" si="29"/>
        <v>0</v>
      </c>
      <c r="R135" s="280" t="e">
        <f t="shared" si="29"/>
        <v>#VALUE!</v>
      </c>
      <c r="S135" s="282">
        <f t="shared" si="29"/>
        <v>0</v>
      </c>
      <c r="T135" s="281">
        <f t="shared" si="29"/>
        <v>0</v>
      </c>
      <c r="U135" s="43"/>
      <c r="V135" s="41"/>
    </row>
    <row r="136" spans="1:22" ht="16.5" thickBot="1" x14ac:dyDescent="0.35">
      <c r="A136" s="2"/>
      <c r="B136" s="42"/>
      <c r="C136" s="53"/>
      <c r="D136" s="94"/>
      <c r="E136" s="94"/>
      <c r="F136" s="41"/>
      <c r="G136" s="41"/>
      <c r="H136" s="41"/>
      <c r="I136" s="41"/>
      <c r="J136" s="41"/>
      <c r="K136" s="96"/>
      <c r="L136" s="97"/>
      <c r="M136" s="48"/>
      <c r="N136" s="48"/>
      <c r="O136" s="48"/>
      <c r="P136" s="48"/>
      <c r="Q136" s="48"/>
      <c r="R136" s="48"/>
      <c r="S136" s="48"/>
      <c r="T136" s="48"/>
      <c r="U136" s="43"/>
      <c r="V136" s="41"/>
    </row>
    <row r="137" spans="1:22" ht="16.5" thickBot="1" x14ac:dyDescent="0.35">
      <c r="A137" s="2"/>
      <c r="B137" s="42"/>
      <c r="C137" s="53"/>
      <c r="D137" s="98" t="s">
        <v>34</v>
      </c>
      <c r="E137" s="94"/>
      <c r="F137" s="41"/>
      <c r="G137" s="74"/>
      <c r="H137" s="75"/>
      <c r="I137" s="75"/>
      <c r="J137" s="80" t="s">
        <v>21</v>
      </c>
      <c r="K137" s="111" t="str">
        <f>+K90</f>
        <v>v</v>
      </c>
      <c r="L137" s="150" t="e">
        <f t="shared" ref="L137:T137" si="30">+L43-L90</f>
        <v>#VALUE!</v>
      </c>
      <c r="M137" s="151" t="e">
        <f t="shared" si="30"/>
        <v>#VALUE!</v>
      </c>
      <c r="N137" s="150" t="e">
        <f t="shared" si="30"/>
        <v>#VALUE!</v>
      </c>
      <c r="O137" s="151" t="e">
        <f t="shared" si="30"/>
        <v>#VALUE!</v>
      </c>
      <c r="P137" s="150" t="e">
        <f t="shared" si="30"/>
        <v>#VALUE!</v>
      </c>
      <c r="Q137" s="151" t="e">
        <f t="shared" si="30"/>
        <v>#VALUE!</v>
      </c>
      <c r="R137" s="150" t="e">
        <f t="shared" si="30"/>
        <v>#VALUE!</v>
      </c>
      <c r="S137" s="152" t="e">
        <f t="shared" si="30"/>
        <v>#VALUE!</v>
      </c>
      <c r="T137" s="151" t="e">
        <f t="shared" si="30"/>
        <v>#VALUE!</v>
      </c>
      <c r="U137" s="43"/>
      <c r="V137" s="41"/>
    </row>
    <row r="138" spans="1:22" ht="16.5" thickBot="1" x14ac:dyDescent="0.35">
      <c r="A138" s="2"/>
      <c r="B138" s="42"/>
      <c r="C138" s="53"/>
      <c r="D138" s="41"/>
      <c r="E138" s="41"/>
      <c r="F138" s="41"/>
      <c r="G138" s="41"/>
      <c r="H138" s="41"/>
      <c r="I138" s="41"/>
      <c r="J138" s="41"/>
      <c r="K138" s="99"/>
      <c r="L138" s="66"/>
      <c r="M138" s="65"/>
      <c r="N138" s="48"/>
      <c r="O138" s="48"/>
      <c r="P138" s="48"/>
      <c r="Q138" s="48"/>
      <c r="R138" s="86"/>
      <c r="S138" s="86"/>
      <c r="T138" s="100"/>
      <c r="U138" s="43"/>
      <c r="V138" s="41"/>
    </row>
    <row r="139" spans="1:22" ht="16.5" thickBot="1" x14ac:dyDescent="0.35">
      <c r="A139" s="2"/>
      <c r="B139" s="42"/>
      <c r="C139" s="53"/>
      <c r="D139" s="98" t="s">
        <v>35</v>
      </c>
      <c r="E139" s="41"/>
      <c r="F139" s="41"/>
      <c r="G139" s="75"/>
      <c r="H139" s="75"/>
      <c r="I139" s="75"/>
      <c r="J139" s="80" t="s">
        <v>36</v>
      </c>
      <c r="K139" s="96" t="str">
        <f t="shared" ref="K139" si="31">+K92</f>
        <v>E310</v>
      </c>
      <c r="L139" s="101" t="e">
        <f t="shared" ref="L139:T139" si="32">+L45-L92</f>
        <v>#VALUE!</v>
      </c>
      <c r="M139" s="60" t="e">
        <f t="shared" si="32"/>
        <v>#VALUE!</v>
      </c>
      <c r="N139" s="101" t="e">
        <f t="shared" si="32"/>
        <v>#VALUE!</v>
      </c>
      <c r="O139" s="60" t="e">
        <f t="shared" si="32"/>
        <v>#VALUE!</v>
      </c>
      <c r="P139" s="101" t="e">
        <f t="shared" si="32"/>
        <v>#VALUE!</v>
      </c>
      <c r="Q139" s="60" t="e">
        <f t="shared" si="32"/>
        <v>#VALUE!</v>
      </c>
      <c r="R139" s="101" t="e">
        <f t="shared" si="32"/>
        <v>#VALUE!</v>
      </c>
      <c r="S139" s="102" t="e">
        <f t="shared" si="32"/>
        <v>#VALUE!</v>
      </c>
      <c r="T139" s="60" t="e">
        <f t="shared" si="32"/>
        <v>#VALUE!</v>
      </c>
      <c r="U139" s="43"/>
      <c r="V139" s="41"/>
    </row>
    <row r="140" spans="1:22" ht="16.5" thickBot="1" x14ac:dyDescent="0.35">
      <c r="A140" s="2"/>
      <c r="B140" s="42"/>
      <c r="C140" s="103"/>
      <c r="D140" s="104"/>
      <c r="E140" s="104"/>
      <c r="F140" s="104"/>
      <c r="G140" s="105"/>
      <c r="H140" s="104"/>
      <c r="I140" s="104"/>
      <c r="J140" s="104"/>
      <c r="K140" s="96"/>
      <c r="L140" s="102"/>
      <c r="M140" s="102"/>
      <c r="N140" s="102"/>
      <c r="O140" s="102"/>
      <c r="P140" s="102"/>
      <c r="Q140" s="102"/>
      <c r="R140" s="102"/>
      <c r="S140" s="102"/>
      <c r="T140" s="102"/>
      <c r="U140" s="43"/>
      <c r="V140" s="41"/>
    </row>
    <row r="141" spans="1:22" ht="15.75" x14ac:dyDescent="0.3">
      <c r="A141" s="2"/>
      <c r="B141" s="106"/>
      <c r="C141" s="107"/>
      <c r="D141" s="107"/>
      <c r="E141" s="107"/>
      <c r="F141" s="107"/>
      <c r="G141" s="107"/>
      <c r="H141" s="107"/>
      <c r="I141" s="107"/>
      <c r="J141" s="107"/>
      <c r="K141" s="107"/>
      <c r="L141" s="108"/>
      <c r="M141" s="108"/>
      <c r="N141" s="108"/>
      <c r="O141" s="108"/>
      <c r="P141" s="108"/>
      <c r="Q141" s="108"/>
      <c r="R141" s="108"/>
      <c r="S141" s="108"/>
      <c r="T141" s="108"/>
      <c r="U141" s="109"/>
      <c r="V141" s="41"/>
    </row>
    <row r="143" spans="1:22" x14ac:dyDescent="0.3">
      <c r="K143" s="190" t="s">
        <v>201</v>
      </c>
      <c r="L143" s="191" t="e">
        <f>+L137/L43</f>
        <v>#VALUE!</v>
      </c>
      <c r="M143" s="191" t="e">
        <f t="shared" ref="M143:T143" si="33">+M137/M43</f>
        <v>#VALUE!</v>
      </c>
      <c r="N143" s="191" t="e">
        <f t="shared" si="33"/>
        <v>#VALUE!</v>
      </c>
      <c r="O143" s="191" t="e">
        <f t="shared" si="33"/>
        <v>#VALUE!</v>
      </c>
      <c r="P143" s="191" t="e">
        <f t="shared" si="33"/>
        <v>#VALUE!</v>
      </c>
      <c r="Q143" s="191" t="e">
        <f t="shared" si="33"/>
        <v>#VALUE!</v>
      </c>
      <c r="R143" s="191" t="e">
        <f t="shared" si="33"/>
        <v>#VALUE!</v>
      </c>
      <c r="S143" s="191" t="e">
        <f t="shared" si="33"/>
        <v>#VALUE!</v>
      </c>
      <c r="T143" s="191" t="e">
        <f t="shared" si="33"/>
        <v>#VALUE!</v>
      </c>
    </row>
  </sheetData>
  <mergeCells count="114">
    <mergeCell ref="L134:M134"/>
    <mergeCell ref="N134:O134"/>
    <mergeCell ref="P134:Q134"/>
    <mergeCell ref="R134:T134"/>
    <mergeCell ref="L135:M135"/>
    <mergeCell ref="N135:O135"/>
    <mergeCell ref="P135:Q135"/>
    <mergeCell ref="R135:T135"/>
    <mergeCell ref="L130:M130"/>
    <mergeCell ref="N130:O130"/>
    <mergeCell ref="P130:Q130"/>
    <mergeCell ref="R130:T130"/>
    <mergeCell ref="L133:M133"/>
    <mergeCell ref="N133:O133"/>
    <mergeCell ref="P133:Q133"/>
    <mergeCell ref="R133:T133"/>
    <mergeCell ref="R102:S102"/>
    <mergeCell ref="L115:M115"/>
    <mergeCell ref="N115:O115"/>
    <mergeCell ref="P115:Q115"/>
    <mergeCell ref="R115:T115"/>
    <mergeCell ref="R128:T128"/>
    <mergeCell ref="L102:L103"/>
    <mergeCell ref="M102:M103"/>
    <mergeCell ref="N102:N103"/>
    <mergeCell ref="O102:O103"/>
    <mergeCell ref="P102:P103"/>
    <mergeCell ref="Q102:Q103"/>
    <mergeCell ref="C99:F99"/>
    <mergeCell ref="G99:H99"/>
    <mergeCell ref="L101:M101"/>
    <mergeCell ref="N101:O101"/>
    <mergeCell ref="P101:Q101"/>
    <mergeCell ref="R101:T101"/>
    <mergeCell ref="A95:V95"/>
    <mergeCell ref="C97:I97"/>
    <mergeCell ref="J97:N97"/>
    <mergeCell ref="O97:T97"/>
    <mergeCell ref="L87:M87"/>
    <mergeCell ref="N87:O87"/>
    <mergeCell ref="P87:Q87"/>
    <mergeCell ref="R87:T87"/>
    <mergeCell ref="L88:M88"/>
    <mergeCell ref="N88:O88"/>
    <mergeCell ref="P88:Q88"/>
    <mergeCell ref="R88:T88"/>
    <mergeCell ref="L83:M83"/>
    <mergeCell ref="N83:O83"/>
    <mergeCell ref="P83:Q83"/>
    <mergeCell ref="R83:T83"/>
    <mergeCell ref="L86:M86"/>
    <mergeCell ref="N86:O86"/>
    <mergeCell ref="P86:Q86"/>
    <mergeCell ref="R86:T86"/>
    <mergeCell ref="R55:S55"/>
    <mergeCell ref="L68:M68"/>
    <mergeCell ref="N68:O68"/>
    <mergeCell ref="P68:Q68"/>
    <mergeCell ref="R68:T68"/>
    <mergeCell ref="R81:T81"/>
    <mergeCell ref="L55:L56"/>
    <mergeCell ref="M55:M56"/>
    <mergeCell ref="N55:N56"/>
    <mergeCell ref="O55:O56"/>
    <mergeCell ref="P55:P56"/>
    <mergeCell ref="Q55:Q56"/>
    <mergeCell ref="C52:F52"/>
    <mergeCell ref="G52:H52"/>
    <mergeCell ref="L54:M54"/>
    <mergeCell ref="N54:O54"/>
    <mergeCell ref="P54:Q54"/>
    <mergeCell ref="R54:T54"/>
    <mergeCell ref="A48:V48"/>
    <mergeCell ref="C50:I50"/>
    <mergeCell ref="J50:N50"/>
    <mergeCell ref="O50:T50"/>
    <mergeCell ref="L40:M40"/>
    <mergeCell ref="N40:O40"/>
    <mergeCell ref="P40:Q40"/>
    <mergeCell ref="R40:T40"/>
    <mergeCell ref="L41:M41"/>
    <mergeCell ref="N41:O41"/>
    <mergeCell ref="P41:Q41"/>
    <mergeCell ref="R41:T41"/>
    <mergeCell ref="L36:M36"/>
    <mergeCell ref="N36:O36"/>
    <mergeCell ref="P36:Q36"/>
    <mergeCell ref="R36:T36"/>
    <mergeCell ref="L39:M39"/>
    <mergeCell ref="N39:O39"/>
    <mergeCell ref="P39:Q39"/>
    <mergeCell ref="R39:T39"/>
    <mergeCell ref="R34:T34"/>
    <mergeCell ref="L7:M7"/>
    <mergeCell ref="N7:O7"/>
    <mergeCell ref="P7:Q7"/>
    <mergeCell ref="R7:T7"/>
    <mergeCell ref="L8:L9"/>
    <mergeCell ref="M8:M9"/>
    <mergeCell ref="N8:N9"/>
    <mergeCell ref="O8:O9"/>
    <mergeCell ref="P8:P9"/>
    <mergeCell ref="Q8:Q9"/>
    <mergeCell ref="A1:V1"/>
    <mergeCell ref="C3:I3"/>
    <mergeCell ref="J3:N3"/>
    <mergeCell ref="O3:T3"/>
    <mergeCell ref="C5:F5"/>
    <mergeCell ref="G5:H5"/>
    <mergeCell ref="R8:S8"/>
    <mergeCell ref="L21:M21"/>
    <mergeCell ref="N21:O21"/>
    <mergeCell ref="P21:Q21"/>
    <mergeCell ref="R21:T21"/>
  </mergeCells>
  <conditionalFormatting sqref="L108:T139">
    <cfRule type="cellIs" dxfId="325" priority="1" operator="not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3B3CD-2796-45F0-BB99-A1AA9ACCB94C}">
  <dimension ref="A1:W143"/>
  <sheetViews>
    <sheetView showGridLines="0" zoomScale="90" zoomScaleNormal="90" workbookViewId="0">
      <selection sqref="A1:V1"/>
    </sheetView>
  </sheetViews>
  <sheetFormatPr baseColWidth="10" defaultRowHeight="15" x14ac:dyDescent="0.3"/>
  <cols>
    <col min="1" max="1" width="2.7109375" customWidth="1"/>
    <col min="2" max="2" width="1.7109375" customWidth="1"/>
    <col min="3" max="3" width="4.28515625" customWidth="1"/>
    <col min="4" max="5" width="5.7109375" customWidth="1"/>
    <col min="6" max="7" width="7.7109375" customWidth="1"/>
    <col min="8" max="8" width="18.7109375" customWidth="1"/>
    <col min="9" max="9" width="13.140625" customWidth="1"/>
    <col min="10" max="10" width="12.5703125" customWidth="1"/>
    <col min="11" max="11" width="9.7109375" customWidth="1"/>
    <col min="12" max="20" width="11.7109375" customWidth="1"/>
    <col min="21" max="21" width="1.7109375" customWidth="1"/>
    <col min="22" max="22" width="2.7109375" customWidth="1"/>
  </cols>
  <sheetData>
    <row r="1" spans="1:22" ht="15.75" x14ac:dyDescent="0.3">
      <c r="A1" s="263" t="s">
        <v>120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ht="15.75" x14ac:dyDescent="0.3">
      <c r="A2" s="2"/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  <c r="M2" s="39"/>
      <c r="N2" s="39"/>
      <c r="O2" s="39"/>
      <c r="P2" s="39"/>
      <c r="Q2" s="39"/>
      <c r="R2" s="39"/>
      <c r="S2" s="39"/>
      <c r="T2" s="39"/>
      <c r="U2" s="40"/>
      <c r="V2" s="41"/>
    </row>
    <row r="3" spans="1:22" ht="16.5" x14ac:dyDescent="0.3">
      <c r="A3" s="2"/>
      <c r="B3" s="42"/>
      <c r="C3" s="264" t="s">
        <v>0</v>
      </c>
      <c r="D3" s="264"/>
      <c r="E3" s="264"/>
      <c r="F3" s="264"/>
      <c r="G3" s="264"/>
      <c r="H3" s="264"/>
      <c r="I3" s="264"/>
      <c r="J3" s="265" t="s">
        <v>90</v>
      </c>
      <c r="K3" s="265"/>
      <c r="L3" s="265"/>
      <c r="M3" s="265"/>
      <c r="N3" s="265"/>
      <c r="O3" s="266" t="s">
        <v>91</v>
      </c>
      <c r="P3" s="266"/>
      <c r="Q3" s="266"/>
      <c r="R3" s="266"/>
      <c r="S3" s="266"/>
      <c r="T3" s="266"/>
      <c r="U3" s="43"/>
      <c r="V3" s="41"/>
    </row>
    <row r="4" spans="1:22" ht="16.5" x14ac:dyDescent="0.3">
      <c r="A4" s="2"/>
      <c r="B4" s="42"/>
      <c r="C4" s="41"/>
      <c r="D4" s="44"/>
      <c r="E4" s="41"/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  <c r="U4" s="43"/>
      <c r="V4" s="41"/>
    </row>
    <row r="5" spans="1:22" ht="15.75" x14ac:dyDescent="0.3">
      <c r="A5" s="2"/>
      <c r="B5" s="42"/>
      <c r="C5" s="270" t="s">
        <v>1</v>
      </c>
      <c r="D5" s="270"/>
      <c r="E5" s="270"/>
      <c r="F5" s="270"/>
      <c r="G5" s="271" t="s">
        <v>119</v>
      </c>
      <c r="H5" s="271"/>
      <c r="I5" s="46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  <c r="U5" s="43"/>
      <c r="V5" s="41"/>
    </row>
    <row r="6" spans="1:22" ht="16.5" thickBot="1" x14ac:dyDescent="0.35">
      <c r="A6" s="2"/>
      <c r="B6" s="42"/>
      <c r="C6" s="41"/>
      <c r="D6" s="47"/>
      <c r="E6" s="41"/>
      <c r="F6" s="41"/>
      <c r="G6" s="41"/>
      <c r="H6" s="41"/>
      <c r="I6" s="41"/>
      <c r="J6" s="41"/>
      <c r="K6" s="41"/>
      <c r="L6" s="48"/>
      <c r="M6" s="48"/>
      <c r="N6" s="48"/>
      <c r="O6" s="48"/>
      <c r="P6" s="48"/>
      <c r="Q6" s="48"/>
      <c r="R6" s="48"/>
      <c r="S6" s="48"/>
      <c r="T6" s="48"/>
      <c r="U6" s="43"/>
      <c r="V6" s="41"/>
    </row>
    <row r="7" spans="1:22" ht="16.5" thickBot="1" x14ac:dyDescent="0.35">
      <c r="A7" s="2"/>
      <c r="B7" s="42"/>
      <c r="C7" s="49"/>
      <c r="D7" s="50"/>
      <c r="E7" s="50"/>
      <c r="F7" s="50"/>
      <c r="G7" s="50"/>
      <c r="H7" s="50"/>
      <c r="I7" s="50"/>
      <c r="J7" s="51"/>
      <c r="K7" s="52" t="s">
        <v>2</v>
      </c>
      <c r="L7" s="267" t="s">
        <v>3</v>
      </c>
      <c r="M7" s="268"/>
      <c r="N7" s="267" t="s">
        <v>4</v>
      </c>
      <c r="O7" s="268"/>
      <c r="P7" s="267" t="s">
        <v>5</v>
      </c>
      <c r="Q7" s="268"/>
      <c r="R7" s="267" t="s">
        <v>6</v>
      </c>
      <c r="S7" s="269"/>
      <c r="T7" s="268"/>
      <c r="U7" s="43"/>
      <c r="V7" s="41"/>
    </row>
    <row r="8" spans="1:22" ht="45.75" thickBot="1" x14ac:dyDescent="0.35">
      <c r="A8" s="2"/>
      <c r="B8" s="42"/>
      <c r="C8" s="53"/>
      <c r="D8" s="41"/>
      <c r="E8" s="41"/>
      <c r="F8" s="41"/>
      <c r="G8" s="41"/>
      <c r="H8" s="41"/>
      <c r="I8" s="41"/>
      <c r="J8" s="54"/>
      <c r="K8" s="55"/>
      <c r="L8" s="272" t="s">
        <v>92</v>
      </c>
      <c r="M8" s="272" t="s">
        <v>93</v>
      </c>
      <c r="N8" s="272" t="s">
        <v>92</v>
      </c>
      <c r="O8" s="272" t="s">
        <v>93</v>
      </c>
      <c r="P8" s="272" t="s">
        <v>92</v>
      </c>
      <c r="Q8" s="274" t="s">
        <v>93</v>
      </c>
      <c r="R8" s="269" t="s">
        <v>92</v>
      </c>
      <c r="S8" s="276"/>
      <c r="T8" s="56" t="s">
        <v>93</v>
      </c>
      <c r="U8" s="43"/>
      <c r="V8" s="41"/>
    </row>
    <row r="9" spans="1:22" ht="34.5" thickBot="1" x14ac:dyDescent="0.35">
      <c r="A9" s="2"/>
      <c r="B9" s="42"/>
      <c r="C9" s="53"/>
      <c r="D9" s="41"/>
      <c r="E9" s="41"/>
      <c r="F9" s="41"/>
      <c r="G9" s="41"/>
      <c r="H9" s="41"/>
      <c r="I9" s="41"/>
      <c r="J9" s="54"/>
      <c r="K9" s="55"/>
      <c r="L9" s="273"/>
      <c r="M9" s="273"/>
      <c r="N9" s="273"/>
      <c r="O9" s="273"/>
      <c r="P9" s="273"/>
      <c r="Q9" s="275"/>
      <c r="R9" s="57" t="s">
        <v>94</v>
      </c>
      <c r="S9" s="57" t="s">
        <v>95</v>
      </c>
      <c r="T9" s="58" t="s">
        <v>96</v>
      </c>
      <c r="U9" s="43"/>
      <c r="V9" s="41"/>
    </row>
    <row r="10" spans="1:22" ht="16.5" thickBot="1" x14ac:dyDescent="0.35">
      <c r="A10" s="2"/>
      <c r="B10" s="42"/>
      <c r="C10" s="53"/>
      <c r="D10" s="41"/>
      <c r="E10" s="41"/>
      <c r="F10" s="41"/>
      <c r="G10" s="41"/>
      <c r="H10" s="41"/>
      <c r="I10" s="41"/>
      <c r="J10" s="54"/>
      <c r="K10" s="55"/>
      <c r="L10" s="59"/>
      <c r="M10" s="60"/>
      <c r="N10" s="57"/>
      <c r="O10" s="60"/>
      <c r="P10" s="57"/>
      <c r="Q10" s="60"/>
      <c r="R10" s="57"/>
      <c r="S10" s="61"/>
      <c r="T10" s="60"/>
      <c r="U10" s="43"/>
      <c r="V10" s="41"/>
    </row>
    <row r="11" spans="1:22" ht="15.75" x14ac:dyDescent="0.3">
      <c r="A11" s="2"/>
      <c r="B11" s="42"/>
      <c r="C11" s="53"/>
      <c r="D11" s="62" t="s">
        <v>7</v>
      </c>
      <c r="E11" s="62"/>
      <c r="F11" s="62"/>
      <c r="G11" s="62"/>
      <c r="H11" s="41"/>
      <c r="I11" s="41"/>
      <c r="J11" s="54"/>
      <c r="K11" s="41"/>
      <c r="L11" s="63"/>
      <c r="M11" s="64"/>
      <c r="N11" s="63"/>
      <c r="O11" s="64"/>
      <c r="P11" s="63"/>
      <c r="Q11" s="64"/>
      <c r="R11" s="63"/>
      <c r="S11" s="65"/>
      <c r="T11" s="54"/>
      <c r="U11" s="43"/>
      <c r="V11" s="41"/>
    </row>
    <row r="12" spans="1:22" ht="15.75" x14ac:dyDescent="0.3">
      <c r="A12" s="2"/>
      <c r="B12" s="42"/>
      <c r="C12" s="53"/>
      <c r="D12" s="62"/>
      <c r="E12" s="62" t="s">
        <v>8</v>
      </c>
      <c r="F12" s="62"/>
      <c r="G12" s="62"/>
      <c r="H12" s="41"/>
      <c r="I12" s="41"/>
      <c r="J12" s="54"/>
      <c r="K12" s="41"/>
      <c r="L12" s="66"/>
      <c r="M12" s="67"/>
      <c r="N12" s="66"/>
      <c r="O12" s="67"/>
      <c r="P12" s="66"/>
      <c r="Q12" s="67"/>
      <c r="R12" s="41"/>
      <c r="S12" s="41"/>
      <c r="T12" s="54"/>
      <c r="U12" s="43"/>
      <c r="V12" s="41"/>
    </row>
    <row r="13" spans="1:22" ht="15.75" x14ac:dyDescent="0.3">
      <c r="A13" s="2"/>
      <c r="B13" s="42"/>
      <c r="C13" s="53"/>
      <c r="D13" s="41"/>
      <c r="E13" s="41"/>
      <c r="F13" s="68" t="s">
        <v>97</v>
      </c>
      <c r="G13" s="69"/>
      <c r="H13" s="41"/>
      <c r="I13" s="41"/>
      <c r="J13" s="41"/>
      <c r="K13" s="70"/>
      <c r="L13" s="71"/>
      <c r="M13" s="72"/>
      <c r="N13" s="71"/>
      <c r="O13" s="72"/>
      <c r="P13" s="71"/>
      <c r="Q13" s="72"/>
      <c r="R13" s="71"/>
      <c r="S13" s="73"/>
      <c r="T13" s="72"/>
      <c r="U13" s="43"/>
      <c r="V13" s="41"/>
    </row>
    <row r="14" spans="1:22" ht="15.75" x14ac:dyDescent="0.3">
      <c r="A14" s="2"/>
      <c r="B14" s="42"/>
      <c r="C14" s="53"/>
      <c r="D14" s="41"/>
      <c r="E14" s="41"/>
      <c r="F14" s="68"/>
      <c r="G14" s="74" t="s">
        <v>98</v>
      </c>
      <c r="H14" s="75"/>
      <c r="I14" s="75"/>
      <c r="J14" s="75" t="s">
        <v>11</v>
      </c>
      <c r="K14" s="76" t="s">
        <v>12</v>
      </c>
      <c r="L14" s="195" t="s">
        <v>13</v>
      </c>
      <c r="M14" s="196" t="s">
        <v>202</v>
      </c>
      <c r="N14" s="195" t="s">
        <v>13</v>
      </c>
      <c r="O14" s="196" t="s">
        <v>202</v>
      </c>
      <c r="P14" s="195" t="s">
        <v>13</v>
      </c>
      <c r="Q14" s="196" t="s">
        <v>202</v>
      </c>
      <c r="R14" s="195" t="s">
        <v>13</v>
      </c>
      <c r="S14" s="82" t="s">
        <v>202</v>
      </c>
      <c r="T14" s="196" t="s">
        <v>202</v>
      </c>
      <c r="U14" s="43"/>
      <c r="V14" s="41"/>
    </row>
    <row r="15" spans="1:22" ht="15.75" x14ac:dyDescent="0.3">
      <c r="A15" s="2"/>
      <c r="B15" s="42"/>
      <c r="C15" s="53"/>
      <c r="D15" s="41"/>
      <c r="E15" s="41"/>
      <c r="F15" s="41"/>
      <c r="G15" s="74" t="s">
        <v>100</v>
      </c>
      <c r="H15" s="75"/>
      <c r="I15" s="75"/>
      <c r="J15" s="75" t="s">
        <v>11</v>
      </c>
      <c r="K15" s="76" t="s">
        <v>12</v>
      </c>
      <c r="L15" s="195" t="s">
        <v>13</v>
      </c>
      <c r="M15" s="196" t="s">
        <v>202</v>
      </c>
      <c r="N15" s="195" t="s">
        <v>13</v>
      </c>
      <c r="O15" s="196" t="s">
        <v>202</v>
      </c>
      <c r="P15" s="195" t="s">
        <v>13</v>
      </c>
      <c r="Q15" s="196" t="s">
        <v>202</v>
      </c>
      <c r="R15" s="195" t="s">
        <v>13</v>
      </c>
      <c r="S15" s="82" t="s">
        <v>202</v>
      </c>
      <c r="T15" s="196" t="s">
        <v>202</v>
      </c>
      <c r="U15" s="43"/>
      <c r="V15" s="41"/>
    </row>
    <row r="16" spans="1:22" ht="15.75" x14ac:dyDescent="0.3">
      <c r="A16" s="2"/>
      <c r="B16" s="42"/>
      <c r="C16" s="53"/>
      <c r="D16" s="41"/>
      <c r="E16" s="41"/>
      <c r="F16" s="68" t="s">
        <v>101</v>
      </c>
      <c r="G16" s="62"/>
      <c r="H16" s="62"/>
      <c r="I16" s="41"/>
      <c r="J16" s="41"/>
      <c r="K16" s="76"/>
      <c r="L16" s="197"/>
      <c r="M16" s="198"/>
      <c r="N16" s="197"/>
      <c r="O16" s="198"/>
      <c r="P16" s="197"/>
      <c r="Q16" s="198"/>
      <c r="R16" s="197"/>
      <c r="S16" s="82"/>
      <c r="T16" s="198"/>
      <c r="U16" s="43"/>
      <c r="V16" s="41"/>
    </row>
    <row r="17" spans="1:22" ht="15.75" x14ac:dyDescent="0.3">
      <c r="A17" s="2"/>
      <c r="B17" s="42"/>
      <c r="C17" s="53"/>
      <c r="D17" s="41"/>
      <c r="E17" s="41"/>
      <c r="F17" s="41"/>
      <c r="G17" s="75" t="s">
        <v>102</v>
      </c>
      <c r="H17" s="79"/>
      <c r="I17" s="75"/>
      <c r="J17" s="80" t="s">
        <v>103</v>
      </c>
      <c r="K17" s="76" t="s">
        <v>12</v>
      </c>
      <c r="L17" s="195" t="s">
        <v>202</v>
      </c>
      <c r="M17" s="196" t="s">
        <v>202</v>
      </c>
      <c r="N17" s="195" t="s">
        <v>202</v>
      </c>
      <c r="O17" s="196" t="s">
        <v>202</v>
      </c>
      <c r="P17" s="195" t="s">
        <v>202</v>
      </c>
      <c r="Q17" s="196" t="s">
        <v>202</v>
      </c>
      <c r="R17" s="199" t="s">
        <v>202</v>
      </c>
      <c r="S17" s="82">
        <v>0</v>
      </c>
      <c r="T17" s="196" t="s">
        <v>202</v>
      </c>
      <c r="U17" s="43"/>
      <c r="V17" s="41"/>
    </row>
    <row r="18" spans="1:22" ht="15.75" x14ac:dyDescent="0.3">
      <c r="A18" s="2"/>
      <c r="B18" s="42"/>
      <c r="C18" s="53"/>
      <c r="D18" s="41"/>
      <c r="E18" s="41"/>
      <c r="F18" s="41"/>
      <c r="G18" s="83" t="s">
        <v>104</v>
      </c>
      <c r="H18" s="84"/>
      <c r="I18" s="83"/>
      <c r="J18" s="85" t="s">
        <v>103</v>
      </c>
      <c r="K18" s="76" t="s">
        <v>12</v>
      </c>
      <c r="L18" s="195" t="s">
        <v>202</v>
      </c>
      <c r="M18" s="196" t="s">
        <v>202</v>
      </c>
      <c r="N18" s="195" t="s">
        <v>202</v>
      </c>
      <c r="O18" s="196" t="s">
        <v>202</v>
      </c>
      <c r="P18" s="195" t="s">
        <v>202</v>
      </c>
      <c r="Q18" s="196" t="s">
        <v>202</v>
      </c>
      <c r="R18" s="199" t="s">
        <v>202</v>
      </c>
      <c r="S18" s="82" t="s">
        <v>13</v>
      </c>
      <c r="T18" s="196" t="s">
        <v>202</v>
      </c>
      <c r="U18" s="43"/>
      <c r="V18" s="41"/>
    </row>
    <row r="19" spans="1:22" ht="15.75" x14ac:dyDescent="0.3">
      <c r="A19" s="2"/>
      <c r="B19" s="42"/>
      <c r="C19" s="53"/>
      <c r="D19" s="41"/>
      <c r="E19" s="62" t="s">
        <v>105</v>
      </c>
      <c r="F19" s="68"/>
      <c r="G19" s="41"/>
      <c r="H19" s="41"/>
      <c r="I19" s="41"/>
      <c r="J19" s="41"/>
      <c r="K19" s="76"/>
      <c r="L19" s="197"/>
      <c r="M19" s="198"/>
      <c r="N19" s="197"/>
      <c r="O19" s="198"/>
      <c r="P19" s="197"/>
      <c r="Q19" s="198"/>
      <c r="R19" s="197"/>
      <c r="S19" s="82"/>
      <c r="T19" s="198"/>
      <c r="U19" s="43"/>
      <c r="V19" s="41"/>
    </row>
    <row r="20" spans="1:22" ht="15.75" x14ac:dyDescent="0.3">
      <c r="A20" s="2"/>
      <c r="B20" s="42"/>
      <c r="C20" s="53"/>
      <c r="D20" s="41"/>
      <c r="E20" s="41"/>
      <c r="F20" s="68"/>
      <c r="G20" s="74" t="s">
        <v>15</v>
      </c>
      <c r="H20" s="75"/>
      <c r="I20" s="75"/>
      <c r="J20" s="80" t="s">
        <v>16</v>
      </c>
      <c r="K20" s="86" t="s">
        <v>12</v>
      </c>
      <c r="L20" s="195" t="s">
        <v>202</v>
      </c>
      <c r="M20" s="196" t="s">
        <v>202</v>
      </c>
      <c r="N20" s="195" t="s">
        <v>202</v>
      </c>
      <c r="O20" s="196" t="s">
        <v>202</v>
      </c>
      <c r="P20" s="195" t="s">
        <v>202</v>
      </c>
      <c r="Q20" s="196" t="s">
        <v>202</v>
      </c>
      <c r="R20" s="199" t="s">
        <v>202</v>
      </c>
      <c r="S20" s="82" t="s">
        <v>202</v>
      </c>
      <c r="T20" s="196" t="s">
        <v>13</v>
      </c>
      <c r="U20" s="43"/>
      <c r="V20" s="41"/>
    </row>
    <row r="21" spans="1:22" ht="15.75" x14ac:dyDescent="0.3">
      <c r="A21" s="2"/>
      <c r="B21" s="42"/>
      <c r="C21" s="53"/>
      <c r="D21" s="41"/>
      <c r="E21" s="62" t="s">
        <v>17</v>
      </c>
      <c r="F21" s="68"/>
      <c r="G21" s="74"/>
      <c r="H21" s="75"/>
      <c r="I21" s="75"/>
      <c r="J21" s="75" t="s">
        <v>18</v>
      </c>
      <c r="K21" s="76" t="s">
        <v>12</v>
      </c>
      <c r="L21" s="251" t="s">
        <v>13</v>
      </c>
      <c r="M21" s="252"/>
      <c r="N21" s="251" t="s">
        <v>13</v>
      </c>
      <c r="O21" s="252"/>
      <c r="P21" s="251" t="s">
        <v>13</v>
      </c>
      <c r="Q21" s="252"/>
      <c r="R21" s="251" t="s">
        <v>13</v>
      </c>
      <c r="S21" s="253"/>
      <c r="T21" s="252"/>
      <c r="U21" s="43"/>
      <c r="V21" s="41"/>
    </row>
    <row r="22" spans="1:22" ht="15.75" x14ac:dyDescent="0.3">
      <c r="A22" s="2"/>
      <c r="B22" s="42"/>
      <c r="C22" s="53"/>
      <c r="D22" s="41"/>
      <c r="E22" s="62" t="s">
        <v>19</v>
      </c>
      <c r="F22" s="69"/>
      <c r="G22" s="41"/>
      <c r="H22" s="41"/>
      <c r="I22" s="41"/>
      <c r="J22" s="54"/>
      <c r="K22" s="86"/>
      <c r="L22" s="200"/>
      <c r="M22" s="201"/>
      <c r="N22" s="200"/>
      <c r="O22" s="201"/>
      <c r="P22" s="200"/>
      <c r="Q22" s="201"/>
      <c r="R22" s="202"/>
      <c r="S22" s="202"/>
      <c r="T22" s="203"/>
      <c r="U22" s="43"/>
      <c r="V22" s="41"/>
    </row>
    <row r="23" spans="1:22" ht="15.75" x14ac:dyDescent="0.3">
      <c r="A23" s="2"/>
      <c r="B23" s="42"/>
      <c r="C23" s="53"/>
      <c r="D23" s="41"/>
      <c r="E23" s="62"/>
      <c r="F23" s="68" t="s">
        <v>106</v>
      </c>
      <c r="G23" s="41"/>
      <c r="H23" s="41"/>
      <c r="I23" s="41"/>
      <c r="J23" s="54"/>
      <c r="K23" s="86"/>
      <c r="L23" s="204"/>
      <c r="M23" s="205"/>
      <c r="N23" s="204"/>
      <c r="O23" s="205"/>
      <c r="P23" s="204"/>
      <c r="Q23" s="205"/>
      <c r="R23" s="204"/>
      <c r="S23" s="206"/>
      <c r="T23" s="205"/>
      <c r="U23" s="43"/>
      <c r="V23" s="41"/>
    </row>
    <row r="24" spans="1:22" ht="15.75" x14ac:dyDescent="0.3">
      <c r="A24" s="2"/>
      <c r="B24" s="42"/>
      <c r="C24" s="53"/>
      <c r="D24" s="41"/>
      <c r="E24" s="62"/>
      <c r="F24" s="69"/>
      <c r="G24" s="3" t="s">
        <v>107</v>
      </c>
      <c r="H24" s="75"/>
      <c r="I24" s="75"/>
      <c r="J24" s="80" t="s">
        <v>21</v>
      </c>
      <c r="K24" s="76" t="s">
        <v>12</v>
      </c>
      <c r="L24" s="195" t="s">
        <v>202</v>
      </c>
      <c r="M24" s="196" t="s">
        <v>202</v>
      </c>
      <c r="N24" s="195" t="s">
        <v>202</v>
      </c>
      <c r="O24" s="196" t="s">
        <v>202</v>
      </c>
      <c r="P24" s="195" t="s">
        <v>202</v>
      </c>
      <c r="Q24" s="196" t="s">
        <v>202</v>
      </c>
      <c r="R24" s="199" t="s">
        <v>202</v>
      </c>
      <c r="S24" s="92" t="s">
        <v>13</v>
      </c>
      <c r="T24" s="207" t="s">
        <v>13</v>
      </c>
      <c r="U24" s="43"/>
      <c r="V24" s="41"/>
    </row>
    <row r="25" spans="1:22" ht="15.75" x14ac:dyDescent="0.3">
      <c r="A25" s="2"/>
      <c r="B25" s="42"/>
      <c r="C25" s="53"/>
      <c r="D25" s="41"/>
      <c r="E25" s="62"/>
      <c r="F25" s="41"/>
      <c r="G25" s="3" t="s">
        <v>108</v>
      </c>
      <c r="H25" s="75"/>
      <c r="I25" s="75"/>
      <c r="J25" s="80" t="s">
        <v>21</v>
      </c>
      <c r="K25" s="76" t="s">
        <v>12</v>
      </c>
      <c r="L25" s="195" t="s">
        <v>202</v>
      </c>
      <c r="M25" s="196" t="s">
        <v>202</v>
      </c>
      <c r="N25" s="195" t="s">
        <v>202</v>
      </c>
      <c r="O25" s="196" t="s">
        <v>202</v>
      </c>
      <c r="P25" s="195" t="s">
        <v>202</v>
      </c>
      <c r="Q25" s="196" t="s">
        <v>202</v>
      </c>
      <c r="R25" s="199" t="s">
        <v>202</v>
      </c>
      <c r="S25" s="92">
        <v>0</v>
      </c>
      <c r="T25" s="207" t="s">
        <v>13</v>
      </c>
      <c r="U25" s="43"/>
      <c r="V25" s="41"/>
    </row>
    <row r="26" spans="1:22" ht="15.75" x14ac:dyDescent="0.3">
      <c r="A26" s="2"/>
      <c r="B26" s="42"/>
      <c r="C26" s="53"/>
      <c r="D26" s="41"/>
      <c r="E26" s="62"/>
      <c r="F26" s="41"/>
      <c r="G26" s="4" t="s">
        <v>109</v>
      </c>
      <c r="H26" s="75"/>
      <c r="I26" s="75"/>
      <c r="J26" s="80" t="s">
        <v>21</v>
      </c>
      <c r="K26" s="76" t="s">
        <v>12</v>
      </c>
      <c r="L26" s="195" t="s">
        <v>202</v>
      </c>
      <c r="M26" s="196" t="s">
        <v>202</v>
      </c>
      <c r="N26" s="195" t="s">
        <v>202</v>
      </c>
      <c r="O26" s="196" t="s">
        <v>202</v>
      </c>
      <c r="P26" s="195" t="s">
        <v>202</v>
      </c>
      <c r="Q26" s="196" t="s">
        <v>202</v>
      </c>
      <c r="R26" s="199" t="s">
        <v>202</v>
      </c>
      <c r="S26" s="92" t="s">
        <v>13</v>
      </c>
      <c r="T26" s="207" t="s">
        <v>13</v>
      </c>
      <c r="U26" s="43"/>
      <c r="V26" s="41"/>
    </row>
    <row r="27" spans="1:22" ht="15.75" x14ac:dyDescent="0.3">
      <c r="A27" s="2"/>
      <c r="B27" s="42"/>
      <c r="C27" s="53"/>
      <c r="D27" s="41"/>
      <c r="E27" s="62"/>
      <c r="F27" s="41"/>
      <c r="G27" s="4" t="s">
        <v>110</v>
      </c>
      <c r="H27" s="75"/>
      <c r="I27" s="75"/>
      <c r="J27" s="80" t="s">
        <v>21</v>
      </c>
      <c r="K27" s="76" t="s">
        <v>12</v>
      </c>
      <c r="L27" s="195" t="s">
        <v>202</v>
      </c>
      <c r="M27" s="196" t="s">
        <v>202</v>
      </c>
      <c r="N27" s="195" t="s">
        <v>202</v>
      </c>
      <c r="O27" s="196" t="s">
        <v>202</v>
      </c>
      <c r="P27" s="195" t="s">
        <v>202</v>
      </c>
      <c r="Q27" s="196" t="s">
        <v>202</v>
      </c>
      <c r="R27" s="199" t="s">
        <v>202</v>
      </c>
      <c r="S27" s="92" t="s">
        <v>13</v>
      </c>
      <c r="T27" s="207" t="s">
        <v>13</v>
      </c>
      <c r="U27" s="43"/>
      <c r="V27" s="41"/>
    </row>
    <row r="28" spans="1:22" ht="15.75" x14ac:dyDescent="0.3">
      <c r="A28" s="2"/>
      <c r="B28" s="42"/>
      <c r="C28" s="53"/>
      <c r="D28" s="41"/>
      <c r="E28" s="62"/>
      <c r="F28" s="68" t="s">
        <v>111</v>
      </c>
      <c r="G28" s="41"/>
      <c r="H28" s="41"/>
      <c r="I28" s="41"/>
      <c r="J28" s="54"/>
      <c r="K28" s="86"/>
      <c r="L28" s="197"/>
      <c r="M28" s="198"/>
      <c r="N28" s="197"/>
      <c r="O28" s="198"/>
      <c r="P28" s="197"/>
      <c r="Q28" s="198"/>
      <c r="R28" s="197"/>
      <c r="S28" s="82"/>
      <c r="T28" s="198"/>
      <c r="U28" s="43"/>
      <c r="V28" s="41"/>
    </row>
    <row r="29" spans="1:22" ht="15.75" x14ac:dyDescent="0.3">
      <c r="A29" s="2"/>
      <c r="B29" s="42"/>
      <c r="C29" s="53"/>
      <c r="D29" s="41"/>
      <c r="E29" s="41"/>
      <c r="F29" s="41"/>
      <c r="G29" s="74" t="s">
        <v>22</v>
      </c>
      <c r="H29" s="75"/>
      <c r="I29" s="75"/>
      <c r="J29" s="80" t="s">
        <v>21</v>
      </c>
      <c r="K29" s="86" t="s">
        <v>12</v>
      </c>
      <c r="L29" s="195" t="s">
        <v>13</v>
      </c>
      <c r="M29" s="196" t="s">
        <v>13</v>
      </c>
      <c r="N29" s="195" t="s">
        <v>13</v>
      </c>
      <c r="O29" s="196" t="s">
        <v>13</v>
      </c>
      <c r="P29" s="195" t="s">
        <v>13</v>
      </c>
      <c r="Q29" s="196" t="s">
        <v>13</v>
      </c>
      <c r="R29" s="195" t="s">
        <v>13</v>
      </c>
      <c r="S29" s="82" t="s">
        <v>202</v>
      </c>
      <c r="T29" s="196" t="s">
        <v>13</v>
      </c>
      <c r="U29" s="43"/>
      <c r="V29" s="41"/>
    </row>
    <row r="30" spans="1:22" ht="15.75" x14ac:dyDescent="0.3">
      <c r="A30" s="2"/>
      <c r="B30" s="42"/>
      <c r="C30" s="53"/>
      <c r="D30" s="41"/>
      <c r="E30" s="41"/>
      <c r="F30" s="41"/>
      <c r="G30" s="93" t="s">
        <v>23</v>
      </c>
      <c r="H30" s="83"/>
      <c r="I30" s="83"/>
      <c r="J30" s="85" t="s">
        <v>21</v>
      </c>
      <c r="K30" s="86" t="s">
        <v>12</v>
      </c>
      <c r="L30" s="195" t="s">
        <v>13</v>
      </c>
      <c r="M30" s="196" t="s">
        <v>13</v>
      </c>
      <c r="N30" s="195" t="s">
        <v>13</v>
      </c>
      <c r="O30" s="196" t="s">
        <v>13</v>
      </c>
      <c r="P30" s="195" t="s">
        <v>13</v>
      </c>
      <c r="Q30" s="196" t="s">
        <v>13</v>
      </c>
      <c r="R30" s="195" t="s">
        <v>13</v>
      </c>
      <c r="S30" s="82" t="s">
        <v>202</v>
      </c>
      <c r="T30" s="196" t="s">
        <v>13</v>
      </c>
      <c r="U30" s="43"/>
      <c r="V30" s="41"/>
    </row>
    <row r="31" spans="1:22" ht="15.75" x14ac:dyDescent="0.3">
      <c r="A31" s="2"/>
      <c r="B31" s="42"/>
      <c r="C31" s="53"/>
      <c r="D31" s="41"/>
      <c r="E31" s="41"/>
      <c r="F31" s="68" t="s">
        <v>112</v>
      </c>
      <c r="G31" s="41"/>
      <c r="H31" s="41"/>
      <c r="I31" s="41"/>
      <c r="J31" s="54"/>
      <c r="K31" s="86"/>
      <c r="L31" s="197"/>
      <c r="M31" s="198"/>
      <c r="N31" s="197"/>
      <c r="O31" s="198"/>
      <c r="P31" s="197"/>
      <c r="Q31" s="198"/>
      <c r="R31" s="197"/>
      <c r="S31" s="82"/>
      <c r="T31" s="198"/>
      <c r="U31" s="43"/>
      <c r="V31" s="41"/>
    </row>
    <row r="32" spans="1:22" ht="15.75" x14ac:dyDescent="0.3">
      <c r="A32" s="2"/>
      <c r="B32" s="42"/>
      <c r="C32" s="53"/>
      <c r="D32" s="41"/>
      <c r="E32" s="41"/>
      <c r="F32" s="69"/>
      <c r="G32" s="93" t="s">
        <v>113</v>
      </c>
      <c r="H32" s="83"/>
      <c r="I32" s="83"/>
      <c r="J32" s="85"/>
      <c r="K32" s="86" t="s">
        <v>12</v>
      </c>
      <c r="L32" s="195" t="s">
        <v>202</v>
      </c>
      <c r="M32" s="196" t="s">
        <v>202</v>
      </c>
      <c r="N32" s="195" t="s">
        <v>202</v>
      </c>
      <c r="O32" s="196" t="s">
        <v>202</v>
      </c>
      <c r="P32" s="195" t="s">
        <v>202</v>
      </c>
      <c r="Q32" s="196" t="s">
        <v>202</v>
      </c>
      <c r="R32" s="195" t="s">
        <v>13</v>
      </c>
      <c r="S32" s="82" t="s">
        <v>202</v>
      </c>
      <c r="T32" s="196" t="s">
        <v>13</v>
      </c>
      <c r="U32" s="43"/>
      <c r="V32" s="41"/>
    </row>
    <row r="33" spans="1:22" ht="15.75" x14ac:dyDescent="0.3">
      <c r="A33" s="2"/>
      <c r="B33" s="42"/>
      <c r="C33" s="53"/>
      <c r="D33" s="41"/>
      <c r="E33" s="41"/>
      <c r="F33" s="68" t="s">
        <v>114</v>
      </c>
      <c r="G33" s="41"/>
      <c r="H33" s="41"/>
      <c r="I33" s="41"/>
      <c r="J33" s="54"/>
      <c r="K33" s="86"/>
      <c r="L33" s="197"/>
      <c r="M33" s="198"/>
      <c r="N33" s="197"/>
      <c r="O33" s="198"/>
      <c r="P33" s="197"/>
      <c r="Q33" s="198"/>
      <c r="R33" s="197"/>
      <c r="S33" s="82"/>
      <c r="T33" s="198"/>
      <c r="U33" s="43"/>
      <c r="V33" s="41"/>
    </row>
    <row r="34" spans="1:22" ht="16.5" thickBot="1" x14ac:dyDescent="0.35">
      <c r="A34" s="2"/>
      <c r="B34" s="42"/>
      <c r="C34" s="53"/>
      <c r="D34" s="41"/>
      <c r="E34" s="41"/>
      <c r="F34" s="69"/>
      <c r="G34" s="93" t="s">
        <v>24</v>
      </c>
      <c r="H34" s="83"/>
      <c r="I34" s="83"/>
      <c r="J34" s="85"/>
      <c r="K34" s="86" t="s">
        <v>12</v>
      </c>
      <c r="L34" s="195" t="s">
        <v>202</v>
      </c>
      <c r="M34" s="196" t="s">
        <v>202</v>
      </c>
      <c r="N34" s="195" t="s">
        <v>202</v>
      </c>
      <c r="O34" s="196" t="s">
        <v>202</v>
      </c>
      <c r="P34" s="195" t="s">
        <v>202</v>
      </c>
      <c r="Q34" s="196" t="s">
        <v>202</v>
      </c>
      <c r="R34" s="251" t="s">
        <v>13</v>
      </c>
      <c r="S34" s="253"/>
      <c r="T34" s="252"/>
      <c r="U34" s="43"/>
      <c r="V34" s="41"/>
    </row>
    <row r="35" spans="1:22" ht="16.5" thickBot="1" x14ac:dyDescent="0.35">
      <c r="A35" s="2"/>
      <c r="B35" s="42"/>
      <c r="C35" s="53"/>
      <c r="D35" s="41"/>
      <c r="E35" s="41"/>
      <c r="F35" s="41"/>
      <c r="G35" s="41"/>
      <c r="H35" s="41"/>
      <c r="I35" s="41"/>
      <c r="J35" s="54"/>
      <c r="K35" s="86"/>
      <c r="L35" s="208"/>
      <c r="M35" s="208"/>
      <c r="N35" s="208"/>
      <c r="O35" s="208"/>
      <c r="P35" s="208"/>
      <c r="Q35" s="208"/>
      <c r="R35" s="208"/>
      <c r="S35" s="208"/>
      <c r="T35" s="208"/>
      <c r="U35" s="43"/>
      <c r="V35" s="41"/>
    </row>
    <row r="36" spans="1:22" ht="16.5" thickBot="1" x14ac:dyDescent="0.35">
      <c r="A36" s="2"/>
      <c r="B36" s="42"/>
      <c r="C36" s="53"/>
      <c r="D36" s="94" t="s">
        <v>25</v>
      </c>
      <c r="E36" s="94"/>
      <c r="F36" s="41"/>
      <c r="G36" s="93"/>
      <c r="H36" s="93"/>
      <c r="I36" s="93"/>
      <c r="J36" s="85" t="s">
        <v>21</v>
      </c>
      <c r="K36" s="86" t="s">
        <v>26</v>
      </c>
      <c r="L36" s="257" t="s">
        <v>13</v>
      </c>
      <c r="M36" s="258"/>
      <c r="N36" s="257" t="s">
        <v>13</v>
      </c>
      <c r="O36" s="258"/>
      <c r="P36" s="257" t="s">
        <v>13</v>
      </c>
      <c r="Q36" s="258"/>
      <c r="R36" s="257" t="s">
        <v>13</v>
      </c>
      <c r="S36" s="259"/>
      <c r="T36" s="258"/>
      <c r="U36" s="43"/>
      <c r="V36" s="41"/>
    </row>
    <row r="37" spans="1:22" ht="15.75" x14ac:dyDescent="0.3">
      <c r="A37" s="2"/>
      <c r="B37" s="42"/>
      <c r="C37" s="53"/>
      <c r="D37" s="94"/>
      <c r="E37" s="94"/>
      <c r="F37" s="41"/>
      <c r="G37" s="41"/>
      <c r="H37" s="41"/>
      <c r="I37" s="41"/>
      <c r="J37" s="54"/>
      <c r="K37" s="86"/>
      <c r="L37" s="209"/>
      <c r="M37" s="209"/>
      <c r="N37" s="209"/>
      <c r="O37" s="209"/>
      <c r="P37" s="209"/>
      <c r="Q37" s="209"/>
      <c r="R37" s="209"/>
      <c r="S37" s="209"/>
      <c r="T37" s="209"/>
      <c r="U37" s="43"/>
      <c r="V37" s="41"/>
    </row>
    <row r="38" spans="1:22" ht="16.5" thickBot="1" x14ac:dyDescent="0.35">
      <c r="A38" s="2"/>
      <c r="B38" s="42"/>
      <c r="C38" s="53"/>
      <c r="D38" s="94" t="s">
        <v>27</v>
      </c>
      <c r="E38" s="94"/>
      <c r="F38" s="41"/>
      <c r="G38" s="41"/>
      <c r="H38" s="41"/>
      <c r="I38" s="41"/>
      <c r="J38" s="54"/>
      <c r="K38" s="86"/>
      <c r="L38" s="210"/>
      <c r="M38" s="210"/>
      <c r="N38" s="210"/>
      <c r="O38" s="210"/>
      <c r="P38" s="210"/>
      <c r="Q38" s="210"/>
      <c r="R38" s="210"/>
      <c r="S38" s="210"/>
      <c r="T38" s="210"/>
      <c r="U38" s="43"/>
      <c r="V38" s="41"/>
    </row>
    <row r="39" spans="1:22" ht="15.75" x14ac:dyDescent="0.3">
      <c r="A39" s="2"/>
      <c r="B39" s="42"/>
      <c r="C39" s="53"/>
      <c r="D39" s="94"/>
      <c r="E39" s="94"/>
      <c r="F39" s="41"/>
      <c r="G39" s="93" t="s">
        <v>28</v>
      </c>
      <c r="H39" s="83"/>
      <c r="I39" s="83"/>
      <c r="J39" s="85" t="s">
        <v>21</v>
      </c>
      <c r="K39" s="86" t="s">
        <v>29</v>
      </c>
      <c r="L39" s="260" t="s">
        <v>13</v>
      </c>
      <c r="M39" s="261"/>
      <c r="N39" s="260" t="s">
        <v>13</v>
      </c>
      <c r="O39" s="261"/>
      <c r="P39" s="260" t="s">
        <v>13</v>
      </c>
      <c r="Q39" s="261"/>
      <c r="R39" s="260" t="s">
        <v>13</v>
      </c>
      <c r="S39" s="262"/>
      <c r="T39" s="261"/>
      <c r="U39" s="43"/>
      <c r="V39" s="41"/>
    </row>
    <row r="40" spans="1:22" ht="15.75" x14ac:dyDescent="0.3">
      <c r="A40" s="2"/>
      <c r="B40" s="42"/>
      <c r="C40" s="53"/>
      <c r="D40" s="94"/>
      <c r="E40" s="94"/>
      <c r="F40" s="41"/>
      <c r="G40" s="93" t="s">
        <v>30</v>
      </c>
      <c r="H40" s="83"/>
      <c r="I40" s="83"/>
      <c r="J40" s="85" t="s">
        <v>21</v>
      </c>
      <c r="K40" s="86" t="s">
        <v>31</v>
      </c>
      <c r="L40" s="251" t="s">
        <v>13</v>
      </c>
      <c r="M40" s="252"/>
      <c r="N40" s="251" t="s">
        <v>13</v>
      </c>
      <c r="O40" s="252"/>
      <c r="P40" s="251" t="s">
        <v>13</v>
      </c>
      <c r="Q40" s="252"/>
      <c r="R40" s="251" t="s">
        <v>13</v>
      </c>
      <c r="S40" s="253"/>
      <c r="T40" s="252"/>
      <c r="U40" s="43"/>
      <c r="V40" s="41"/>
    </row>
    <row r="41" spans="1:22" ht="16.5" thickBot="1" x14ac:dyDescent="0.35">
      <c r="A41" s="2"/>
      <c r="B41" s="42"/>
      <c r="C41" s="53"/>
      <c r="D41" s="94"/>
      <c r="E41" s="94"/>
      <c r="F41" s="41"/>
      <c r="G41" s="93" t="s">
        <v>32</v>
      </c>
      <c r="H41" s="83"/>
      <c r="I41" s="83"/>
      <c r="J41" s="85" t="s">
        <v>21</v>
      </c>
      <c r="K41" s="95" t="s">
        <v>33</v>
      </c>
      <c r="L41" s="254" t="s">
        <v>13</v>
      </c>
      <c r="M41" s="255"/>
      <c r="N41" s="254" t="s">
        <v>13</v>
      </c>
      <c r="O41" s="255"/>
      <c r="P41" s="254" t="s">
        <v>13</v>
      </c>
      <c r="Q41" s="255"/>
      <c r="R41" s="254" t="s">
        <v>13</v>
      </c>
      <c r="S41" s="256"/>
      <c r="T41" s="255"/>
      <c r="U41" s="43"/>
      <c r="V41" s="41"/>
    </row>
    <row r="42" spans="1:22" ht="16.5" thickBot="1" x14ac:dyDescent="0.35">
      <c r="A42" s="2"/>
      <c r="B42" s="42"/>
      <c r="C42" s="53"/>
      <c r="D42" s="94"/>
      <c r="E42" s="94"/>
      <c r="F42" s="41"/>
      <c r="G42" s="41"/>
      <c r="H42" s="41"/>
      <c r="I42" s="41"/>
      <c r="J42" s="41"/>
      <c r="K42" s="96"/>
      <c r="L42" s="208"/>
      <c r="M42" s="211"/>
      <c r="N42" s="211"/>
      <c r="O42" s="211"/>
      <c r="P42" s="211"/>
      <c r="Q42" s="211"/>
      <c r="R42" s="211"/>
      <c r="S42" s="211"/>
      <c r="T42" s="211"/>
      <c r="U42" s="43"/>
      <c r="V42" s="41"/>
    </row>
    <row r="43" spans="1:22" ht="16.5" thickBot="1" x14ac:dyDescent="0.35">
      <c r="A43" s="2"/>
      <c r="B43" s="42"/>
      <c r="C43" s="53"/>
      <c r="D43" s="98" t="s">
        <v>34</v>
      </c>
      <c r="E43" s="94"/>
      <c r="F43" s="41"/>
      <c r="G43" s="74"/>
      <c r="H43" s="75"/>
      <c r="I43" s="75"/>
      <c r="J43" s="80" t="s">
        <v>21</v>
      </c>
      <c r="K43" s="96" t="s">
        <v>12</v>
      </c>
      <c r="L43" s="144" t="s">
        <v>13</v>
      </c>
      <c r="M43" s="145" t="s">
        <v>13</v>
      </c>
      <c r="N43" s="144" t="s">
        <v>13</v>
      </c>
      <c r="O43" s="145" t="s">
        <v>13</v>
      </c>
      <c r="P43" s="144" t="s">
        <v>13</v>
      </c>
      <c r="Q43" s="145" t="s">
        <v>13</v>
      </c>
      <c r="R43" s="144" t="s">
        <v>13</v>
      </c>
      <c r="S43" s="146" t="s">
        <v>13</v>
      </c>
      <c r="T43" s="145" t="s">
        <v>13</v>
      </c>
      <c r="U43" s="43"/>
      <c r="V43" s="41"/>
    </row>
    <row r="44" spans="1:22" ht="16.5" thickBot="1" x14ac:dyDescent="0.35">
      <c r="A44" s="2"/>
      <c r="B44" s="42"/>
      <c r="C44" s="53"/>
      <c r="D44" s="41"/>
      <c r="E44" s="41"/>
      <c r="F44" s="41"/>
      <c r="G44" s="41"/>
      <c r="H44" s="41"/>
      <c r="I44" s="41"/>
      <c r="J44" s="41"/>
      <c r="K44" s="99"/>
      <c r="L44" s="208"/>
      <c r="M44" s="212"/>
      <c r="N44" s="211"/>
      <c r="O44" s="211"/>
      <c r="P44" s="211"/>
      <c r="Q44" s="211"/>
      <c r="R44" s="213"/>
      <c r="S44" s="213"/>
      <c r="T44" s="214"/>
      <c r="U44" s="43"/>
      <c r="V44" s="41"/>
    </row>
    <row r="45" spans="1:22" ht="16.5" thickBot="1" x14ac:dyDescent="0.35">
      <c r="A45" s="2"/>
      <c r="B45" s="42"/>
      <c r="C45" s="53"/>
      <c r="D45" s="98" t="s">
        <v>35</v>
      </c>
      <c r="E45" s="41"/>
      <c r="F45" s="41"/>
      <c r="G45" s="75"/>
      <c r="H45" s="75"/>
      <c r="I45" s="75"/>
      <c r="J45" s="80" t="s">
        <v>36</v>
      </c>
      <c r="K45" s="96" t="s">
        <v>37</v>
      </c>
      <c r="L45" s="144" t="s">
        <v>13</v>
      </c>
      <c r="M45" s="145" t="s">
        <v>13</v>
      </c>
      <c r="N45" s="144" t="s">
        <v>13</v>
      </c>
      <c r="O45" s="145" t="s">
        <v>13</v>
      </c>
      <c r="P45" s="144" t="s">
        <v>13</v>
      </c>
      <c r="Q45" s="145" t="s">
        <v>13</v>
      </c>
      <c r="R45" s="144" t="s">
        <v>202</v>
      </c>
      <c r="S45" s="146" t="s">
        <v>202</v>
      </c>
      <c r="T45" s="145" t="s">
        <v>202</v>
      </c>
      <c r="U45" s="43"/>
      <c r="V45" s="41"/>
    </row>
    <row r="46" spans="1:22" ht="16.5" thickBot="1" x14ac:dyDescent="0.35">
      <c r="A46" s="2"/>
      <c r="B46" s="42"/>
      <c r="C46" s="103"/>
      <c r="D46" s="104"/>
      <c r="E46" s="104"/>
      <c r="F46" s="104"/>
      <c r="G46" s="105"/>
      <c r="H46" s="104"/>
      <c r="I46" s="104"/>
      <c r="J46" s="104"/>
      <c r="K46" s="96"/>
      <c r="L46" s="102"/>
      <c r="M46" s="102"/>
      <c r="N46" s="102"/>
      <c r="O46" s="102"/>
      <c r="P46" s="102"/>
      <c r="Q46" s="102"/>
      <c r="R46" s="102"/>
      <c r="S46" s="102"/>
      <c r="T46" s="102"/>
      <c r="U46" s="43"/>
      <c r="V46" s="41"/>
    </row>
    <row r="47" spans="1:22" ht="15.75" x14ac:dyDescent="0.3">
      <c r="A47" s="2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108"/>
      <c r="N47" s="108"/>
      <c r="O47" s="108"/>
      <c r="P47" s="108"/>
      <c r="Q47" s="108"/>
      <c r="R47" s="108"/>
      <c r="S47" s="108"/>
      <c r="T47" s="108"/>
      <c r="U47" s="109"/>
      <c r="V47" s="41"/>
    </row>
    <row r="48" spans="1:22" ht="15.75" x14ac:dyDescent="0.3">
      <c r="A48" s="263" t="s">
        <v>121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</row>
    <row r="49" spans="1:22" ht="15.75" x14ac:dyDescent="0.3">
      <c r="A49" s="2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41"/>
    </row>
    <row r="50" spans="1:22" ht="16.5" x14ac:dyDescent="0.3">
      <c r="A50" s="2"/>
      <c r="B50" s="42"/>
      <c r="C50" s="264" t="s">
        <v>0</v>
      </c>
      <c r="D50" s="264"/>
      <c r="E50" s="264"/>
      <c r="F50" s="264"/>
      <c r="G50" s="264"/>
      <c r="H50" s="264"/>
      <c r="I50" s="264"/>
      <c r="J50" s="265" t="s">
        <v>90</v>
      </c>
      <c r="K50" s="265"/>
      <c r="L50" s="265"/>
      <c r="M50" s="265"/>
      <c r="N50" s="265"/>
      <c r="O50" s="266" t="s">
        <v>91</v>
      </c>
      <c r="P50" s="266"/>
      <c r="Q50" s="266"/>
      <c r="R50" s="266"/>
      <c r="S50" s="266"/>
      <c r="T50" s="266"/>
      <c r="U50" s="43"/>
      <c r="V50" s="41"/>
    </row>
    <row r="51" spans="1:22" ht="16.5" x14ac:dyDescent="0.3">
      <c r="A51" s="2"/>
      <c r="B51" s="42"/>
      <c r="C51" s="41"/>
      <c r="D51" s="44"/>
      <c r="E51" s="41"/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  <c r="U51" s="43"/>
      <c r="V51" s="41"/>
    </row>
    <row r="52" spans="1:22" ht="15.75" x14ac:dyDescent="0.3">
      <c r="A52" s="2"/>
      <c r="B52" s="42"/>
      <c r="C52" s="270" t="s">
        <v>1</v>
      </c>
      <c r="D52" s="270"/>
      <c r="E52" s="270"/>
      <c r="F52" s="270"/>
      <c r="G52" s="271" t="s">
        <v>119</v>
      </c>
      <c r="H52" s="271"/>
      <c r="I52" s="46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  <c r="U52" s="43"/>
      <c r="V52" s="41"/>
    </row>
    <row r="53" spans="1:22" ht="16.5" thickBot="1" x14ac:dyDescent="0.35">
      <c r="A53" s="2"/>
      <c r="B53" s="42"/>
      <c r="C53" s="41"/>
      <c r="D53" s="47"/>
      <c r="E53" s="41"/>
      <c r="F53" s="41"/>
      <c r="G53" s="41"/>
      <c r="H53" s="41"/>
      <c r="I53" s="41"/>
      <c r="J53" s="41"/>
      <c r="K53" s="41"/>
      <c r="L53" s="48"/>
      <c r="M53" s="48"/>
      <c r="N53" s="48"/>
      <c r="O53" s="48"/>
      <c r="P53" s="48"/>
      <c r="Q53" s="48"/>
      <c r="R53" s="48"/>
      <c r="S53" s="48"/>
      <c r="T53" s="48"/>
      <c r="U53" s="43"/>
      <c r="V53" s="41"/>
    </row>
    <row r="54" spans="1:22" ht="16.5" thickBot="1" x14ac:dyDescent="0.35">
      <c r="A54" s="2"/>
      <c r="B54" s="42"/>
      <c r="C54" s="49"/>
      <c r="D54" s="50"/>
      <c r="E54" s="50"/>
      <c r="F54" s="50"/>
      <c r="G54" s="50"/>
      <c r="H54" s="50"/>
      <c r="I54" s="50"/>
      <c r="J54" s="51"/>
      <c r="K54" s="52" t="s">
        <v>2</v>
      </c>
      <c r="L54" s="267" t="s">
        <v>3</v>
      </c>
      <c r="M54" s="268"/>
      <c r="N54" s="267" t="s">
        <v>4</v>
      </c>
      <c r="O54" s="268"/>
      <c r="P54" s="267" t="s">
        <v>5</v>
      </c>
      <c r="Q54" s="268"/>
      <c r="R54" s="267" t="s">
        <v>6</v>
      </c>
      <c r="S54" s="269"/>
      <c r="T54" s="268"/>
      <c r="U54" s="43"/>
      <c r="V54" s="41"/>
    </row>
    <row r="55" spans="1:22" ht="45.75" thickBot="1" x14ac:dyDescent="0.35">
      <c r="A55" s="2"/>
      <c r="B55" s="42"/>
      <c r="C55" s="53"/>
      <c r="D55" s="41"/>
      <c r="E55" s="41"/>
      <c r="F55" s="41"/>
      <c r="G55" s="41"/>
      <c r="H55" s="41"/>
      <c r="I55" s="41"/>
      <c r="J55" s="54"/>
      <c r="K55" s="55"/>
      <c r="L55" s="272" t="s">
        <v>92</v>
      </c>
      <c r="M55" s="272" t="s">
        <v>93</v>
      </c>
      <c r="N55" s="272" t="s">
        <v>92</v>
      </c>
      <c r="O55" s="272" t="s">
        <v>93</v>
      </c>
      <c r="P55" s="272" t="s">
        <v>92</v>
      </c>
      <c r="Q55" s="274" t="s">
        <v>93</v>
      </c>
      <c r="R55" s="269" t="s">
        <v>92</v>
      </c>
      <c r="S55" s="276"/>
      <c r="T55" s="56" t="s">
        <v>93</v>
      </c>
      <c r="U55" s="43"/>
      <c r="V55" s="41"/>
    </row>
    <row r="56" spans="1:22" ht="34.5" thickBot="1" x14ac:dyDescent="0.35">
      <c r="A56" s="2"/>
      <c r="B56" s="42"/>
      <c r="C56" s="53"/>
      <c r="D56" s="41"/>
      <c r="E56" s="41"/>
      <c r="F56" s="41"/>
      <c r="G56" s="41"/>
      <c r="H56" s="41"/>
      <c r="I56" s="41"/>
      <c r="J56" s="54"/>
      <c r="K56" s="55"/>
      <c r="L56" s="273"/>
      <c r="M56" s="273"/>
      <c r="N56" s="273"/>
      <c r="O56" s="273"/>
      <c r="P56" s="273"/>
      <c r="Q56" s="275"/>
      <c r="R56" s="57" t="s">
        <v>94</v>
      </c>
      <c r="S56" s="57" t="s">
        <v>95</v>
      </c>
      <c r="T56" s="58" t="s">
        <v>96</v>
      </c>
      <c r="U56" s="43"/>
      <c r="V56" s="41"/>
    </row>
    <row r="57" spans="1:22" ht="16.5" thickBot="1" x14ac:dyDescent="0.35">
      <c r="A57" s="2"/>
      <c r="B57" s="42"/>
      <c r="C57" s="53"/>
      <c r="D57" s="41"/>
      <c r="E57" s="41"/>
      <c r="F57" s="41"/>
      <c r="G57" s="41"/>
      <c r="H57" s="41"/>
      <c r="I57" s="41"/>
      <c r="J57" s="54"/>
      <c r="K57" s="55"/>
      <c r="L57" s="59"/>
      <c r="M57" s="60"/>
      <c r="N57" s="57"/>
      <c r="O57" s="60"/>
      <c r="P57" s="57"/>
      <c r="Q57" s="60"/>
      <c r="R57" s="57"/>
      <c r="S57" s="61"/>
      <c r="T57" s="60"/>
      <c r="U57" s="43"/>
      <c r="V57" s="41"/>
    </row>
    <row r="58" spans="1:22" ht="15.75" x14ac:dyDescent="0.3">
      <c r="A58" s="2"/>
      <c r="B58" s="42"/>
      <c r="C58" s="53"/>
      <c r="D58" s="62" t="s">
        <v>7</v>
      </c>
      <c r="E58" s="62"/>
      <c r="F58" s="62"/>
      <c r="G58" s="62"/>
      <c r="H58" s="41"/>
      <c r="I58" s="41"/>
      <c r="J58" s="54"/>
      <c r="K58" s="41"/>
      <c r="L58" s="63"/>
      <c r="M58" s="64"/>
      <c r="N58" s="63"/>
      <c r="O58" s="64"/>
      <c r="P58" s="63"/>
      <c r="Q58" s="64"/>
      <c r="R58" s="63"/>
      <c r="S58" s="65"/>
      <c r="T58" s="54"/>
      <c r="U58" s="43"/>
      <c r="V58" s="41"/>
    </row>
    <row r="59" spans="1:22" ht="15.75" x14ac:dyDescent="0.3">
      <c r="A59" s="2"/>
      <c r="B59" s="42"/>
      <c r="C59" s="53"/>
      <c r="D59" s="62"/>
      <c r="E59" s="62" t="s">
        <v>8</v>
      </c>
      <c r="F59" s="62"/>
      <c r="G59" s="62"/>
      <c r="H59" s="41"/>
      <c r="I59" s="41"/>
      <c r="J59" s="54"/>
      <c r="K59" s="41"/>
      <c r="L59" s="66"/>
      <c r="M59" s="67"/>
      <c r="N59" s="66"/>
      <c r="O59" s="67"/>
      <c r="P59" s="66"/>
      <c r="Q59" s="67"/>
      <c r="R59" s="41"/>
      <c r="S59" s="41"/>
      <c r="T59" s="54"/>
      <c r="U59" s="43"/>
      <c r="V59" s="41"/>
    </row>
    <row r="60" spans="1:22" ht="15.75" x14ac:dyDescent="0.3">
      <c r="A60" s="2"/>
      <c r="B60" s="42"/>
      <c r="C60" s="53"/>
      <c r="D60" s="41"/>
      <c r="E60" s="41"/>
      <c r="F60" s="68" t="s">
        <v>97</v>
      </c>
      <c r="G60" s="69"/>
      <c r="H60" s="41"/>
      <c r="I60" s="41"/>
      <c r="J60" s="41"/>
      <c r="K60" s="70"/>
      <c r="L60" s="71"/>
      <c r="M60" s="72"/>
      <c r="N60" s="71"/>
      <c r="O60" s="72"/>
      <c r="P60" s="71"/>
      <c r="Q60" s="72"/>
      <c r="R60" s="71"/>
      <c r="S60" s="73"/>
      <c r="T60" s="72"/>
      <c r="U60" s="43"/>
      <c r="V60" s="41"/>
    </row>
    <row r="61" spans="1:22" ht="15.75" x14ac:dyDescent="0.3">
      <c r="A61" s="2"/>
      <c r="B61" s="42"/>
      <c r="C61" s="53"/>
      <c r="D61" s="41"/>
      <c r="E61" s="41"/>
      <c r="F61" s="68"/>
      <c r="G61" s="74" t="s">
        <v>98</v>
      </c>
      <c r="H61" s="75"/>
      <c r="I61" s="75"/>
      <c r="J61" s="75" t="s">
        <v>11</v>
      </c>
      <c r="K61" s="76" t="str">
        <f>+K14</f>
        <v>v</v>
      </c>
      <c r="L61" s="77" t="str">
        <f t="shared" ref="L61:T61" si="0">+L14</f>
        <v>V</v>
      </c>
      <c r="M61" s="78" t="str">
        <f t="shared" si="0"/>
        <v>-</v>
      </c>
      <c r="N61" s="77" t="str">
        <f t="shared" si="0"/>
        <v>V</v>
      </c>
      <c r="O61" s="78" t="str">
        <f t="shared" si="0"/>
        <v>-</v>
      </c>
      <c r="P61" s="77" t="str">
        <f t="shared" si="0"/>
        <v>V</v>
      </c>
      <c r="Q61" s="78" t="str">
        <f t="shared" si="0"/>
        <v>-</v>
      </c>
      <c r="R61" s="77" t="str">
        <f t="shared" si="0"/>
        <v>V</v>
      </c>
      <c r="S61" s="89" t="str">
        <f t="shared" si="0"/>
        <v>-</v>
      </c>
      <c r="T61" s="78" t="str">
        <f t="shared" si="0"/>
        <v>-</v>
      </c>
      <c r="U61" s="43"/>
      <c r="V61" s="41"/>
    </row>
    <row r="62" spans="1:22" ht="15.75" x14ac:dyDescent="0.3">
      <c r="A62" s="2"/>
      <c r="B62" s="42"/>
      <c r="C62" s="53"/>
      <c r="D62" s="41"/>
      <c r="E62" s="41"/>
      <c r="F62" s="41"/>
      <c r="G62" s="74" t="s">
        <v>100</v>
      </c>
      <c r="H62" s="75"/>
      <c r="I62" s="75"/>
      <c r="J62" s="75" t="s">
        <v>11</v>
      </c>
      <c r="K62" s="76" t="str">
        <f t="shared" ref="K62:T62" si="1">+K15</f>
        <v>v</v>
      </c>
      <c r="L62" s="77" t="str">
        <f t="shared" si="1"/>
        <v>V</v>
      </c>
      <c r="M62" s="78" t="str">
        <f t="shared" si="1"/>
        <v>-</v>
      </c>
      <c r="N62" s="77" t="str">
        <f t="shared" si="1"/>
        <v>V</v>
      </c>
      <c r="O62" s="78" t="str">
        <f t="shared" si="1"/>
        <v>-</v>
      </c>
      <c r="P62" s="77" t="str">
        <f t="shared" si="1"/>
        <v>V</v>
      </c>
      <c r="Q62" s="78" t="str">
        <f t="shared" si="1"/>
        <v>-</v>
      </c>
      <c r="R62" s="77" t="str">
        <f t="shared" si="1"/>
        <v>V</v>
      </c>
      <c r="S62" s="89" t="str">
        <f t="shared" si="1"/>
        <v>-</v>
      </c>
      <c r="T62" s="78" t="str">
        <f t="shared" si="1"/>
        <v>-</v>
      </c>
      <c r="U62" s="43"/>
      <c r="V62" s="41"/>
    </row>
    <row r="63" spans="1:22" ht="15.75" x14ac:dyDescent="0.3">
      <c r="A63" s="2"/>
      <c r="B63" s="42"/>
      <c r="C63" s="53"/>
      <c r="D63" s="41"/>
      <c r="E63" s="41"/>
      <c r="F63" s="68" t="s">
        <v>101</v>
      </c>
      <c r="G63" s="62"/>
      <c r="H63" s="62"/>
      <c r="I63" s="41"/>
      <c r="J63" s="41"/>
      <c r="K63" s="76"/>
      <c r="L63" s="87"/>
      <c r="M63" s="88"/>
      <c r="N63" s="87"/>
      <c r="O63" s="88"/>
      <c r="P63" s="87"/>
      <c r="Q63" s="88"/>
      <c r="R63" s="87"/>
      <c r="S63" s="89"/>
      <c r="T63" s="88"/>
      <c r="U63" s="43"/>
      <c r="V63" s="41"/>
    </row>
    <row r="64" spans="1:22" ht="15.75" x14ac:dyDescent="0.3">
      <c r="A64" s="2"/>
      <c r="B64" s="42"/>
      <c r="C64" s="53"/>
      <c r="D64" s="41"/>
      <c r="E64" s="41"/>
      <c r="F64" s="41"/>
      <c r="G64" s="75" t="s">
        <v>102</v>
      </c>
      <c r="H64" s="79"/>
      <c r="I64" s="75"/>
      <c r="J64" s="80" t="s">
        <v>103</v>
      </c>
      <c r="K64" s="76" t="str">
        <f t="shared" ref="K64:T65" si="2">+K17</f>
        <v>v</v>
      </c>
      <c r="L64" s="77" t="str">
        <f t="shared" si="2"/>
        <v>-</v>
      </c>
      <c r="M64" s="78" t="str">
        <f t="shared" si="2"/>
        <v>-</v>
      </c>
      <c r="N64" s="77" t="str">
        <f t="shared" si="2"/>
        <v>-</v>
      </c>
      <c r="O64" s="78" t="str">
        <f t="shared" si="2"/>
        <v>-</v>
      </c>
      <c r="P64" s="77" t="str">
        <f t="shared" si="2"/>
        <v>-</v>
      </c>
      <c r="Q64" s="78" t="str">
        <f t="shared" si="2"/>
        <v>-</v>
      </c>
      <c r="R64" s="81" t="str">
        <f t="shared" si="2"/>
        <v>-</v>
      </c>
      <c r="S64" s="82">
        <f t="shared" si="2"/>
        <v>0</v>
      </c>
      <c r="T64" s="78" t="str">
        <f t="shared" si="2"/>
        <v>-</v>
      </c>
      <c r="U64" s="43"/>
      <c r="V64" s="41"/>
    </row>
    <row r="65" spans="1:22" ht="15.75" x14ac:dyDescent="0.3">
      <c r="A65" s="2"/>
      <c r="B65" s="42"/>
      <c r="C65" s="53"/>
      <c r="D65" s="41"/>
      <c r="E65" s="41"/>
      <c r="F65" s="41"/>
      <c r="G65" s="83" t="s">
        <v>104</v>
      </c>
      <c r="H65" s="84"/>
      <c r="I65" s="83"/>
      <c r="J65" s="85" t="s">
        <v>103</v>
      </c>
      <c r="K65" s="76" t="str">
        <f t="shared" si="2"/>
        <v>v</v>
      </c>
      <c r="L65" s="77" t="str">
        <f t="shared" si="2"/>
        <v>-</v>
      </c>
      <c r="M65" s="78" t="str">
        <f t="shared" si="2"/>
        <v>-</v>
      </c>
      <c r="N65" s="77" t="str">
        <f t="shared" si="2"/>
        <v>-</v>
      </c>
      <c r="O65" s="78" t="str">
        <f t="shared" si="2"/>
        <v>-</v>
      </c>
      <c r="P65" s="77" t="str">
        <f t="shared" si="2"/>
        <v>-</v>
      </c>
      <c r="Q65" s="78" t="str">
        <f t="shared" si="2"/>
        <v>-</v>
      </c>
      <c r="R65" s="81" t="str">
        <f t="shared" si="2"/>
        <v>-</v>
      </c>
      <c r="S65" s="89" t="str">
        <f t="shared" si="2"/>
        <v>V</v>
      </c>
      <c r="T65" s="78" t="str">
        <f t="shared" si="2"/>
        <v>-</v>
      </c>
      <c r="U65" s="43"/>
      <c r="V65" s="41"/>
    </row>
    <row r="66" spans="1:22" ht="15.75" x14ac:dyDescent="0.3">
      <c r="A66" s="2"/>
      <c r="B66" s="42"/>
      <c r="C66" s="53"/>
      <c r="D66" s="41"/>
      <c r="E66" s="62" t="s">
        <v>105</v>
      </c>
      <c r="F66" s="68"/>
      <c r="G66" s="41"/>
      <c r="H66" s="41"/>
      <c r="I66" s="41"/>
      <c r="J66" s="41"/>
      <c r="K66" s="76"/>
      <c r="L66" s="87"/>
      <c r="M66" s="88"/>
      <c r="N66" s="87"/>
      <c r="O66" s="88"/>
      <c r="P66" s="87"/>
      <c r="Q66" s="88"/>
      <c r="R66" s="87"/>
      <c r="S66" s="89"/>
      <c r="T66" s="88"/>
      <c r="U66" s="43"/>
      <c r="V66" s="41"/>
    </row>
    <row r="67" spans="1:22" ht="15.75" x14ac:dyDescent="0.3">
      <c r="A67" s="2"/>
      <c r="B67" s="42"/>
      <c r="C67" s="53"/>
      <c r="D67" s="41"/>
      <c r="E67" s="41"/>
      <c r="F67" s="68"/>
      <c r="G67" s="74" t="s">
        <v>15</v>
      </c>
      <c r="H67" s="75"/>
      <c r="I67" s="75"/>
      <c r="J67" s="80" t="s">
        <v>16</v>
      </c>
      <c r="K67" s="86" t="str">
        <f t="shared" ref="K67:T68" si="3">+K20</f>
        <v>v</v>
      </c>
      <c r="L67" s="77" t="str">
        <f t="shared" si="3"/>
        <v>-</v>
      </c>
      <c r="M67" s="78" t="str">
        <f t="shared" si="3"/>
        <v>-</v>
      </c>
      <c r="N67" s="77" t="str">
        <f t="shared" si="3"/>
        <v>-</v>
      </c>
      <c r="O67" s="78" t="str">
        <f t="shared" si="3"/>
        <v>-</v>
      </c>
      <c r="P67" s="77" t="str">
        <f t="shared" si="3"/>
        <v>-</v>
      </c>
      <c r="Q67" s="78" t="str">
        <f t="shared" si="3"/>
        <v>-</v>
      </c>
      <c r="R67" s="81" t="str">
        <f t="shared" si="3"/>
        <v>-</v>
      </c>
      <c r="S67" s="89" t="str">
        <f t="shared" si="3"/>
        <v>-</v>
      </c>
      <c r="T67" s="78" t="str">
        <f t="shared" si="3"/>
        <v>V</v>
      </c>
      <c r="U67" s="43"/>
      <c r="V67" s="41"/>
    </row>
    <row r="68" spans="1:22" ht="15.75" x14ac:dyDescent="0.3">
      <c r="A68" s="2"/>
      <c r="B68" s="42"/>
      <c r="C68" s="53"/>
      <c r="D68" s="41"/>
      <c r="E68" s="62" t="s">
        <v>17</v>
      </c>
      <c r="F68" s="68"/>
      <c r="G68" s="74"/>
      <c r="H68" s="75"/>
      <c r="I68" s="75"/>
      <c r="J68" s="75" t="s">
        <v>18</v>
      </c>
      <c r="K68" s="76" t="str">
        <f t="shared" si="3"/>
        <v>v</v>
      </c>
      <c r="L68" s="277" t="str">
        <f t="shared" si="3"/>
        <v>V</v>
      </c>
      <c r="M68" s="278">
        <f t="shared" si="3"/>
        <v>0</v>
      </c>
      <c r="N68" s="277" t="str">
        <f t="shared" si="3"/>
        <v>V</v>
      </c>
      <c r="O68" s="278">
        <f t="shared" si="3"/>
        <v>0</v>
      </c>
      <c r="P68" s="277" t="str">
        <f t="shared" si="3"/>
        <v>V</v>
      </c>
      <c r="Q68" s="278">
        <f t="shared" si="3"/>
        <v>0</v>
      </c>
      <c r="R68" s="277" t="str">
        <f t="shared" si="3"/>
        <v>V</v>
      </c>
      <c r="S68" s="279">
        <f t="shared" si="3"/>
        <v>0</v>
      </c>
      <c r="T68" s="278">
        <f t="shared" si="3"/>
        <v>0</v>
      </c>
      <c r="U68" s="43"/>
      <c r="V68" s="41"/>
    </row>
    <row r="69" spans="1:22" ht="15.75" x14ac:dyDescent="0.3">
      <c r="A69" s="2"/>
      <c r="B69" s="42"/>
      <c r="C69" s="53"/>
      <c r="D69" s="41"/>
      <c r="E69" s="62" t="s">
        <v>19</v>
      </c>
      <c r="F69" s="69"/>
      <c r="G69" s="41"/>
      <c r="H69" s="41"/>
      <c r="I69" s="41"/>
      <c r="J69" s="54"/>
      <c r="K69" s="86"/>
      <c r="L69" s="87"/>
      <c r="M69" s="88"/>
      <c r="N69" s="87"/>
      <c r="O69" s="88"/>
      <c r="P69" s="87"/>
      <c r="Q69" s="88"/>
      <c r="R69" s="87"/>
      <c r="S69" s="89"/>
      <c r="T69" s="88"/>
      <c r="U69" s="43"/>
      <c r="V69" s="41"/>
    </row>
    <row r="70" spans="1:22" ht="15.75" x14ac:dyDescent="0.3">
      <c r="A70" s="2"/>
      <c r="B70" s="42"/>
      <c r="C70" s="53"/>
      <c r="D70" s="41"/>
      <c r="E70" s="62"/>
      <c r="F70" s="68" t="s">
        <v>106</v>
      </c>
      <c r="G70" s="41"/>
      <c r="H70" s="41"/>
      <c r="I70" s="41"/>
      <c r="J70" s="54"/>
      <c r="K70" s="86"/>
      <c r="L70" s="87"/>
      <c r="M70" s="88"/>
      <c r="N70" s="87"/>
      <c r="O70" s="88"/>
      <c r="P70" s="87"/>
      <c r="Q70" s="88"/>
      <c r="R70" s="87"/>
      <c r="S70" s="89"/>
      <c r="T70" s="88"/>
      <c r="U70" s="43"/>
      <c r="V70" s="41"/>
    </row>
    <row r="71" spans="1:22" ht="15.75" x14ac:dyDescent="0.3">
      <c r="A71" s="2"/>
      <c r="B71" s="42"/>
      <c r="C71" s="53"/>
      <c r="D71" s="41"/>
      <c r="E71" s="62"/>
      <c r="F71" s="69"/>
      <c r="G71" s="3" t="s">
        <v>107</v>
      </c>
      <c r="H71" s="75"/>
      <c r="I71" s="75"/>
      <c r="J71" s="80" t="s">
        <v>21</v>
      </c>
      <c r="K71" s="76" t="str">
        <f t="shared" ref="K71:T74" si="4">+K24</f>
        <v>v</v>
      </c>
      <c r="L71" s="77" t="str">
        <f t="shared" si="4"/>
        <v>-</v>
      </c>
      <c r="M71" s="78" t="str">
        <f t="shared" si="4"/>
        <v>-</v>
      </c>
      <c r="N71" s="77" t="str">
        <f t="shared" si="4"/>
        <v>-</v>
      </c>
      <c r="O71" s="78" t="str">
        <f t="shared" si="4"/>
        <v>-</v>
      </c>
      <c r="P71" s="77" t="str">
        <f t="shared" si="4"/>
        <v>-</v>
      </c>
      <c r="Q71" s="78" t="str">
        <f t="shared" si="4"/>
        <v>-</v>
      </c>
      <c r="R71" s="81" t="str">
        <f t="shared" si="4"/>
        <v>-</v>
      </c>
      <c r="S71" s="90" t="str">
        <f t="shared" si="4"/>
        <v>V</v>
      </c>
      <c r="T71" s="91" t="str">
        <f t="shared" si="4"/>
        <v>V</v>
      </c>
      <c r="U71" s="43"/>
      <c r="V71" s="41"/>
    </row>
    <row r="72" spans="1:22" ht="15.75" x14ac:dyDescent="0.3">
      <c r="A72" s="2"/>
      <c r="B72" s="42"/>
      <c r="C72" s="53"/>
      <c r="D72" s="41"/>
      <c r="E72" s="62"/>
      <c r="F72" s="41"/>
      <c r="G72" s="3" t="s">
        <v>108</v>
      </c>
      <c r="H72" s="75"/>
      <c r="I72" s="75"/>
      <c r="J72" s="80" t="s">
        <v>21</v>
      </c>
      <c r="K72" s="76" t="str">
        <f t="shared" si="4"/>
        <v>v</v>
      </c>
      <c r="L72" s="77" t="str">
        <f t="shared" si="4"/>
        <v>-</v>
      </c>
      <c r="M72" s="78" t="str">
        <f t="shared" si="4"/>
        <v>-</v>
      </c>
      <c r="N72" s="77" t="str">
        <f t="shared" si="4"/>
        <v>-</v>
      </c>
      <c r="O72" s="78" t="str">
        <f t="shared" si="4"/>
        <v>-</v>
      </c>
      <c r="P72" s="77" t="str">
        <f t="shared" si="4"/>
        <v>-</v>
      </c>
      <c r="Q72" s="78" t="str">
        <f t="shared" si="4"/>
        <v>-</v>
      </c>
      <c r="R72" s="81" t="str">
        <f t="shared" si="4"/>
        <v>-</v>
      </c>
      <c r="S72" s="92">
        <f t="shared" si="4"/>
        <v>0</v>
      </c>
      <c r="T72" s="91" t="str">
        <f t="shared" si="4"/>
        <v>V</v>
      </c>
      <c r="U72" s="43"/>
      <c r="V72" s="41"/>
    </row>
    <row r="73" spans="1:22" ht="15.75" x14ac:dyDescent="0.3">
      <c r="A73" s="2"/>
      <c r="B73" s="42"/>
      <c r="C73" s="53"/>
      <c r="D73" s="41"/>
      <c r="E73" s="62"/>
      <c r="F73" s="41"/>
      <c r="G73" s="4" t="s">
        <v>109</v>
      </c>
      <c r="H73" s="75"/>
      <c r="I73" s="75"/>
      <c r="J73" s="80" t="s">
        <v>21</v>
      </c>
      <c r="K73" s="76" t="str">
        <f t="shared" si="4"/>
        <v>v</v>
      </c>
      <c r="L73" s="77" t="str">
        <f t="shared" si="4"/>
        <v>-</v>
      </c>
      <c r="M73" s="78" t="str">
        <f t="shared" si="4"/>
        <v>-</v>
      </c>
      <c r="N73" s="77" t="str">
        <f t="shared" si="4"/>
        <v>-</v>
      </c>
      <c r="O73" s="78" t="str">
        <f t="shared" si="4"/>
        <v>-</v>
      </c>
      <c r="P73" s="77" t="str">
        <f t="shared" si="4"/>
        <v>-</v>
      </c>
      <c r="Q73" s="78" t="str">
        <f t="shared" si="4"/>
        <v>-</v>
      </c>
      <c r="R73" s="81" t="str">
        <f t="shared" si="4"/>
        <v>-</v>
      </c>
      <c r="S73" s="90" t="str">
        <f t="shared" si="4"/>
        <v>V</v>
      </c>
      <c r="T73" s="91" t="str">
        <f t="shared" si="4"/>
        <v>V</v>
      </c>
      <c r="U73" s="43"/>
      <c r="V73" s="41"/>
    </row>
    <row r="74" spans="1:22" ht="15.75" x14ac:dyDescent="0.3">
      <c r="A74" s="2"/>
      <c r="B74" s="42"/>
      <c r="C74" s="53"/>
      <c r="D74" s="41"/>
      <c r="E74" s="62"/>
      <c r="F74" s="41"/>
      <c r="G74" s="4" t="s">
        <v>110</v>
      </c>
      <c r="H74" s="75"/>
      <c r="I74" s="75"/>
      <c r="J74" s="80" t="s">
        <v>21</v>
      </c>
      <c r="K74" s="76" t="str">
        <f t="shared" si="4"/>
        <v>v</v>
      </c>
      <c r="L74" s="77" t="str">
        <f t="shared" si="4"/>
        <v>-</v>
      </c>
      <c r="M74" s="78" t="str">
        <f t="shared" si="4"/>
        <v>-</v>
      </c>
      <c r="N74" s="77" t="str">
        <f t="shared" si="4"/>
        <v>-</v>
      </c>
      <c r="O74" s="78" t="str">
        <f t="shared" si="4"/>
        <v>-</v>
      </c>
      <c r="P74" s="77" t="str">
        <f t="shared" si="4"/>
        <v>-</v>
      </c>
      <c r="Q74" s="78" t="str">
        <f t="shared" si="4"/>
        <v>-</v>
      </c>
      <c r="R74" s="81" t="str">
        <f t="shared" si="4"/>
        <v>-</v>
      </c>
      <c r="S74" s="90" t="str">
        <f t="shared" si="4"/>
        <v>V</v>
      </c>
      <c r="T74" s="91" t="str">
        <f t="shared" si="4"/>
        <v>V</v>
      </c>
      <c r="U74" s="43"/>
      <c r="V74" s="41"/>
    </row>
    <row r="75" spans="1:22" ht="15.75" x14ac:dyDescent="0.3">
      <c r="A75" s="2"/>
      <c r="B75" s="42"/>
      <c r="C75" s="53"/>
      <c r="D75" s="41"/>
      <c r="E75" s="62"/>
      <c r="F75" s="68" t="s">
        <v>111</v>
      </c>
      <c r="G75" s="41"/>
      <c r="H75" s="41"/>
      <c r="I75" s="41"/>
      <c r="J75" s="54"/>
      <c r="K75" s="86"/>
      <c r="L75" s="87"/>
      <c r="M75" s="88"/>
      <c r="N75" s="87"/>
      <c r="O75" s="88"/>
      <c r="P75" s="87"/>
      <c r="Q75" s="88"/>
      <c r="R75" s="87"/>
      <c r="S75" s="89"/>
      <c r="T75" s="88"/>
      <c r="U75" s="43"/>
      <c r="V75" s="41"/>
    </row>
    <row r="76" spans="1:22" ht="15.75" x14ac:dyDescent="0.3">
      <c r="A76" s="2"/>
      <c r="B76" s="42"/>
      <c r="C76" s="53"/>
      <c r="D76" s="41"/>
      <c r="E76" s="41"/>
      <c r="F76" s="41"/>
      <c r="G76" s="74" t="s">
        <v>22</v>
      </c>
      <c r="H76" s="75"/>
      <c r="I76" s="75"/>
      <c r="J76" s="80" t="s">
        <v>21</v>
      </c>
      <c r="K76" s="86" t="str">
        <f t="shared" ref="K76:T77" si="5">+K29</f>
        <v>v</v>
      </c>
      <c r="L76" s="77" t="str">
        <f t="shared" si="5"/>
        <v>V</v>
      </c>
      <c r="M76" s="78" t="str">
        <f t="shared" si="5"/>
        <v>V</v>
      </c>
      <c r="N76" s="77" t="str">
        <f t="shared" si="5"/>
        <v>V</v>
      </c>
      <c r="O76" s="78" t="str">
        <f t="shared" si="5"/>
        <v>V</v>
      </c>
      <c r="P76" s="77" t="str">
        <f t="shared" si="5"/>
        <v>V</v>
      </c>
      <c r="Q76" s="78" t="str">
        <f t="shared" si="5"/>
        <v>V</v>
      </c>
      <c r="R76" s="77" t="str">
        <f t="shared" si="5"/>
        <v>V</v>
      </c>
      <c r="S76" s="89" t="str">
        <f t="shared" si="5"/>
        <v>-</v>
      </c>
      <c r="T76" s="78" t="str">
        <f t="shared" si="5"/>
        <v>V</v>
      </c>
      <c r="U76" s="43"/>
      <c r="V76" s="41"/>
    </row>
    <row r="77" spans="1:22" ht="15.75" x14ac:dyDescent="0.3">
      <c r="A77" s="2"/>
      <c r="B77" s="42"/>
      <c r="C77" s="53"/>
      <c r="D77" s="41"/>
      <c r="E77" s="41"/>
      <c r="F77" s="41"/>
      <c r="G77" s="93" t="s">
        <v>23</v>
      </c>
      <c r="H77" s="83"/>
      <c r="I77" s="83"/>
      <c r="J77" s="85" t="s">
        <v>21</v>
      </c>
      <c r="K77" s="86" t="str">
        <f t="shared" si="5"/>
        <v>v</v>
      </c>
      <c r="L77" s="77" t="str">
        <f t="shared" si="5"/>
        <v>V</v>
      </c>
      <c r="M77" s="78" t="str">
        <f t="shared" si="5"/>
        <v>V</v>
      </c>
      <c r="N77" s="77" t="str">
        <f t="shared" si="5"/>
        <v>V</v>
      </c>
      <c r="O77" s="78" t="str">
        <f t="shared" si="5"/>
        <v>V</v>
      </c>
      <c r="P77" s="77" t="str">
        <f t="shared" si="5"/>
        <v>V</v>
      </c>
      <c r="Q77" s="78" t="str">
        <f t="shared" si="5"/>
        <v>V</v>
      </c>
      <c r="R77" s="77" t="str">
        <f t="shared" si="5"/>
        <v>V</v>
      </c>
      <c r="S77" s="89" t="str">
        <f t="shared" si="5"/>
        <v>-</v>
      </c>
      <c r="T77" s="78" t="str">
        <f t="shared" si="5"/>
        <v>V</v>
      </c>
      <c r="U77" s="43"/>
      <c r="V77" s="41"/>
    </row>
    <row r="78" spans="1:22" ht="15.75" x14ac:dyDescent="0.3">
      <c r="A78" s="2"/>
      <c r="B78" s="42"/>
      <c r="C78" s="53"/>
      <c r="D78" s="41"/>
      <c r="E78" s="41"/>
      <c r="F78" s="68" t="s">
        <v>112</v>
      </c>
      <c r="G78" s="41"/>
      <c r="H78" s="41"/>
      <c r="I78" s="41"/>
      <c r="J78" s="54"/>
      <c r="K78" s="86"/>
      <c r="L78" s="87"/>
      <c r="M78" s="88"/>
      <c r="N78" s="87"/>
      <c r="O78" s="88"/>
      <c r="P78" s="87"/>
      <c r="Q78" s="88"/>
      <c r="R78" s="87"/>
      <c r="S78" s="89"/>
      <c r="T78" s="88"/>
      <c r="U78" s="43"/>
      <c r="V78" s="41"/>
    </row>
    <row r="79" spans="1:22" ht="15.75" x14ac:dyDescent="0.3">
      <c r="A79" s="2"/>
      <c r="B79" s="42"/>
      <c r="C79" s="53"/>
      <c r="D79" s="41"/>
      <c r="E79" s="41"/>
      <c r="F79" s="69"/>
      <c r="G79" s="93" t="s">
        <v>113</v>
      </c>
      <c r="H79" s="83"/>
      <c r="I79" s="83"/>
      <c r="J79" s="85"/>
      <c r="K79" s="86" t="str">
        <f t="shared" ref="K79:T79" si="6">+K32</f>
        <v>v</v>
      </c>
      <c r="L79" s="77" t="str">
        <f t="shared" si="6"/>
        <v>-</v>
      </c>
      <c r="M79" s="78" t="str">
        <f t="shared" si="6"/>
        <v>-</v>
      </c>
      <c r="N79" s="77" t="str">
        <f t="shared" si="6"/>
        <v>-</v>
      </c>
      <c r="O79" s="78" t="str">
        <f t="shared" si="6"/>
        <v>-</v>
      </c>
      <c r="P79" s="77" t="str">
        <f t="shared" si="6"/>
        <v>-</v>
      </c>
      <c r="Q79" s="78" t="str">
        <f t="shared" si="6"/>
        <v>-</v>
      </c>
      <c r="R79" s="77" t="str">
        <f t="shared" si="6"/>
        <v>V</v>
      </c>
      <c r="S79" s="89" t="str">
        <f t="shared" si="6"/>
        <v>-</v>
      </c>
      <c r="T79" s="78" t="str">
        <f t="shared" si="6"/>
        <v>V</v>
      </c>
      <c r="U79" s="43"/>
      <c r="V79" s="41"/>
    </row>
    <row r="80" spans="1:22" ht="15.75" x14ac:dyDescent="0.3">
      <c r="A80" s="2"/>
      <c r="B80" s="42"/>
      <c r="C80" s="53"/>
      <c r="D80" s="41"/>
      <c r="E80" s="41"/>
      <c r="F80" s="68" t="s">
        <v>114</v>
      </c>
      <c r="G80" s="41"/>
      <c r="H80" s="41"/>
      <c r="I80" s="41"/>
      <c r="J80" s="54"/>
      <c r="K80" s="86"/>
      <c r="L80" s="87"/>
      <c r="M80" s="88"/>
      <c r="N80" s="87"/>
      <c r="O80" s="88"/>
      <c r="P80" s="87"/>
      <c r="Q80" s="88"/>
      <c r="R80" s="87"/>
      <c r="S80" s="89"/>
      <c r="T80" s="88"/>
      <c r="U80" s="43"/>
      <c r="V80" s="41"/>
    </row>
    <row r="81" spans="1:23" ht="15.75" x14ac:dyDescent="0.3">
      <c r="A81" s="2"/>
      <c r="B81" s="42"/>
      <c r="C81" s="53"/>
      <c r="D81" s="41"/>
      <c r="E81" s="41"/>
      <c r="F81" s="69"/>
      <c r="G81" s="93" t="s">
        <v>24</v>
      </c>
      <c r="H81" s="83"/>
      <c r="I81" s="83"/>
      <c r="J81" s="85"/>
      <c r="K81" s="86" t="str">
        <f t="shared" ref="K81:T81" si="7">+K34</f>
        <v>v</v>
      </c>
      <c r="L81" s="77" t="str">
        <f t="shared" si="7"/>
        <v>-</v>
      </c>
      <c r="M81" s="78" t="str">
        <f t="shared" si="7"/>
        <v>-</v>
      </c>
      <c r="N81" s="77" t="str">
        <f t="shared" si="7"/>
        <v>-</v>
      </c>
      <c r="O81" s="78" t="str">
        <f t="shared" si="7"/>
        <v>-</v>
      </c>
      <c r="P81" s="77" t="str">
        <f t="shared" si="7"/>
        <v>-</v>
      </c>
      <c r="Q81" s="78" t="str">
        <f t="shared" si="7"/>
        <v>-</v>
      </c>
      <c r="R81" s="277" t="str">
        <f t="shared" si="7"/>
        <v>V</v>
      </c>
      <c r="S81" s="279">
        <f t="shared" si="7"/>
        <v>0</v>
      </c>
      <c r="T81" s="278">
        <f t="shared" si="7"/>
        <v>0</v>
      </c>
      <c r="U81" s="43"/>
      <c r="V81" s="41"/>
    </row>
    <row r="82" spans="1:23" ht="15.75" x14ac:dyDescent="0.3">
      <c r="A82" s="2"/>
      <c r="B82" s="42"/>
      <c r="C82" s="53"/>
      <c r="D82" s="41"/>
      <c r="E82" s="41"/>
      <c r="F82" s="41"/>
      <c r="G82" s="41"/>
      <c r="H82" s="41"/>
      <c r="I82" s="41"/>
      <c r="J82" s="54"/>
      <c r="K82" s="86"/>
      <c r="L82" s="87"/>
      <c r="M82" s="88"/>
      <c r="N82" s="87"/>
      <c r="O82" s="88"/>
      <c r="P82" s="87"/>
      <c r="Q82" s="88"/>
      <c r="R82" s="87"/>
      <c r="S82" s="89"/>
      <c r="T82" s="88"/>
      <c r="U82" s="43"/>
      <c r="V82" s="41"/>
    </row>
    <row r="83" spans="1:23" ht="15.75" x14ac:dyDescent="0.3">
      <c r="A83" s="2"/>
      <c r="B83" s="42"/>
      <c r="C83" s="53"/>
      <c r="D83" s="94" t="s">
        <v>25</v>
      </c>
      <c r="E83" s="94"/>
      <c r="F83" s="41"/>
      <c r="G83" s="93"/>
      <c r="H83" s="93"/>
      <c r="I83" s="93"/>
      <c r="J83" s="85" t="s">
        <v>21</v>
      </c>
      <c r="K83" s="86" t="str">
        <f t="shared" ref="K83:T83" si="8">+K36</f>
        <v>E215</v>
      </c>
      <c r="L83" s="277" t="str">
        <f t="shared" si="8"/>
        <v>V</v>
      </c>
      <c r="M83" s="278">
        <f t="shared" si="8"/>
        <v>0</v>
      </c>
      <c r="N83" s="277" t="str">
        <f t="shared" si="8"/>
        <v>V</v>
      </c>
      <c r="O83" s="278">
        <f t="shared" si="8"/>
        <v>0</v>
      </c>
      <c r="P83" s="277" t="str">
        <f t="shared" si="8"/>
        <v>V</v>
      </c>
      <c r="Q83" s="278">
        <f t="shared" si="8"/>
        <v>0</v>
      </c>
      <c r="R83" s="277" t="str">
        <f t="shared" si="8"/>
        <v>V</v>
      </c>
      <c r="S83" s="279">
        <f t="shared" si="8"/>
        <v>0</v>
      </c>
      <c r="T83" s="278">
        <f t="shared" si="8"/>
        <v>0</v>
      </c>
      <c r="U83" s="43"/>
      <c r="V83" s="41"/>
    </row>
    <row r="84" spans="1:23" ht="15.75" x14ac:dyDescent="0.3">
      <c r="A84" s="2"/>
      <c r="B84" s="42"/>
      <c r="C84" s="53"/>
      <c r="D84" s="94"/>
      <c r="E84" s="94"/>
      <c r="F84" s="41"/>
      <c r="G84" s="41"/>
      <c r="H84" s="41"/>
      <c r="I84" s="41"/>
      <c r="J84" s="54"/>
      <c r="K84" s="86"/>
      <c r="L84" s="87"/>
      <c r="M84" s="88"/>
      <c r="N84" s="87"/>
      <c r="O84" s="88"/>
      <c r="P84" s="87"/>
      <c r="Q84" s="88"/>
      <c r="R84" s="87"/>
      <c r="S84" s="89"/>
      <c r="T84" s="88"/>
      <c r="U84" s="43"/>
      <c r="V84" s="41"/>
    </row>
    <row r="85" spans="1:23" ht="15.75" x14ac:dyDescent="0.3">
      <c r="A85" s="2"/>
      <c r="B85" s="42"/>
      <c r="C85" s="53"/>
      <c r="D85" s="94" t="s">
        <v>27</v>
      </c>
      <c r="E85" s="94"/>
      <c r="F85" s="41"/>
      <c r="G85" s="41"/>
      <c r="H85" s="41"/>
      <c r="I85" s="41"/>
      <c r="J85" s="54"/>
      <c r="K85" s="86"/>
      <c r="L85" s="87"/>
      <c r="M85" s="88"/>
      <c r="N85" s="87"/>
      <c r="O85" s="88"/>
      <c r="P85" s="87"/>
      <c r="Q85" s="88"/>
      <c r="R85" s="87"/>
      <c r="S85" s="89"/>
      <c r="T85" s="88"/>
      <c r="U85" s="43"/>
      <c r="V85" s="41"/>
    </row>
    <row r="86" spans="1:23" ht="15.75" x14ac:dyDescent="0.3">
      <c r="A86" s="2"/>
      <c r="B86" s="42"/>
      <c r="C86" s="53"/>
      <c r="D86" s="94"/>
      <c r="E86" s="94"/>
      <c r="F86" s="41"/>
      <c r="G86" s="93" t="s">
        <v>28</v>
      </c>
      <c r="H86" s="83"/>
      <c r="I86" s="83"/>
      <c r="J86" s="85" t="s">
        <v>21</v>
      </c>
      <c r="K86" s="86" t="str">
        <f t="shared" ref="K86:T88" si="9">+K39</f>
        <v>E891</v>
      </c>
      <c r="L86" s="277" t="str">
        <f t="shared" si="9"/>
        <v>V</v>
      </c>
      <c r="M86" s="278">
        <f t="shared" si="9"/>
        <v>0</v>
      </c>
      <c r="N86" s="277" t="str">
        <f t="shared" si="9"/>
        <v>V</v>
      </c>
      <c r="O86" s="278">
        <f t="shared" si="9"/>
        <v>0</v>
      </c>
      <c r="P86" s="277" t="str">
        <f t="shared" si="9"/>
        <v>V</v>
      </c>
      <c r="Q86" s="278">
        <f t="shared" si="9"/>
        <v>0</v>
      </c>
      <c r="R86" s="277" t="str">
        <f t="shared" si="9"/>
        <v>V</v>
      </c>
      <c r="S86" s="279">
        <f t="shared" si="9"/>
        <v>0</v>
      </c>
      <c r="T86" s="278">
        <f t="shared" si="9"/>
        <v>0</v>
      </c>
      <c r="U86" s="43"/>
      <c r="V86" s="41"/>
    </row>
    <row r="87" spans="1:23" ht="15.75" x14ac:dyDescent="0.3">
      <c r="A87" s="2"/>
      <c r="B87" s="42"/>
      <c r="C87" s="53"/>
      <c r="D87" s="94"/>
      <c r="E87" s="94"/>
      <c r="F87" s="41"/>
      <c r="G87" s="93" t="s">
        <v>30</v>
      </c>
      <c r="H87" s="83"/>
      <c r="I87" s="83"/>
      <c r="J87" s="85" t="s">
        <v>21</v>
      </c>
      <c r="K87" s="86" t="str">
        <f t="shared" si="9"/>
        <v>E850</v>
      </c>
      <c r="L87" s="277" t="str">
        <f t="shared" si="9"/>
        <v>V</v>
      </c>
      <c r="M87" s="278">
        <f t="shared" si="9"/>
        <v>0</v>
      </c>
      <c r="N87" s="277" t="str">
        <f t="shared" si="9"/>
        <v>V</v>
      </c>
      <c r="O87" s="278">
        <f t="shared" si="9"/>
        <v>0</v>
      </c>
      <c r="P87" s="277" t="str">
        <f t="shared" si="9"/>
        <v>V</v>
      </c>
      <c r="Q87" s="278">
        <f t="shared" si="9"/>
        <v>0</v>
      </c>
      <c r="R87" s="277" t="str">
        <f t="shared" si="9"/>
        <v>V</v>
      </c>
      <c r="S87" s="279">
        <f t="shared" si="9"/>
        <v>0</v>
      </c>
      <c r="T87" s="278">
        <f t="shared" si="9"/>
        <v>0</v>
      </c>
      <c r="U87" s="43"/>
      <c r="V87" s="41"/>
    </row>
    <row r="88" spans="1:23" ht="16.5" thickBot="1" x14ac:dyDescent="0.35">
      <c r="A88" s="2"/>
      <c r="B88" s="42"/>
      <c r="C88" s="53"/>
      <c r="D88" s="94"/>
      <c r="E88" s="94"/>
      <c r="F88" s="41"/>
      <c r="G88" s="93" t="s">
        <v>32</v>
      </c>
      <c r="H88" s="83"/>
      <c r="I88" s="83"/>
      <c r="J88" s="85" t="s">
        <v>21</v>
      </c>
      <c r="K88" s="95" t="str">
        <f t="shared" si="9"/>
        <v>E890</v>
      </c>
      <c r="L88" s="280" t="str">
        <f t="shared" si="9"/>
        <v>V</v>
      </c>
      <c r="M88" s="281">
        <f t="shared" si="9"/>
        <v>0</v>
      </c>
      <c r="N88" s="280" t="str">
        <f t="shared" si="9"/>
        <v>V</v>
      </c>
      <c r="O88" s="281">
        <f t="shared" si="9"/>
        <v>0</v>
      </c>
      <c r="P88" s="280" t="str">
        <f t="shared" si="9"/>
        <v>V</v>
      </c>
      <c r="Q88" s="281">
        <f t="shared" si="9"/>
        <v>0</v>
      </c>
      <c r="R88" s="280" t="str">
        <f t="shared" si="9"/>
        <v>V</v>
      </c>
      <c r="S88" s="282">
        <f t="shared" si="9"/>
        <v>0</v>
      </c>
      <c r="T88" s="281">
        <f t="shared" si="9"/>
        <v>0</v>
      </c>
      <c r="U88" s="43"/>
      <c r="V88" s="41"/>
    </row>
    <row r="89" spans="1:23" ht="16.5" thickBot="1" x14ac:dyDescent="0.35">
      <c r="A89" s="2"/>
      <c r="B89" s="42"/>
      <c r="C89" s="53"/>
      <c r="D89" s="94"/>
      <c r="E89" s="94"/>
      <c r="F89" s="41"/>
      <c r="G89" s="41"/>
      <c r="H89" s="41"/>
      <c r="I89" s="41"/>
      <c r="J89" s="41"/>
      <c r="K89" s="96"/>
      <c r="L89" s="97"/>
      <c r="M89" s="48"/>
      <c r="N89" s="48"/>
      <c r="O89" s="48"/>
      <c r="P89" s="48"/>
      <c r="Q89" s="48"/>
      <c r="R89" s="48"/>
      <c r="S89" s="48"/>
      <c r="T89" s="48"/>
      <c r="U89" s="43"/>
      <c r="V89" s="41"/>
    </row>
    <row r="90" spans="1:23" ht="16.5" thickBot="1" x14ac:dyDescent="0.35">
      <c r="A90" s="2"/>
      <c r="B90" s="42"/>
      <c r="C90" s="53"/>
      <c r="D90" s="98" t="s">
        <v>34</v>
      </c>
      <c r="E90" s="94"/>
      <c r="F90" s="41"/>
      <c r="G90" s="74"/>
      <c r="H90" s="75"/>
      <c r="I90" s="75"/>
      <c r="J90" s="80" t="s">
        <v>21</v>
      </c>
      <c r="K90" s="110" t="str">
        <f>+K43</f>
        <v>v</v>
      </c>
      <c r="L90" s="147" t="s">
        <v>13</v>
      </c>
      <c r="M90" s="148" t="s">
        <v>13</v>
      </c>
      <c r="N90" s="147" t="s">
        <v>13</v>
      </c>
      <c r="O90" s="148" t="s">
        <v>13</v>
      </c>
      <c r="P90" s="147" t="s">
        <v>13</v>
      </c>
      <c r="Q90" s="148" t="s">
        <v>13</v>
      </c>
      <c r="R90" s="147" t="s">
        <v>13</v>
      </c>
      <c r="S90" s="149" t="s">
        <v>13</v>
      </c>
      <c r="T90" s="148" t="s">
        <v>13</v>
      </c>
      <c r="U90" s="43"/>
      <c r="V90" s="41"/>
      <c r="W90" t="s">
        <v>124</v>
      </c>
    </row>
    <row r="91" spans="1:23" ht="16.5" thickBot="1" x14ac:dyDescent="0.35">
      <c r="A91" s="2"/>
      <c r="B91" s="42"/>
      <c r="C91" s="53"/>
      <c r="D91" s="41"/>
      <c r="E91" s="41"/>
      <c r="F91" s="41"/>
      <c r="G91" s="41"/>
      <c r="H91" s="41"/>
      <c r="I91" s="41"/>
      <c r="J91" s="41"/>
      <c r="K91" s="99"/>
      <c r="L91" s="66"/>
      <c r="M91" s="65"/>
      <c r="N91" s="48"/>
      <c r="O91" s="48"/>
      <c r="P91" s="48"/>
      <c r="Q91" s="48"/>
      <c r="R91" s="86"/>
      <c r="S91" s="86"/>
      <c r="T91" s="100"/>
      <c r="U91" s="43"/>
      <c r="V91" s="41"/>
    </row>
    <row r="92" spans="1:23" ht="16.5" thickBot="1" x14ac:dyDescent="0.35">
      <c r="A92" s="2"/>
      <c r="B92" s="42"/>
      <c r="C92" s="53"/>
      <c r="D92" s="98" t="s">
        <v>35</v>
      </c>
      <c r="E92" s="41"/>
      <c r="F92" s="41"/>
      <c r="G92" s="75"/>
      <c r="H92" s="75"/>
      <c r="I92" s="75"/>
      <c r="J92" s="80" t="s">
        <v>36</v>
      </c>
      <c r="K92" s="96" t="str">
        <f t="shared" ref="K92:T92" si="10">+K45</f>
        <v>E310</v>
      </c>
      <c r="L92" s="101" t="str">
        <f t="shared" si="10"/>
        <v>V</v>
      </c>
      <c r="M92" s="60" t="str">
        <f t="shared" si="10"/>
        <v>V</v>
      </c>
      <c r="N92" s="101" t="str">
        <f t="shared" si="10"/>
        <v>V</v>
      </c>
      <c r="O92" s="60" t="str">
        <f t="shared" si="10"/>
        <v>V</v>
      </c>
      <c r="P92" s="101" t="str">
        <f t="shared" si="10"/>
        <v>V</v>
      </c>
      <c r="Q92" s="60" t="str">
        <f t="shared" si="10"/>
        <v>V</v>
      </c>
      <c r="R92" s="101" t="str">
        <f t="shared" si="10"/>
        <v>-</v>
      </c>
      <c r="S92" s="102" t="str">
        <f t="shared" si="10"/>
        <v>-</v>
      </c>
      <c r="T92" s="60" t="str">
        <f t="shared" si="10"/>
        <v>-</v>
      </c>
      <c r="U92" s="43"/>
      <c r="V92" s="41"/>
    </row>
    <row r="93" spans="1:23" ht="16.5" thickBot="1" x14ac:dyDescent="0.35">
      <c r="A93" s="2"/>
      <c r="B93" s="42"/>
      <c r="C93" s="103"/>
      <c r="D93" s="104"/>
      <c r="E93" s="104"/>
      <c r="F93" s="104"/>
      <c r="G93" s="105"/>
      <c r="H93" s="104"/>
      <c r="I93" s="104"/>
      <c r="J93" s="104"/>
      <c r="K93" s="96"/>
      <c r="L93" s="102"/>
      <c r="M93" s="102"/>
      <c r="N93" s="102"/>
      <c r="O93" s="102"/>
      <c r="P93" s="102"/>
      <c r="Q93" s="102"/>
      <c r="R93" s="102"/>
      <c r="S93" s="102"/>
      <c r="T93" s="102"/>
      <c r="U93" s="43"/>
      <c r="V93" s="41"/>
    </row>
    <row r="94" spans="1:23" ht="15.75" x14ac:dyDescent="0.3">
      <c r="A94" s="2"/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8"/>
      <c r="M94" s="108"/>
      <c r="N94" s="108"/>
      <c r="O94" s="108"/>
      <c r="P94" s="108"/>
      <c r="Q94" s="108"/>
      <c r="R94" s="108"/>
      <c r="S94" s="108"/>
      <c r="T94" s="108"/>
      <c r="U94" s="109"/>
      <c r="V94" s="41"/>
    </row>
    <row r="95" spans="1:23" ht="15.75" x14ac:dyDescent="0.3">
      <c r="A95" s="263" t="s">
        <v>125</v>
      </c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</row>
    <row r="96" spans="1:23" ht="15.75" x14ac:dyDescent="0.3">
      <c r="A96" s="2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41"/>
    </row>
    <row r="97" spans="1:22" ht="16.5" x14ac:dyDescent="0.3">
      <c r="A97" s="2"/>
      <c r="B97" s="42"/>
      <c r="C97" s="264" t="s">
        <v>0</v>
      </c>
      <c r="D97" s="264"/>
      <c r="E97" s="264"/>
      <c r="F97" s="264"/>
      <c r="G97" s="264"/>
      <c r="H97" s="264"/>
      <c r="I97" s="264"/>
      <c r="J97" s="265" t="s">
        <v>90</v>
      </c>
      <c r="K97" s="265"/>
      <c r="L97" s="265"/>
      <c r="M97" s="265"/>
      <c r="N97" s="265"/>
      <c r="O97" s="266" t="s">
        <v>91</v>
      </c>
      <c r="P97" s="266"/>
      <c r="Q97" s="266"/>
      <c r="R97" s="266"/>
      <c r="S97" s="266"/>
      <c r="T97" s="266"/>
      <c r="U97" s="43"/>
      <c r="V97" s="41"/>
    </row>
    <row r="98" spans="1:22" ht="16.5" x14ac:dyDescent="0.3">
      <c r="A98" s="2"/>
      <c r="B98" s="42"/>
      <c r="C98" s="41"/>
      <c r="D98" s="44"/>
      <c r="E98" s="41"/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  <c r="U98" s="43"/>
      <c r="V98" s="41"/>
    </row>
    <row r="99" spans="1:22" ht="15.75" x14ac:dyDescent="0.3">
      <c r="A99" s="2"/>
      <c r="B99" s="42"/>
      <c r="C99" s="270" t="s">
        <v>1</v>
      </c>
      <c r="D99" s="270"/>
      <c r="E99" s="270"/>
      <c r="F99" s="270"/>
      <c r="G99" s="271" t="s">
        <v>119</v>
      </c>
      <c r="H99" s="271"/>
      <c r="I99" s="46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  <c r="U99" s="43"/>
      <c r="V99" s="41"/>
    </row>
    <row r="100" spans="1:22" ht="16.5" thickBot="1" x14ac:dyDescent="0.35">
      <c r="A100" s="2"/>
      <c r="B100" s="42"/>
      <c r="C100" s="41"/>
      <c r="D100" s="47"/>
      <c r="E100" s="41"/>
      <c r="F100" s="41"/>
      <c r="G100" s="41"/>
      <c r="H100" s="41"/>
      <c r="I100" s="41"/>
      <c r="J100" s="41"/>
      <c r="K100" s="41"/>
      <c r="L100" s="48"/>
      <c r="M100" s="48"/>
      <c r="N100" s="48"/>
      <c r="O100" s="48"/>
      <c r="P100" s="48"/>
      <c r="Q100" s="48"/>
      <c r="R100" s="48"/>
      <c r="S100" s="48"/>
      <c r="T100" s="48"/>
      <c r="U100" s="43"/>
      <c r="V100" s="41"/>
    </row>
    <row r="101" spans="1:22" ht="16.5" thickBot="1" x14ac:dyDescent="0.35">
      <c r="A101" s="2"/>
      <c r="B101" s="42"/>
      <c r="C101" s="49"/>
      <c r="D101" s="50"/>
      <c r="E101" s="50"/>
      <c r="F101" s="50"/>
      <c r="G101" s="50"/>
      <c r="H101" s="50"/>
      <c r="I101" s="50"/>
      <c r="J101" s="51"/>
      <c r="K101" s="52" t="s">
        <v>2</v>
      </c>
      <c r="L101" s="267" t="s">
        <v>3</v>
      </c>
      <c r="M101" s="268"/>
      <c r="N101" s="267" t="s">
        <v>4</v>
      </c>
      <c r="O101" s="268"/>
      <c r="P101" s="267" t="s">
        <v>5</v>
      </c>
      <c r="Q101" s="268"/>
      <c r="R101" s="267" t="s">
        <v>6</v>
      </c>
      <c r="S101" s="269"/>
      <c r="T101" s="268"/>
      <c r="U101" s="43"/>
      <c r="V101" s="41"/>
    </row>
    <row r="102" spans="1:22" ht="45.75" thickBot="1" x14ac:dyDescent="0.35">
      <c r="A102" s="2"/>
      <c r="B102" s="42"/>
      <c r="C102" s="53"/>
      <c r="D102" s="41"/>
      <c r="E102" s="41"/>
      <c r="F102" s="41"/>
      <c r="G102" s="41"/>
      <c r="H102" s="41"/>
      <c r="I102" s="41"/>
      <c r="J102" s="54"/>
      <c r="K102" s="55"/>
      <c r="L102" s="272" t="s">
        <v>92</v>
      </c>
      <c r="M102" s="272" t="s">
        <v>93</v>
      </c>
      <c r="N102" s="272" t="s">
        <v>92</v>
      </c>
      <c r="O102" s="272" t="s">
        <v>93</v>
      </c>
      <c r="P102" s="272" t="s">
        <v>92</v>
      </c>
      <c r="Q102" s="274" t="s">
        <v>93</v>
      </c>
      <c r="R102" s="269" t="s">
        <v>92</v>
      </c>
      <c r="S102" s="276"/>
      <c r="T102" s="56" t="s">
        <v>93</v>
      </c>
      <c r="U102" s="43"/>
      <c r="V102" s="41"/>
    </row>
    <row r="103" spans="1:22" ht="34.5" thickBot="1" x14ac:dyDescent="0.35">
      <c r="A103" s="2"/>
      <c r="B103" s="42"/>
      <c r="C103" s="53"/>
      <c r="D103" s="41"/>
      <c r="E103" s="41"/>
      <c r="F103" s="41"/>
      <c r="G103" s="41"/>
      <c r="H103" s="41"/>
      <c r="I103" s="41"/>
      <c r="J103" s="54"/>
      <c r="K103" s="55"/>
      <c r="L103" s="273"/>
      <c r="M103" s="273"/>
      <c r="N103" s="273"/>
      <c r="O103" s="273"/>
      <c r="P103" s="273"/>
      <c r="Q103" s="275"/>
      <c r="R103" s="57" t="s">
        <v>94</v>
      </c>
      <c r="S103" s="57" t="s">
        <v>95</v>
      </c>
      <c r="T103" s="58" t="s">
        <v>96</v>
      </c>
      <c r="U103" s="43"/>
      <c r="V103" s="41"/>
    </row>
    <row r="104" spans="1:22" ht="16.5" thickBot="1" x14ac:dyDescent="0.35">
      <c r="A104" s="2"/>
      <c r="B104" s="42"/>
      <c r="C104" s="53"/>
      <c r="D104" s="41"/>
      <c r="E104" s="41"/>
      <c r="F104" s="41"/>
      <c r="G104" s="41"/>
      <c r="H104" s="41"/>
      <c r="I104" s="41"/>
      <c r="J104" s="54"/>
      <c r="K104" s="55"/>
      <c r="L104" s="59"/>
      <c r="M104" s="60"/>
      <c r="N104" s="57"/>
      <c r="O104" s="60"/>
      <c r="P104" s="57"/>
      <c r="Q104" s="60"/>
      <c r="R104" s="57"/>
      <c r="S104" s="61"/>
      <c r="T104" s="60"/>
      <c r="U104" s="43"/>
      <c r="V104" s="41"/>
    </row>
    <row r="105" spans="1:22" ht="15.75" x14ac:dyDescent="0.3">
      <c r="A105" s="2"/>
      <c r="B105" s="42"/>
      <c r="C105" s="53"/>
      <c r="D105" s="62" t="s">
        <v>7</v>
      </c>
      <c r="E105" s="62"/>
      <c r="F105" s="62"/>
      <c r="G105" s="62"/>
      <c r="H105" s="41"/>
      <c r="I105" s="41"/>
      <c r="J105" s="54"/>
      <c r="K105" s="41"/>
      <c r="L105" s="63"/>
      <c r="M105" s="64"/>
      <c r="N105" s="63"/>
      <c r="O105" s="64"/>
      <c r="P105" s="63"/>
      <c r="Q105" s="64"/>
      <c r="R105" s="63"/>
      <c r="S105" s="65"/>
      <c r="T105" s="54"/>
      <c r="U105" s="43"/>
      <c r="V105" s="41"/>
    </row>
    <row r="106" spans="1:22" ht="15.75" x14ac:dyDescent="0.3">
      <c r="A106" s="2"/>
      <c r="B106" s="42"/>
      <c r="C106" s="53"/>
      <c r="D106" s="62"/>
      <c r="E106" s="62" t="s">
        <v>8</v>
      </c>
      <c r="F106" s="62"/>
      <c r="G106" s="62"/>
      <c r="H106" s="41"/>
      <c r="I106" s="41"/>
      <c r="J106" s="54"/>
      <c r="K106" s="41"/>
      <c r="L106" s="66"/>
      <c r="M106" s="67"/>
      <c r="N106" s="66"/>
      <c r="O106" s="67"/>
      <c r="P106" s="66"/>
      <c r="Q106" s="67"/>
      <c r="R106" s="41"/>
      <c r="S106" s="41"/>
      <c r="T106" s="54"/>
      <c r="U106" s="43"/>
      <c r="V106" s="41"/>
    </row>
    <row r="107" spans="1:22" ht="15.75" x14ac:dyDescent="0.3">
      <c r="A107" s="2"/>
      <c r="B107" s="42"/>
      <c r="C107" s="53"/>
      <c r="D107" s="41"/>
      <c r="E107" s="41"/>
      <c r="F107" s="68" t="s">
        <v>97</v>
      </c>
      <c r="G107" s="69"/>
      <c r="H107" s="41"/>
      <c r="I107" s="41"/>
      <c r="J107" s="41"/>
      <c r="K107" s="70"/>
      <c r="L107" s="71"/>
      <c r="M107" s="72"/>
      <c r="N107" s="71"/>
      <c r="O107" s="72"/>
      <c r="P107" s="71"/>
      <c r="Q107" s="72"/>
      <c r="R107" s="71"/>
      <c r="S107" s="73"/>
      <c r="T107" s="72"/>
      <c r="U107" s="43"/>
      <c r="V107" s="41"/>
    </row>
    <row r="108" spans="1:22" ht="15.75" x14ac:dyDescent="0.3">
      <c r="A108" s="2"/>
      <c r="B108" s="42"/>
      <c r="C108" s="53"/>
      <c r="D108" s="41"/>
      <c r="E108" s="41"/>
      <c r="F108" s="68"/>
      <c r="G108" s="74" t="s">
        <v>98</v>
      </c>
      <c r="H108" s="75"/>
      <c r="I108" s="75"/>
      <c r="J108" s="75" t="s">
        <v>11</v>
      </c>
      <c r="K108" s="76" t="str">
        <f>+K61</f>
        <v>v</v>
      </c>
      <c r="L108" s="77" t="e">
        <f>+L14-L61</f>
        <v>#VALUE!</v>
      </c>
      <c r="M108" s="78" t="e">
        <f t="shared" ref="M108:T108" si="11">+M14-M61</f>
        <v>#VALUE!</v>
      </c>
      <c r="N108" s="77" t="e">
        <f t="shared" si="11"/>
        <v>#VALUE!</v>
      </c>
      <c r="O108" s="78" t="e">
        <f t="shared" si="11"/>
        <v>#VALUE!</v>
      </c>
      <c r="P108" s="77" t="e">
        <f t="shared" si="11"/>
        <v>#VALUE!</v>
      </c>
      <c r="Q108" s="78" t="e">
        <f t="shared" si="11"/>
        <v>#VALUE!</v>
      </c>
      <c r="R108" s="77" t="e">
        <f t="shared" si="11"/>
        <v>#VALUE!</v>
      </c>
      <c r="S108" s="89" t="e">
        <f t="shared" si="11"/>
        <v>#VALUE!</v>
      </c>
      <c r="T108" s="78" t="e">
        <f t="shared" si="11"/>
        <v>#VALUE!</v>
      </c>
      <c r="U108" s="43"/>
      <c r="V108" s="41"/>
    </row>
    <row r="109" spans="1:22" ht="15.75" x14ac:dyDescent="0.3">
      <c r="A109" s="2"/>
      <c r="B109" s="42"/>
      <c r="C109" s="53"/>
      <c r="D109" s="41"/>
      <c r="E109" s="41"/>
      <c r="F109" s="41"/>
      <c r="G109" s="74" t="s">
        <v>100</v>
      </c>
      <c r="H109" s="75"/>
      <c r="I109" s="75"/>
      <c r="J109" s="75" t="s">
        <v>11</v>
      </c>
      <c r="K109" s="76" t="str">
        <f t="shared" ref="K109" si="12">+K62</f>
        <v>v</v>
      </c>
      <c r="L109" s="77" t="e">
        <f t="shared" ref="L109:T109" si="13">+L15-L62</f>
        <v>#VALUE!</v>
      </c>
      <c r="M109" s="78" t="e">
        <f t="shared" si="13"/>
        <v>#VALUE!</v>
      </c>
      <c r="N109" s="77" t="e">
        <f t="shared" si="13"/>
        <v>#VALUE!</v>
      </c>
      <c r="O109" s="78" t="e">
        <f t="shared" si="13"/>
        <v>#VALUE!</v>
      </c>
      <c r="P109" s="77" t="e">
        <f t="shared" si="13"/>
        <v>#VALUE!</v>
      </c>
      <c r="Q109" s="78" t="e">
        <f t="shared" si="13"/>
        <v>#VALUE!</v>
      </c>
      <c r="R109" s="77" t="e">
        <f t="shared" si="13"/>
        <v>#VALUE!</v>
      </c>
      <c r="S109" s="89" t="e">
        <f t="shared" si="13"/>
        <v>#VALUE!</v>
      </c>
      <c r="T109" s="78" t="e">
        <f t="shared" si="13"/>
        <v>#VALUE!</v>
      </c>
      <c r="U109" s="43"/>
      <c r="V109" s="41"/>
    </row>
    <row r="110" spans="1:22" ht="15.75" x14ac:dyDescent="0.3">
      <c r="A110" s="2"/>
      <c r="B110" s="42"/>
      <c r="C110" s="53"/>
      <c r="D110" s="41"/>
      <c r="E110" s="41"/>
      <c r="F110" s="68" t="s">
        <v>101</v>
      </c>
      <c r="G110" s="62"/>
      <c r="H110" s="62"/>
      <c r="I110" s="41"/>
      <c r="J110" s="41"/>
      <c r="K110" s="76"/>
      <c r="L110" s="87"/>
      <c r="M110" s="88"/>
      <c r="N110" s="87"/>
      <c r="O110" s="88"/>
      <c r="P110" s="87"/>
      <c r="Q110" s="88"/>
      <c r="R110" s="87"/>
      <c r="S110" s="89"/>
      <c r="T110" s="88"/>
      <c r="U110" s="43"/>
      <c r="V110" s="41"/>
    </row>
    <row r="111" spans="1:22" ht="15.75" x14ac:dyDescent="0.3">
      <c r="A111" s="2"/>
      <c r="B111" s="42"/>
      <c r="C111" s="53"/>
      <c r="D111" s="41"/>
      <c r="E111" s="41"/>
      <c r="F111" s="41"/>
      <c r="G111" s="75" t="s">
        <v>102</v>
      </c>
      <c r="H111" s="79"/>
      <c r="I111" s="75"/>
      <c r="J111" s="80" t="s">
        <v>103</v>
      </c>
      <c r="K111" s="76" t="str">
        <f t="shared" ref="K111:K112" si="14">+K64</f>
        <v>v</v>
      </c>
      <c r="L111" s="77" t="e">
        <f t="shared" ref="L111:T112" si="15">+L17-L64</f>
        <v>#VALUE!</v>
      </c>
      <c r="M111" s="78" t="e">
        <f t="shared" si="15"/>
        <v>#VALUE!</v>
      </c>
      <c r="N111" s="77" t="e">
        <f t="shared" si="15"/>
        <v>#VALUE!</v>
      </c>
      <c r="O111" s="78" t="e">
        <f t="shared" si="15"/>
        <v>#VALUE!</v>
      </c>
      <c r="P111" s="77" t="e">
        <f t="shared" si="15"/>
        <v>#VALUE!</v>
      </c>
      <c r="Q111" s="78" t="e">
        <f t="shared" si="15"/>
        <v>#VALUE!</v>
      </c>
      <c r="R111" s="81" t="e">
        <f t="shared" si="15"/>
        <v>#VALUE!</v>
      </c>
      <c r="S111" s="82">
        <f t="shared" si="15"/>
        <v>0</v>
      </c>
      <c r="T111" s="78" t="e">
        <f t="shared" si="15"/>
        <v>#VALUE!</v>
      </c>
      <c r="U111" s="43"/>
      <c r="V111" s="41"/>
    </row>
    <row r="112" spans="1:22" ht="15.75" x14ac:dyDescent="0.3">
      <c r="A112" s="2"/>
      <c r="B112" s="42"/>
      <c r="C112" s="53"/>
      <c r="D112" s="41"/>
      <c r="E112" s="41"/>
      <c r="F112" s="41"/>
      <c r="G112" s="83" t="s">
        <v>104</v>
      </c>
      <c r="H112" s="84"/>
      <c r="I112" s="83"/>
      <c r="J112" s="85" t="s">
        <v>103</v>
      </c>
      <c r="K112" s="76" t="str">
        <f t="shared" si="14"/>
        <v>v</v>
      </c>
      <c r="L112" s="77" t="e">
        <f t="shared" si="15"/>
        <v>#VALUE!</v>
      </c>
      <c r="M112" s="78" t="e">
        <f t="shared" si="15"/>
        <v>#VALUE!</v>
      </c>
      <c r="N112" s="77" t="e">
        <f t="shared" si="15"/>
        <v>#VALUE!</v>
      </c>
      <c r="O112" s="78" t="e">
        <f t="shared" si="15"/>
        <v>#VALUE!</v>
      </c>
      <c r="P112" s="77" t="e">
        <f t="shared" si="15"/>
        <v>#VALUE!</v>
      </c>
      <c r="Q112" s="78" t="e">
        <f t="shared" si="15"/>
        <v>#VALUE!</v>
      </c>
      <c r="R112" s="81" t="e">
        <f t="shared" si="15"/>
        <v>#VALUE!</v>
      </c>
      <c r="S112" s="89" t="e">
        <f t="shared" si="15"/>
        <v>#VALUE!</v>
      </c>
      <c r="T112" s="78" t="e">
        <f t="shared" si="15"/>
        <v>#VALUE!</v>
      </c>
      <c r="U112" s="43"/>
      <c r="V112" s="41"/>
    </row>
    <row r="113" spans="1:22" ht="15.75" x14ac:dyDescent="0.3">
      <c r="A113" s="2"/>
      <c r="B113" s="42"/>
      <c r="C113" s="53"/>
      <c r="D113" s="41"/>
      <c r="E113" s="62" t="s">
        <v>105</v>
      </c>
      <c r="F113" s="68"/>
      <c r="G113" s="41"/>
      <c r="H113" s="41"/>
      <c r="I113" s="41"/>
      <c r="J113" s="41"/>
      <c r="K113" s="76"/>
      <c r="L113" s="87"/>
      <c r="M113" s="88"/>
      <c r="N113" s="87"/>
      <c r="O113" s="88"/>
      <c r="P113" s="87"/>
      <c r="Q113" s="88"/>
      <c r="R113" s="87"/>
      <c r="S113" s="89"/>
      <c r="T113" s="88"/>
      <c r="U113" s="43"/>
      <c r="V113" s="41"/>
    </row>
    <row r="114" spans="1:22" ht="15.75" x14ac:dyDescent="0.3">
      <c r="A114" s="2"/>
      <c r="B114" s="42"/>
      <c r="C114" s="53"/>
      <c r="D114" s="41"/>
      <c r="E114" s="41"/>
      <c r="F114" s="68"/>
      <c r="G114" s="74" t="s">
        <v>15</v>
      </c>
      <c r="H114" s="75"/>
      <c r="I114" s="75"/>
      <c r="J114" s="80" t="s">
        <v>16</v>
      </c>
      <c r="K114" s="86" t="str">
        <f t="shared" ref="K114:K115" si="16">+K67</f>
        <v>v</v>
      </c>
      <c r="L114" s="77" t="e">
        <f t="shared" ref="L114:T115" si="17">+L20-L67</f>
        <v>#VALUE!</v>
      </c>
      <c r="M114" s="78" t="e">
        <f t="shared" si="17"/>
        <v>#VALUE!</v>
      </c>
      <c r="N114" s="77" t="e">
        <f t="shared" si="17"/>
        <v>#VALUE!</v>
      </c>
      <c r="O114" s="78" t="e">
        <f t="shared" si="17"/>
        <v>#VALUE!</v>
      </c>
      <c r="P114" s="77" t="e">
        <f t="shared" si="17"/>
        <v>#VALUE!</v>
      </c>
      <c r="Q114" s="78" t="e">
        <f t="shared" si="17"/>
        <v>#VALUE!</v>
      </c>
      <c r="R114" s="81" t="e">
        <f t="shared" si="17"/>
        <v>#VALUE!</v>
      </c>
      <c r="S114" s="89" t="e">
        <f t="shared" si="17"/>
        <v>#VALUE!</v>
      </c>
      <c r="T114" s="78" t="e">
        <f t="shared" si="17"/>
        <v>#VALUE!</v>
      </c>
      <c r="U114" s="43"/>
      <c r="V114" s="41"/>
    </row>
    <row r="115" spans="1:22" ht="15.75" x14ac:dyDescent="0.3">
      <c r="A115" s="2"/>
      <c r="B115" s="42"/>
      <c r="C115" s="53"/>
      <c r="D115" s="41"/>
      <c r="E115" s="62" t="s">
        <v>17</v>
      </c>
      <c r="F115" s="68"/>
      <c r="G115" s="74"/>
      <c r="H115" s="75"/>
      <c r="I115" s="75"/>
      <c r="J115" s="75" t="s">
        <v>18</v>
      </c>
      <c r="K115" s="76" t="str">
        <f t="shared" si="16"/>
        <v>v</v>
      </c>
      <c r="L115" s="277" t="e">
        <f t="shared" si="17"/>
        <v>#VALUE!</v>
      </c>
      <c r="M115" s="278">
        <f t="shared" si="17"/>
        <v>0</v>
      </c>
      <c r="N115" s="277" t="e">
        <f t="shared" si="17"/>
        <v>#VALUE!</v>
      </c>
      <c r="O115" s="278">
        <f t="shared" si="17"/>
        <v>0</v>
      </c>
      <c r="P115" s="277" t="e">
        <f t="shared" si="17"/>
        <v>#VALUE!</v>
      </c>
      <c r="Q115" s="278">
        <f t="shared" si="17"/>
        <v>0</v>
      </c>
      <c r="R115" s="277" t="e">
        <f t="shared" si="17"/>
        <v>#VALUE!</v>
      </c>
      <c r="S115" s="279">
        <f t="shared" si="17"/>
        <v>0</v>
      </c>
      <c r="T115" s="278">
        <f t="shared" si="17"/>
        <v>0</v>
      </c>
      <c r="U115" s="43"/>
      <c r="V115" s="41"/>
    </row>
    <row r="116" spans="1:22" ht="15.75" x14ac:dyDescent="0.3">
      <c r="A116" s="2"/>
      <c r="B116" s="42"/>
      <c r="C116" s="53"/>
      <c r="D116" s="41"/>
      <c r="E116" s="62" t="s">
        <v>19</v>
      </c>
      <c r="F116" s="69"/>
      <c r="G116" s="41"/>
      <c r="H116" s="41"/>
      <c r="I116" s="41"/>
      <c r="J116" s="54"/>
      <c r="K116" s="86"/>
      <c r="L116" s="87"/>
      <c r="M116" s="88"/>
      <c r="N116" s="87"/>
      <c r="O116" s="88"/>
      <c r="P116" s="87"/>
      <c r="Q116" s="88"/>
      <c r="R116" s="87"/>
      <c r="S116" s="89"/>
      <c r="T116" s="88"/>
      <c r="U116" s="43"/>
      <c r="V116" s="41"/>
    </row>
    <row r="117" spans="1:22" ht="15.75" x14ac:dyDescent="0.3">
      <c r="A117" s="2"/>
      <c r="B117" s="42"/>
      <c r="C117" s="53"/>
      <c r="D117" s="41"/>
      <c r="E117" s="62"/>
      <c r="F117" s="68" t="s">
        <v>106</v>
      </c>
      <c r="G117" s="41"/>
      <c r="H117" s="41"/>
      <c r="I117" s="41"/>
      <c r="J117" s="54"/>
      <c r="K117" s="86"/>
      <c r="L117" s="87"/>
      <c r="M117" s="88"/>
      <c r="N117" s="87"/>
      <c r="O117" s="88"/>
      <c r="P117" s="87"/>
      <c r="Q117" s="88"/>
      <c r="R117" s="87"/>
      <c r="S117" s="89"/>
      <c r="T117" s="88"/>
      <c r="U117" s="43"/>
      <c r="V117" s="41"/>
    </row>
    <row r="118" spans="1:22" ht="15.75" x14ac:dyDescent="0.3">
      <c r="A118" s="2"/>
      <c r="B118" s="42"/>
      <c r="C118" s="53"/>
      <c r="D118" s="41"/>
      <c r="E118" s="62"/>
      <c r="F118" s="69"/>
      <c r="G118" s="3" t="s">
        <v>107</v>
      </c>
      <c r="H118" s="75"/>
      <c r="I118" s="75"/>
      <c r="J118" s="80" t="s">
        <v>21</v>
      </c>
      <c r="K118" s="76" t="str">
        <f t="shared" ref="K118:K121" si="18">+K71</f>
        <v>v</v>
      </c>
      <c r="L118" s="77" t="e">
        <f t="shared" ref="L118:T121" si="19">+L24-L71</f>
        <v>#VALUE!</v>
      </c>
      <c r="M118" s="78" t="e">
        <f t="shared" si="19"/>
        <v>#VALUE!</v>
      </c>
      <c r="N118" s="77" t="e">
        <f t="shared" si="19"/>
        <v>#VALUE!</v>
      </c>
      <c r="O118" s="78" t="e">
        <f t="shared" si="19"/>
        <v>#VALUE!</v>
      </c>
      <c r="P118" s="77" t="e">
        <f t="shared" si="19"/>
        <v>#VALUE!</v>
      </c>
      <c r="Q118" s="78" t="e">
        <f t="shared" si="19"/>
        <v>#VALUE!</v>
      </c>
      <c r="R118" s="81" t="e">
        <f t="shared" si="19"/>
        <v>#VALUE!</v>
      </c>
      <c r="S118" s="90" t="e">
        <f t="shared" si="19"/>
        <v>#VALUE!</v>
      </c>
      <c r="T118" s="91" t="e">
        <f t="shared" si="19"/>
        <v>#VALUE!</v>
      </c>
      <c r="U118" s="43"/>
      <c r="V118" s="41"/>
    </row>
    <row r="119" spans="1:22" ht="15.75" x14ac:dyDescent="0.3">
      <c r="A119" s="2"/>
      <c r="B119" s="42"/>
      <c r="C119" s="53"/>
      <c r="D119" s="41"/>
      <c r="E119" s="62"/>
      <c r="F119" s="41"/>
      <c r="G119" s="3" t="s">
        <v>108</v>
      </c>
      <c r="H119" s="75"/>
      <c r="I119" s="75"/>
      <c r="J119" s="80" t="s">
        <v>21</v>
      </c>
      <c r="K119" s="76" t="str">
        <f t="shared" si="18"/>
        <v>v</v>
      </c>
      <c r="L119" s="77" t="e">
        <f t="shared" si="19"/>
        <v>#VALUE!</v>
      </c>
      <c r="M119" s="78" t="e">
        <f t="shared" si="19"/>
        <v>#VALUE!</v>
      </c>
      <c r="N119" s="77" t="e">
        <f t="shared" si="19"/>
        <v>#VALUE!</v>
      </c>
      <c r="O119" s="78" t="e">
        <f t="shared" si="19"/>
        <v>#VALUE!</v>
      </c>
      <c r="P119" s="77" t="e">
        <f t="shared" si="19"/>
        <v>#VALUE!</v>
      </c>
      <c r="Q119" s="78" t="e">
        <f t="shared" si="19"/>
        <v>#VALUE!</v>
      </c>
      <c r="R119" s="81" t="e">
        <f t="shared" si="19"/>
        <v>#VALUE!</v>
      </c>
      <c r="S119" s="92">
        <f t="shared" si="19"/>
        <v>0</v>
      </c>
      <c r="T119" s="91" t="e">
        <f t="shared" si="19"/>
        <v>#VALUE!</v>
      </c>
      <c r="U119" s="43"/>
      <c r="V119" s="41"/>
    </row>
    <row r="120" spans="1:22" ht="15.75" x14ac:dyDescent="0.3">
      <c r="A120" s="2"/>
      <c r="B120" s="42"/>
      <c r="C120" s="53"/>
      <c r="D120" s="41"/>
      <c r="E120" s="62"/>
      <c r="F120" s="41"/>
      <c r="G120" s="4" t="s">
        <v>109</v>
      </c>
      <c r="H120" s="75"/>
      <c r="I120" s="75"/>
      <c r="J120" s="80" t="s">
        <v>21</v>
      </c>
      <c r="K120" s="76" t="str">
        <f t="shared" si="18"/>
        <v>v</v>
      </c>
      <c r="L120" s="77" t="e">
        <f t="shared" si="19"/>
        <v>#VALUE!</v>
      </c>
      <c r="M120" s="78" t="e">
        <f t="shared" si="19"/>
        <v>#VALUE!</v>
      </c>
      <c r="N120" s="77" t="e">
        <f t="shared" si="19"/>
        <v>#VALUE!</v>
      </c>
      <c r="O120" s="78" t="e">
        <f t="shared" si="19"/>
        <v>#VALUE!</v>
      </c>
      <c r="P120" s="77" t="e">
        <f t="shared" si="19"/>
        <v>#VALUE!</v>
      </c>
      <c r="Q120" s="78" t="e">
        <f t="shared" si="19"/>
        <v>#VALUE!</v>
      </c>
      <c r="R120" s="81" t="e">
        <f t="shared" si="19"/>
        <v>#VALUE!</v>
      </c>
      <c r="S120" s="90" t="e">
        <f t="shared" si="19"/>
        <v>#VALUE!</v>
      </c>
      <c r="T120" s="91" t="e">
        <f t="shared" si="19"/>
        <v>#VALUE!</v>
      </c>
      <c r="U120" s="43"/>
      <c r="V120" s="41"/>
    </row>
    <row r="121" spans="1:22" ht="15.75" x14ac:dyDescent="0.3">
      <c r="A121" s="2"/>
      <c r="B121" s="42"/>
      <c r="C121" s="53"/>
      <c r="D121" s="41"/>
      <c r="E121" s="62"/>
      <c r="F121" s="41"/>
      <c r="G121" s="4" t="s">
        <v>110</v>
      </c>
      <c r="H121" s="75"/>
      <c r="I121" s="75"/>
      <c r="J121" s="80" t="s">
        <v>21</v>
      </c>
      <c r="K121" s="76" t="str">
        <f t="shared" si="18"/>
        <v>v</v>
      </c>
      <c r="L121" s="77" t="e">
        <f t="shared" si="19"/>
        <v>#VALUE!</v>
      </c>
      <c r="M121" s="78" t="e">
        <f t="shared" si="19"/>
        <v>#VALUE!</v>
      </c>
      <c r="N121" s="77" t="e">
        <f t="shared" si="19"/>
        <v>#VALUE!</v>
      </c>
      <c r="O121" s="78" t="e">
        <f t="shared" si="19"/>
        <v>#VALUE!</v>
      </c>
      <c r="P121" s="77" t="e">
        <f t="shared" si="19"/>
        <v>#VALUE!</v>
      </c>
      <c r="Q121" s="78" t="e">
        <f t="shared" si="19"/>
        <v>#VALUE!</v>
      </c>
      <c r="R121" s="81" t="e">
        <f t="shared" si="19"/>
        <v>#VALUE!</v>
      </c>
      <c r="S121" s="90" t="e">
        <f t="shared" si="19"/>
        <v>#VALUE!</v>
      </c>
      <c r="T121" s="91" t="e">
        <f t="shared" si="19"/>
        <v>#VALUE!</v>
      </c>
      <c r="U121" s="43"/>
      <c r="V121" s="41"/>
    </row>
    <row r="122" spans="1:22" ht="15.75" x14ac:dyDescent="0.3">
      <c r="A122" s="2"/>
      <c r="B122" s="42"/>
      <c r="C122" s="53"/>
      <c r="D122" s="41"/>
      <c r="E122" s="62"/>
      <c r="F122" s="68" t="s">
        <v>111</v>
      </c>
      <c r="G122" s="41"/>
      <c r="H122" s="41"/>
      <c r="I122" s="41"/>
      <c r="J122" s="54"/>
      <c r="K122" s="86"/>
      <c r="L122" s="87"/>
      <c r="M122" s="88"/>
      <c r="N122" s="87"/>
      <c r="O122" s="88"/>
      <c r="P122" s="87"/>
      <c r="Q122" s="88"/>
      <c r="R122" s="87"/>
      <c r="S122" s="89"/>
      <c r="T122" s="88"/>
      <c r="U122" s="43"/>
      <c r="V122" s="41"/>
    </row>
    <row r="123" spans="1:22" ht="15.75" x14ac:dyDescent="0.3">
      <c r="A123" s="2"/>
      <c r="B123" s="42"/>
      <c r="C123" s="53"/>
      <c r="D123" s="41"/>
      <c r="E123" s="41"/>
      <c r="F123" s="41"/>
      <c r="G123" s="74" t="s">
        <v>22</v>
      </c>
      <c r="H123" s="75"/>
      <c r="I123" s="75"/>
      <c r="J123" s="80" t="s">
        <v>21</v>
      </c>
      <c r="K123" s="86" t="str">
        <f t="shared" ref="K123:K124" si="20">+K76</f>
        <v>v</v>
      </c>
      <c r="L123" s="77" t="e">
        <f t="shared" ref="L123:T124" si="21">+L29-L76</f>
        <v>#VALUE!</v>
      </c>
      <c r="M123" s="78" t="e">
        <f t="shared" si="21"/>
        <v>#VALUE!</v>
      </c>
      <c r="N123" s="77" t="e">
        <f t="shared" si="21"/>
        <v>#VALUE!</v>
      </c>
      <c r="O123" s="78" t="e">
        <f t="shared" si="21"/>
        <v>#VALUE!</v>
      </c>
      <c r="P123" s="77" t="e">
        <f t="shared" si="21"/>
        <v>#VALUE!</v>
      </c>
      <c r="Q123" s="78" t="e">
        <f t="shared" si="21"/>
        <v>#VALUE!</v>
      </c>
      <c r="R123" s="77" t="e">
        <f t="shared" si="21"/>
        <v>#VALUE!</v>
      </c>
      <c r="S123" s="89" t="e">
        <f t="shared" si="21"/>
        <v>#VALUE!</v>
      </c>
      <c r="T123" s="78" t="e">
        <f t="shared" si="21"/>
        <v>#VALUE!</v>
      </c>
      <c r="U123" s="43"/>
      <c r="V123" s="41"/>
    </row>
    <row r="124" spans="1:22" ht="15.75" x14ac:dyDescent="0.3">
      <c r="A124" s="2"/>
      <c r="B124" s="42"/>
      <c r="C124" s="53"/>
      <c r="D124" s="41"/>
      <c r="E124" s="41"/>
      <c r="F124" s="41"/>
      <c r="G124" s="93" t="s">
        <v>23</v>
      </c>
      <c r="H124" s="83"/>
      <c r="I124" s="83"/>
      <c r="J124" s="85" t="s">
        <v>21</v>
      </c>
      <c r="K124" s="86" t="str">
        <f t="shared" si="20"/>
        <v>v</v>
      </c>
      <c r="L124" s="77" t="e">
        <f t="shared" si="21"/>
        <v>#VALUE!</v>
      </c>
      <c r="M124" s="78" t="e">
        <f t="shared" si="21"/>
        <v>#VALUE!</v>
      </c>
      <c r="N124" s="77" t="e">
        <f t="shared" si="21"/>
        <v>#VALUE!</v>
      </c>
      <c r="O124" s="78" t="e">
        <f t="shared" si="21"/>
        <v>#VALUE!</v>
      </c>
      <c r="P124" s="77" t="e">
        <f t="shared" si="21"/>
        <v>#VALUE!</v>
      </c>
      <c r="Q124" s="78" t="e">
        <f t="shared" si="21"/>
        <v>#VALUE!</v>
      </c>
      <c r="R124" s="77" t="e">
        <f t="shared" si="21"/>
        <v>#VALUE!</v>
      </c>
      <c r="S124" s="89" t="e">
        <f t="shared" si="21"/>
        <v>#VALUE!</v>
      </c>
      <c r="T124" s="78" t="e">
        <f t="shared" si="21"/>
        <v>#VALUE!</v>
      </c>
      <c r="U124" s="43"/>
      <c r="V124" s="41"/>
    </row>
    <row r="125" spans="1:22" ht="15.75" x14ac:dyDescent="0.3">
      <c r="A125" s="2"/>
      <c r="B125" s="42"/>
      <c r="C125" s="53"/>
      <c r="D125" s="41"/>
      <c r="E125" s="41"/>
      <c r="F125" s="68" t="s">
        <v>112</v>
      </c>
      <c r="G125" s="41"/>
      <c r="H125" s="41"/>
      <c r="I125" s="41"/>
      <c r="J125" s="54"/>
      <c r="K125" s="86"/>
      <c r="L125" s="87"/>
      <c r="M125" s="88"/>
      <c r="N125" s="87"/>
      <c r="O125" s="88"/>
      <c r="P125" s="87"/>
      <c r="Q125" s="88"/>
      <c r="R125" s="87"/>
      <c r="S125" s="89"/>
      <c r="T125" s="88"/>
      <c r="U125" s="43"/>
      <c r="V125" s="41"/>
    </row>
    <row r="126" spans="1:22" ht="15.75" x14ac:dyDescent="0.3">
      <c r="A126" s="2"/>
      <c r="B126" s="42"/>
      <c r="C126" s="53"/>
      <c r="D126" s="41"/>
      <c r="E126" s="41"/>
      <c r="F126" s="69"/>
      <c r="G126" s="93" t="s">
        <v>113</v>
      </c>
      <c r="H126" s="83"/>
      <c r="I126" s="83"/>
      <c r="J126" s="85"/>
      <c r="K126" s="86" t="str">
        <f t="shared" ref="K126" si="22">+K79</f>
        <v>v</v>
      </c>
      <c r="L126" s="77" t="e">
        <f t="shared" ref="L126:T126" si="23">+L32-L79</f>
        <v>#VALUE!</v>
      </c>
      <c r="M126" s="78" t="e">
        <f t="shared" si="23"/>
        <v>#VALUE!</v>
      </c>
      <c r="N126" s="77" t="e">
        <f t="shared" si="23"/>
        <v>#VALUE!</v>
      </c>
      <c r="O126" s="78" t="e">
        <f t="shared" si="23"/>
        <v>#VALUE!</v>
      </c>
      <c r="P126" s="77" t="e">
        <f t="shared" si="23"/>
        <v>#VALUE!</v>
      </c>
      <c r="Q126" s="78" t="e">
        <f t="shared" si="23"/>
        <v>#VALUE!</v>
      </c>
      <c r="R126" s="77" t="e">
        <f t="shared" si="23"/>
        <v>#VALUE!</v>
      </c>
      <c r="S126" s="89" t="e">
        <f t="shared" si="23"/>
        <v>#VALUE!</v>
      </c>
      <c r="T126" s="78" t="e">
        <f t="shared" si="23"/>
        <v>#VALUE!</v>
      </c>
      <c r="U126" s="43"/>
      <c r="V126" s="41"/>
    </row>
    <row r="127" spans="1:22" ht="15.75" x14ac:dyDescent="0.3">
      <c r="A127" s="2"/>
      <c r="B127" s="42"/>
      <c r="C127" s="53"/>
      <c r="D127" s="41"/>
      <c r="E127" s="41"/>
      <c r="F127" s="68" t="s">
        <v>114</v>
      </c>
      <c r="G127" s="41"/>
      <c r="H127" s="41"/>
      <c r="I127" s="41"/>
      <c r="J127" s="54"/>
      <c r="K127" s="86"/>
      <c r="L127" s="87"/>
      <c r="M127" s="88"/>
      <c r="N127" s="87"/>
      <c r="O127" s="88"/>
      <c r="P127" s="87"/>
      <c r="Q127" s="88"/>
      <c r="R127" s="87"/>
      <c r="S127" s="89"/>
      <c r="T127" s="88"/>
      <c r="U127" s="43"/>
      <c r="V127" s="41"/>
    </row>
    <row r="128" spans="1:22" ht="15.75" x14ac:dyDescent="0.3">
      <c r="A128" s="2"/>
      <c r="B128" s="42"/>
      <c r="C128" s="53"/>
      <c r="D128" s="41"/>
      <c r="E128" s="41"/>
      <c r="F128" s="69"/>
      <c r="G128" s="93" t="s">
        <v>24</v>
      </c>
      <c r="H128" s="83"/>
      <c r="I128" s="83"/>
      <c r="J128" s="85"/>
      <c r="K128" s="86" t="str">
        <f t="shared" ref="K128" si="24">+K81</f>
        <v>v</v>
      </c>
      <c r="L128" s="77" t="e">
        <f t="shared" ref="L128:T128" si="25">+L34-L81</f>
        <v>#VALUE!</v>
      </c>
      <c r="M128" s="78" t="e">
        <f t="shared" si="25"/>
        <v>#VALUE!</v>
      </c>
      <c r="N128" s="77" t="e">
        <f t="shared" si="25"/>
        <v>#VALUE!</v>
      </c>
      <c r="O128" s="78" t="e">
        <f t="shared" si="25"/>
        <v>#VALUE!</v>
      </c>
      <c r="P128" s="77" t="e">
        <f t="shared" si="25"/>
        <v>#VALUE!</v>
      </c>
      <c r="Q128" s="78" t="e">
        <f t="shared" si="25"/>
        <v>#VALUE!</v>
      </c>
      <c r="R128" s="277" t="e">
        <f t="shared" si="25"/>
        <v>#VALUE!</v>
      </c>
      <c r="S128" s="279">
        <f t="shared" si="25"/>
        <v>0</v>
      </c>
      <c r="T128" s="278">
        <f t="shared" si="25"/>
        <v>0</v>
      </c>
      <c r="U128" s="43"/>
      <c r="V128" s="41"/>
    </row>
    <row r="129" spans="1:22" ht="15.75" x14ac:dyDescent="0.3">
      <c r="A129" s="2"/>
      <c r="B129" s="42"/>
      <c r="C129" s="53"/>
      <c r="D129" s="41"/>
      <c r="E129" s="41"/>
      <c r="F129" s="41"/>
      <c r="G129" s="41"/>
      <c r="H129" s="41"/>
      <c r="I129" s="41"/>
      <c r="J129" s="54"/>
      <c r="K129" s="86"/>
      <c r="L129" s="87"/>
      <c r="M129" s="88"/>
      <c r="N129" s="87"/>
      <c r="O129" s="88"/>
      <c r="P129" s="87"/>
      <c r="Q129" s="88"/>
      <c r="R129" s="87"/>
      <c r="S129" s="89"/>
      <c r="T129" s="88"/>
      <c r="U129" s="43"/>
      <c r="V129" s="41"/>
    </row>
    <row r="130" spans="1:22" ht="15.75" x14ac:dyDescent="0.3">
      <c r="A130" s="2"/>
      <c r="B130" s="42"/>
      <c r="C130" s="53"/>
      <c r="D130" s="94" t="s">
        <v>25</v>
      </c>
      <c r="E130" s="94"/>
      <c r="F130" s="41"/>
      <c r="G130" s="93"/>
      <c r="H130" s="93"/>
      <c r="I130" s="93"/>
      <c r="J130" s="85" t="s">
        <v>21</v>
      </c>
      <c r="K130" s="86" t="str">
        <f t="shared" ref="K130" si="26">+K83</f>
        <v>E215</v>
      </c>
      <c r="L130" s="277" t="e">
        <f t="shared" ref="L130:T130" si="27">+L36-L83</f>
        <v>#VALUE!</v>
      </c>
      <c r="M130" s="278">
        <f t="shared" si="27"/>
        <v>0</v>
      </c>
      <c r="N130" s="277" t="e">
        <f t="shared" si="27"/>
        <v>#VALUE!</v>
      </c>
      <c r="O130" s="278">
        <f t="shared" si="27"/>
        <v>0</v>
      </c>
      <c r="P130" s="277" t="e">
        <f t="shared" si="27"/>
        <v>#VALUE!</v>
      </c>
      <c r="Q130" s="278">
        <f t="shared" si="27"/>
        <v>0</v>
      </c>
      <c r="R130" s="277" t="e">
        <f t="shared" si="27"/>
        <v>#VALUE!</v>
      </c>
      <c r="S130" s="279">
        <f t="shared" si="27"/>
        <v>0</v>
      </c>
      <c r="T130" s="278">
        <f t="shared" si="27"/>
        <v>0</v>
      </c>
      <c r="U130" s="43"/>
      <c r="V130" s="41"/>
    </row>
    <row r="131" spans="1:22" ht="15.75" x14ac:dyDescent="0.3">
      <c r="A131" s="2"/>
      <c r="B131" s="42"/>
      <c r="C131" s="53"/>
      <c r="D131" s="94"/>
      <c r="E131" s="94"/>
      <c r="F131" s="41"/>
      <c r="G131" s="41"/>
      <c r="H131" s="41"/>
      <c r="I131" s="41"/>
      <c r="J131" s="54"/>
      <c r="K131" s="86"/>
      <c r="L131" s="87"/>
      <c r="M131" s="88"/>
      <c r="N131" s="87"/>
      <c r="O131" s="88"/>
      <c r="P131" s="87"/>
      <c r="Q131" s="88"/>
      <c r="R131" s="87"/>
      <c r="S131" s="89"/>
      <c r="T131" s="88"/>
      <c r="U131" s="43"/>
      <c r="V131" s="41"/>
    </row>
    <row r="132" spans="1:22" ht="15.75" x14ac:dyDescent="0.3">
      <c r="A132" s="2"/>
      <c r="B132" s="42"/>
      <c r="C132" s="53"/>
      <c r="D132" s="94" t="s">
        <v>27</v>
      </c>
      <c r="E132" s="94"/>
      <c r="F132" s="41"/>
      <c r="G132" s="41"/>
      <c r="H132" s="41"/>
      <c r="I132" s="41"/>
      <c r="J132" s="54"/>
      <c r="K132" s="86"/>
      <c r="L132" s="87"/>
      <c r="M132" s="88"/>
      <c r="N132" s="87"/>
      <c r="O132" s="88"/>
      <c r="P132" s="87"/>
      <c r="Q132" s="88"/>
      <c r="R132" s="87"/>
      <c r="S132" s="89"/>
      <c r="T132" s="88"/>
      <c r="U132" s="43"/>
      <c r="V132" s="41"/>
    </row>
    <row r="133" spans="1:22" ht="15.75" x14ac:dyDescent="0.3">
      <c r="A133" s="2"/>
      <c r="B133" s="42"/>
      <c r="C133" s="53"/>
      <c r="D133" s="94"/>
      <c r="E133" s="94"/>
      <c r="F133" s="41"/>
      <c r="G133" s="93" t="s">
        <v>28</v>
      </c>
      <c r="H133" s="83"/>
      <c r="I133" s="83"/>
      <c r="J133" s="85" t="s">
        <v>21</v>
      </c>
      <c r="K133" s="86" t="str">
        <f t="shared" ref="K133:K135" si="28">+K86</f>
        <v>E891</v>
      </c>
      <c r="L133" s="277" t="e">
        <f t="shared" ref="L133:T135" si="29">+L39-L86</f>
        <v>#VALUE!</v>
      </c>
      <c r="M133" s="278">
        <f t="shared" si="29"/>
        <v>0</v>
      </c>
      <c r="N133" s="277" t="e">
        <f t="shared" si="29"/>
        <v>#VALUE!</v>
      </c>
      <c r="O133" s="278">
        <f t="shared" si="29"/>
        <v>0</v>
      </c>
      <c r="P133" s="277" t="e">
        <f t="shared" si="29"/>
        <v>#VALUE!</v>
      </c>
      <c r="Q133" s="278">
        <f t="shared" si="29"/>
        <v>0</v>
      </c>
      <c r="R133" s="277" t="e">
        <f t="shared" si="29"/>
        <v>#VALUE!</v>
      </c>
      <c r="S133" s="279">
        <f t="shared" si="29"/>
        <v>0</v>
      </c>
      <c r="T133" s="278">
        <f t="shared" si="29"/>
        <v>0</v>
      </c>
      <c r="U133" s="43"/>
      <c r="V133" s="41"/>
    </row>
    <row r="134" spans="1:22" ht="15.75" x14ac:dyDescent="0.3">
      <c r="A134" s="2"/>
      <c r="B134" s="42"/>
      <c r="C134" s="53"/>
      <c r="D134" s="94"/>
      <c r="E134" s="94"/>
      <c r="F134" s="41"/>
      <c r="G134" s="93" t="s">
        <v>30</v>
      </c>
      <c r="H134" s="83"/>
      <c r="I134" s="83"/>
      <c r="J134" s="85" t="s">
        <v>21</v>
      </c>
      <c r="K134" s="86" t="str">
        <f t="shared" si="28"/>
        <v>E850</v>
      </c>
      <c r="L134" s="277" t="e">
        <f t="shared" si="29"/>
        <v>#VALUE!</v>
      </c>
      <c r="M134" s="278">
        <f t="shared" si="29"/>
        <v>0</v>
      </c>
      <c r="N134" s="277" t="e">
        <f t="shared" si="29"/>
        <v>#VALUE!</v>
      </c>
      <c r="O134" s="278">
        <f t="shared" si="29"/>
        <v>0</v>
      </c>
      <c r="P134" s="277" t="e">
        <f t="shared" si="29"/>
        <v>#VALUE!</v>
      </c>
      <c r="Q134" s="278">
        <f t="shared" si="29"/>
        <v>0</v>
      </c>
      <c r="R134" s="277" t="e">
        <f t="shared" si="29"/>
        <v>#VALUE!</v>
      </c>
      <c r="S134" s="279">
        <f t="shared" si="29"/>
        <v>0</v>
      </c>
      <c r="T134" s="278">
        <f t="shared" si="29"/>
        <v>0</v>
      </c>
      <c r="U134" s="43"/>
      <c r="V134" s="41"/>
    </row>
    <row r="135" spans="1:22" ht="16.5" thickBot="1" x14ac:dyDescent="0.35">
      <c r="A135" s="2"/>
      <c r="B135" s="42"/>
      <c r="C135" s="53"/>
      <c r="D135" s="94"/>
      <c r="E135" s="94"/>
      <c r="F135" s="41"/>
      <c r="G135" s="93" t="s">
        <v>32</v>
      </c>
      <c r="H135" s="83"/>
      <c r="I135" s="83"/>
      <c r="J135" s="85" t="s">
        <v>21</v>
      </c>
      <c r="K135" s="95" t="str">
        <f t="shared" si="28"/>
        <v>E890</v>
      </c>
      <c r="L135" s="280" t="e">
        <f t="shared" si="29"/>
        <v>#VALUE!</v>
      </c>
      <c r="M135" s="281">
        <f t="shared" si="29"/>
        <v>0</v>
      </c>
      <c r="N135" s="280" t="e">
        <f t="shared" si="29"/>
        <v>#VALUE!</v>
      </c>
      <c r="O135" s="281">
        <f t="shared" si="29"/>
        <v>0</v>
      </c>
      <c r="P135" s="280" t="e">
        <f t="shared" si="29"/>
        <v>#VALUE!</v>
      </c>
      <c r="Q135" s="281">
        <f t="shared" si="29"/>
        <v>0</v>
      </c>
      <c r="R135" s="280" t="e">
        <f t="shared" si="29"/>
        <v>#VALUE!</v>
      </c>
      <c r="S135" s="282">
        <f t="shared" si="29"/>
        <v>0</v>
      </c>
      <c r="T135" s="281">
        <f t="shared" si="29"/>
        <v>0</v>
      </c>
      <c r="U135" s="43"/>
      <c r="V135" s="41"/>
    </row>
    <row r="136" spans="1:22" ht="16.5" thickBot="1" x14ac:dyDescent="0.35">
      <c r="A136" s="2"/>
      <c r="B136" s="42"/>
      <c r="C136" s="53"/>
      <c r="D136" s="94"/>
      <c r="E136" s="94"/>
      <c r="F136" s="41"/>
      <c r="G136" s="41"/>
      <c r="H136" s="41"/>
      <c r="I136" s="41"/>
      <c r="J136" s="41"/>
      <c r="K136" s="96"/>
      <c r="L136" s="97"/>
      <c r="M136" s="48"/>
      <c r="N136" s="48"/>
      <c r="O136" s="48"/>
      <c r="P136" s="48"/>
      <c r="Q136" s="48"/>
      <c r="R136" s="48"/>
      <c r="S136" s="48"/>
      <c r="T136" s="48"/>
      <c r="U136" s="43"/>
      <c r="V136" s="41"/>
    </row>
    <row r="137" spans="1:22" ht="16.5" thickBot="1" x14ac:dyDescent="0.35">
      <c r="A137" s="2"/>
      <c r="B137" s="42"/>
      <c r="C137" s="53"/>
      <c r="D137" s="98" t="s">
        <v>34</v>
      </c>
      <c r="E137" s="94"/>
      <c r="F137" s="41"/>
      <c r="G137" s="74"/>
      <c r="H137" s="75"/>
      <c r="I137" s="75"/>
      <c r="J137" s="80" t="s">
        <v>21</v>
      </c>
      <c r="K137" s="111" t="str">
        <f>+K90</f>
        <v>v</v>
      </c>
      <c r="L137" s="150" t="e">
        <f t="shared" ref="L137:T137" si="30">+L43-L90</f>
        <v>#VALUE!</v>
      </c>
      <c r="M137" s="151" t="e">
        <f t="shared" si="30"/>
        <v>#VALUE!</v>
      </c>
      <c r="N137" s="150" t="e">
        <f t="shared" si="30"/>
        <v>#VALUE!</v>
      </c>
      <c r="O137" s="151" t="e">
        <f t="shared" si="30"/>
        <v>#VALUE!</v>
      </c>
      <c r="P137" s="150" t="e">
        <f t="shared" si="30"/>
        <v>#VALUE!</v>
      </c>
      <c r="Q137" s="151" t="e">
        <f t="shared" si="30"/>
        <v>#VALUE!</v>
      </c>
      <c r="R137" s="150" t="e">
        <f t="shared" si="30"/>
        <v>#VALUE!</v>
      </c>
      <c r="S137" s="152" t="e">
        <f t="shared" si="30"/>
        <v>#VALUE!</v>
      </c>
      <c r="T137" s="151" t="e">
        <f t="shared" si="30"/>
        <v>#VALUE!</v>
      </c>
      <c r="U137" s="43"/>
      <c r="V137" s="41"/>
    </row>
    <row r="138" spans="1:22" ht="16.5" thickBot="1" x14ac:dyDescent="0.35">
      <c r="A138" s="2"/>
      <c r="B138" s="42"/>
      <c r="C138" s="53"/>
      <c r="D138" s="41"/>
      <c r="E138" s="41"/>
      <c r="F138" s="41"/>
      <c r="G138" s="41"/>
      <c r="H138" s="41"/>
      <c r="I138" s="41"/>
      <c r="J138" s="41"/>
      <c r="K138" s="99"/>
      <c r="L138" s="66"/>
      <c r="M138" s="65"/>
      <c r="N138" s="48"/>
      <c r="O138" s="48"/>
      <c r="P138" s="48"/>
      <c r="Q138" s="48"/>
      <c r="R138" s="86"/>
      <c r="S138" s="86"/>
      <c r="T138" s="100"/>
      <c r="U138" s="43"/>
      <c r="V138" s="41"/>
    </row>
    <row r="139" spans="1:22" ht="16.5" thickBot="1" x14ac:dyDescent="0.35">
      <c r="A139" s="2"/>
      <c r="B139" s="42"/>
      <c r="C139" s="53"/>
      <c r="D139" s="98" t="s">
        <v>35</v>
      </c>
      <c r="E139" s="41"/>
      <c r="F139" s="41"/>
      <c r="G139" s="75"/>
      <c r="H139" s="75"/>
      <c r="I139" s="75"/>
      <c r="J139" s="80" t="s">
        <v>36</v>
      </c>
      <c r="K139" s="96" t="str">
        <f t="shared" ref="K139" si="31">+K92</f>
        <v>E310</v>
      </c>
      <c r="L139" s="101" t="e">
        <f t="shared" ref="L139:T139" si="32">+L45-L92</f>
        <v>#VALUE!</v>
      </c>
      <c r="M139" s="60" t="e">
        <f t="shared" si="32"/>
        <v>#VALUE!</v>
      </c>
      <c r="N139" s="101" t="e">
        <f t="shared" si="32"/>
        <v>#VALUE!</v>
      </c>
      <c r="O139" s="60" t="e">
        <f t="shared" si="32"/>
        <v>#VALUE!</v>
      </c>
      <c r="P139" s="101" t="e">
        <f t="shared" si="32"/>
        <v>#VALUE!</v>
      </c>
      <c r="Q139" s="60" t="e">
        <f t="shared" si="32"/>
        <v>#VALUE!</v>
      </c>
      <c r="R139" s="101" t="e">
        <f t="shared" si="32"/>
        <v>#VALUE!</v>
      </c>
      <c r="S139" s="102" t="e">
        <f t="shared" si="32"/>
        <v>#VALUE!</v>
      </c>
      <c r="T139" s="60" t="e">
        <f t="shared" si="32"/>
        <v>#VALUE!</v>
      </c>
      <c r="U139" s="43"/>
      <c r="V139" s="41"/>
    </row>
    <row r="140" spans="1:22" ht="16.5" thickBot="1" x14ac:dyDescent="0.35">
      <c r="A140" s="2"/>
      <c r="B140" s="42"/>
      <c r="C140" s="103"/>
      <c r="D140" s="104"/>
      <c r="E140" s="104"/>
      <c r="F140" s="104"/>
      <c r="G140" s="105"/>
      <c r="H140" s="104"/>
      <c r="I140" s="104"/>
      <c r="J140" s="104"/>
      <c r="K140" s="96"/>
      <c r="L140" s="102"/>
      <c r="M140" s="102"/>
      <c r="N140" s="102"/>
      <c r="O140" s="102"/>
      <c r="P140" s="102"/>
      <c r="Q140" s="102"/>
      <c r="R140" s="102"/>
      <c r="S140" s="102"/>
      <c r="T140" s="102"/>
      <c r="U140" s="43"/>
      <c r="V140" s="41"/>
    </row>
    <row r="141" spans="1:22" ht="15.75" x14ac:dyDescent="0.3">
      <c r="A141" s="2"/>
      <c r="B141" s="106"/>
      <c r="C141" s="107"/>
      <c r="D141" s="107"/>
      <c r="E141" s="107"/>
      <c r="F141" s="107"/>
      <c r="G141" s="107"/>
      <c r="H141" s="107"/>
      <c r="I141" s="107"/>
      <c r="J141" s="107"/>
      <c r="K141" s="107"/>
      <c r="L141" s="108"/>
      <c r="M141" s="108"/>
      <c r="N141" s="108"/>
      <c r="O141" s="108"/>
      <c r="P141" s="108"/>
      <c r="Q141" s="108"/>
      <c r="R141" s="108"/>
      <c r="S141" s="108"/>
      <c r="T141" s="108"/>
      <c r="U141" s="109"/>
      <c r="V141" s="41"/>
    </row>
    <row r="143" spans="1:22" x14ac:dyDescent="0.3">
      <c r="K143" s="190" t="s">
        <v>201</v>
      </c>
      <c r="L143" s="191" t="e">
        <f>+L137/L43</f>
        <v>#VALUE!</v>
      </c>
      <c r="M143" s="191" t="e">
        <f t="shared" ref="M143:T143" si="33">+M137/M43</f>
        <v>#VALUE!</v>
      </c>
      <c r="N143" s="191" t="e">
        <f t="shared" si="33"/>
        <v>#VALUE!</v>
      </c>
      <c r="O143" s="191" t="e">
        <f t="shared" si="33"/>
        <v>#VALUE!</v>
      </c>
      <c r="P143" s="191" t="e">
        <f t="shared" si="33"/>
        <v>#VALUE!</v>
      </c>
      <c r="Q143" s="191" t="e">
        <f t="shared" si="33"/>
        <v>#VALUE!</v>
      </c>
      <c r="R143" s="191" t="e">
        <f t="shared" si="33"/>
        <v>#VALUE!</v>
      </c>
      <c r="S143" s="191" t="e">
        <f t="shared" si="33"/>
        <v>#VALUE!</v>
      </c>
      <c r="T143" s="191" t="e">
        <f t="shared" si="33"/>
        <v>#VALUE!</v>
      </c>
    </row>
  </sheetData>
  <mergeCells count="114">
    <mergeCell ref="L134:M134"/>
    <mergeCell ref="N134:O134"/>
    <mergeCell ref="P134:Q134"/>
    <mergeCell ref="R134:T134"/>
    <mergeCell ref="L135:M135"/>
    <mergeCell ref="N135:O135"/>
    <mergeCell ref="P135:Q135"/>
    <mergeCell ref="R135:T135"/>
    <mergeCell ref="L130:M130"/>
    <mergeCell ref="N130:O130"/>
    <mergeCell ref="P130:Q130"/>
    <mergeCell ref="R130:T130"/>
    <mergeCell ref="L133:M133"/>
    <mergeCell ref="N133:O133"/>
    <mergeCell ref="P133:Q133"/>
    <mergeCell ref="R133:T133"/>
    <mergeCell ref="R102:S102"/>
    <mergeCell ref="L115:M115"/>
    <mergeCell ref="N115:O115"/>
    <mergeCell ref="P115:Q115"/>
    <mergeCell ref="R115:T115"/>
    <mergeCell ref="R128:T128"/>
    <mergeCell ref="L102:L103"/>
    <mergeCell ref="M102:M103"/>
    <mergeCell ref="N102:N103"/>
    <mergeCell ref="O102:O103"/>
    <mergeCell ref="P102:P103"/>
    <mergeCell ref="Q102:Q103"/>
    <mergeCell ref="C99:F99"/>
    <mergeCell ref="G99:H99"/>
    <mergeCell ref="L101:M101"/>
    <mergeCell ref="N101:O101"/>
    <mergeCell ref="P101:Q101"/>
    <mergeCell ref="R101:T101"/>
    <mergeCell ref="A95:V95"/>
    <mergeCell ref="C97:I97"/>
    <mergeCell ref="J97:N97"/>
    <mergeCell ref="O97:T97"/>
    <mergeCell ref="L87:M87"/>
    <mergeCell ref="N87:O87"/>
    <mergeCell ref="P87:Q87"/>
    <mergeCell ref="R87:T87"/>
    <mergeCell ref="L88:M88"/>
    <mergeCell ref="N88:O88"/>
    <mergeCell ref="P88:Q88"/>
    <mergeCell ref="R88:T88"/>
    <mergeCell ref="L83:M83"/>
    <mergeCell ref="N83:O83"/>
    <mergeCell ref="P83:Q83"/>
    <mergeCell ref="R83:T83"/>
    <mergeCell ref="L86:M86"/>
    <mergeCell ref="N86:O86"/>
    <mergeCell ref="P86:Q86"/>
    <mergeCell ref="R86:T86"/>
    <mergeCell ref="R55:S55"/>
    <mergeCell ref="L68:M68"/>
    <mergeCell ref="N68:O68"/>
    <mergeCell ref="P68:Q68"/>
    <mergeCell ref="R68:T68"/>
    <mergeCell ref="R81:T81"/>
    <mergeCell ref="L55:L56"/>
    <mergeCell ref="M55:M56"/>
    <mergeCell ref="N55:N56"/>
    <mergeCell ref="O55:O56"/>
    <mergeCell ref="P55:P56"/>
    <mergeCell ref="Q55:Q56"/>
    <mergeCell ref="C52:F52"/>
    <mergeCell ref="G52:H52"/>
    <mergeCell ref="L54:M54"/>
    <mergeCell ref="N54:O54"/>
    <mergeCell ref="P54:Q54"/>
    <mergeCell ref="R54:T54"/>
    <mergeCell ref="A48:V48"/>
    <mergeCell ref="C50:I50"/>
    <mergeCell ref="J50:N50"/>
    <mergeCell ref="O50:T50"/>
    <mergeCell ref="L40:M40"/>
    <mergeCell ref="N40:O40"/>
    <mergeCell ref="P40:Q40"/>
    <mergeCell ref="R40:T40"/>
    <mergeCell ref="L41:M41"/>
    <mergeCell ref="N41:O41"/>
    <mergeCell ref="P41:Q41"/>
    <mergeCell ref="R41:T41"/>
    <mergeCell ref="L36:M36"/>
    <mergeCell ref="N36:O36"/>
    <mergeCell ref="P36:Q36"/>
    <mergeCell ref="R36:T36"/>
    <mergeCell ref="L39:M39"/>
    <mergeCell ref="N39:O39"/>
    <mergeCell ref="P39:Q39"/>
    <mergeCell ref="R39:T39"/>
    <mergeCell ref="R34:T34"/>
    <mergeCell ref="L7:M7"/>
    <mergeCell ref="N7:O7"/>
    <mergeCell ref="P7:Q7"/>
    <mergeCell ref="R7:T7"/>
    <mergeCell ref="L8:L9"/>
    <mergeCell ref="M8:M9"/>
    <mergeCell ref="N8:N9"/>
    <mergeCell ref="O8:O9"/>
    <mergeCell ref="P8:P9"/>
    <mergeCell ref="Q8:Q9"/>
    <mergeCell ref="A1:V1"/>
    <mergeCell ref="C3:I3"/>
    <mergeCell ref="J3:N3"/>
    <mergeCell ref="O3:T3"/>
    <mergeCell ref="C5:F5"/>
    <mergeCell ref="G5:H5"/>
    <mergeCell ref="R8:S8"/>
    <mergeCell ref="L21:M21"/>
    <mergeCell ref="N21:O21"/>
    <mergeCell ref="P21:Q21"/>
    <mergeCell ref="R21:T21"/>
  </mergeCells>
  <conditionalFormatting sqref="L108:T139">
    <cfRule type="cellIs" dxfId="324" priority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90"/>
  <sheetViews>
    <sheetView showGridLines="0" zoomScaleNormal="100" workbookViewId="0">
      <selection activeCell="A3" sqref="A3"/>
    </sheetView>
  </sheetViews>
  <sheetFormatPr baseColWidth="10" defaultColWidth="8.85546875" defaultRowHeight="15" x14ac:dyDescent="0.3"/>
  <cols>
    <col min="1" max="1" width="38.28515625" style="5" bestFit="1" customWidth="1"/>
    <col min="2" max="2" width="15.85546875" style="5" customWidth="1"/>
    <col min="3" max="6" width="16.5703125" style="5" customWidth="1"/>
    <col min="7" max="7" width="17.42578125" style="5" customWidth="1"/>
    <col min="8" max="12" width="8.85546875" style="5"/>
    <col min="13" max="13" width="29.7109375" style="5" customWidth="1"/>
    <col min="14" max="17" width="10.7109375" style="5" customWidth="1"/>
    <col min="18" max="18" width="43.7109375" style="5" customWidth="1"/>
    <col min="19" max="16384" width="8.85546875" style="5"/>
  </cols>
  <sheetData>
    <row r="2" spans="1:17" ht="15.75" thickBot="1" x14ac:dyDescent="0.35"/>
    <row r="3" spans="1:17" ht="19.5" thickBot="1" x14ac:dyDescent="0.35">
      <c r="A3" s="166" t="s">
        <v>235</v>
      </c>
      <c r="B3" s="166"/>
      <c r="C3" s="166"/>
      <c r="D3" s="166"/>
      <c r="E3" s="166"/>
      <c r="F3" s="166"/>
      <c r="G3" s="166"/>
      <c r="M3" s="286" t="s">
        <v>223</v>
      </c>
      <c r="N3" s="288" t="s">
        <v>224</v>
      </c>
      <c r="O3" s="289"/>
      <c r="P3" s="289"/>
      <c r="Q3" s="290"/>
    </row>
    <row r="4" spans="1:17" ht="15.75" thickBot="1" x14ac:dyDescent="0.35">
      <c r="M4" s="287"/>
      <c r="N4" s="229" t="s">
        <v>3</v>
      </c>
      <c r="O4" s="229" t="s">
        <v>4</v>
      </c>
      <c r="P4" s="229" t="s">
        <v>5</v>
      </c>
      <c r="Q4" s="229" t="s">
        <v>6</v>
      </c>
    </row>
    <row r="5" spans="1:17" ht="15.75" thickBot="1" x14ac:dyDescent="0.35">
      <c r="A5" s="291" t="s">
        <v>38</v>
      </c>
      <c r="B5" s="291"/>
      <c r="C5" s="167">
        <v>2024</v>
      </c>
      <c r="D5" s="167">
        <v>2025</v>
      </c>
      <c r="E5" s="167">
        <v>2026</v>
      </c>
      <c r="F5" s="167">
        <v>2027</v>
      </c>
      <c r="G5" s="167">
        <v>2028</v>
      </c>
      <c r="M5" s="283" t="s">
        <v>230</v>
      </c>
      <c r="N5" s="284"/>
      <c r="O5" s="284"/>
      <c r="P5" s="284"/>
      <c r="Q5" s="285"/>
    </row>
    <row r="6" spans="1:17" s="1" customFormat="1" ht="15.75" thickBot="1" x14ac:dyDescent="0.35">
      <c r="A6" s="223" t="s">
        <v>39</v>
      </c>
      <c r="B6" s="223" t="s">
        <v>40</v>
      </c>
      <c r="C6" s="224" t="e">
        <f t="shared" ref="C6:D6" si="0">SUM(C7:C11)</f>
        <v>#VALUE!</v>
      </c>
      <c r="D6" s="224" t="e">
        <f t="shared" si="0"/>
        <v>#VALUE!</v>
      </c>
      <c r="E6" s="224" t="e">
        <f>SUM(E7:E11)</f>
        <v>#VALUE!</v>
      </c>
      <c r="F6" s="224" t="e">
        <f>SUM(F7:F11)</f>
        <v>#VALUE!</v>
      </c>
      <c r="G6" s="225" t="e">
        <f>SUM(G7:G11)</f>
        <v>#VALUE!</v>
      </c>
      <c r="M6" s="234" t="s">
        <v>229</v>
      </c>
      <c r="N6" s="235" t="e">
        <f>+'Synthèse 2024'!$C$7</f>
        <v>#VALUE!</v>
      </c>
      <c r="O6" s="235" t="e">
        <f>+'Synthèse 2024'!$E$7</f>
        <v>#VALUE!</v>
      </c>
      <c r="P6" s="236" t="e">
        <f>+'Synthèse 2024'!$G$7</f>
        <v>#VALUE!</v>
      </c>
      <c r="Q6" s="236" t="e">
        <f>+'Synthèse 2024'!$I$7</f>
        <v>#VALUE!</v>
      </c>
    </row>
    <row r="7" spans="1:17" ht="15.75" thickBot="1" x14ac:dyDescent="0.35">
      <c r="A7" s="6" t="s">
        <v>41</v>
      </c>
      <c r="B7" s="6"/>
      <c r="C7" s="7" t="e">
        <f>+'Simul TMT post solde'!D16</f>
        <v>#VALUE!</v>
      </c>
      <c r="D7" s="7" t="e">
        <f>+'Simul TMT post solde'!D41</f>
        <v>#VALUE!</v>
      </c>
      <c r="E7" s="7" t="e">
        <f>+'Simul TMT post solde'!D66</f>
        <v>#VALUE!</v>
      </c>
      <c r="F7" s="7" t="e">
        <f>+'Simul TMT post solde'!D91</f>
        <v>#VALUE!</v>
      </c>
      <c r="G7" s="7" t="e">
        <f>+'Simul TMT post solde'!D116</f>
        <v>#VALUE!</v>
      </c>
      <c r="M7" s="234" t="s">
        <v>236</v>
      </c>
      <c r="N7" s="236" t="e">
        <f>+C6</f>
        <v>#VALUE!</v>
      </c>
      <c r="O7" s="236" t="e">
        <f>+C32</f>
        <v>#VALUE!</v>
      </c>
      <c r="P7" s="236" t="e">
        <f>+C58</f>
        <v>#VALUE!</v>
      </c>
      <c r="Q7" s="236" t="e">
        <f>+C84</f>
        <v>#VALUE!</v>
      </c>
    </row>
    <row r="8" spans="1:17" ht="15.75" thickBot="1" x14ac:dyDescent="0.35">
      <c r="A8" s="6" t="s">
        <v>42</v>
      </c>
      <c r="B8" s="6"/>
      <c r="C8" s="7" t="e">
        <f>+'Simul TMT post solde'!D25</f>
        <v>#VALUE!</v>
      </c>
      <c r="D8" s="7" t="e">
        <f>+'Simul TMT post solde'!D50</f>
        <v>#VALUE!</v>
      </c>
      <c r="E8" s="7" t="e">
        <f>+'Simul TMT post solde'!D75</f>
        <v>#VALUE!</v>
      </c>
      <c r="F8" s="7" t="e">
        <f>+'Simul TMT post solde'!D100</f>
        <v>#VALUE!</v>
      </c>
      <c r="G8" s="7" t="e">
        <f>+'Simul TMT post solde'!D125</f>
        <v>#VALUE!</v>
      </c>
      <c r="M8" s="238" t="s">
        <v>225</v>
      </c>
      <c r="N8" s="239" t="e">
        <f>+N7-N6</f>
        <v>#VALUE!</v>
      </c>
      <c r="O8" s="239" t="e">
        <f t="shared" ref="O8:Q8" si="1">+O7-O6</f>
        <v>#VALUE!</v>
      </c>
      <c r="P8" s="239" t="e">
        <f t="shared" si="1"/>
        <v>#VALUE!</v>
      </c>
      <c r="Q8" s="239" t="e">
        <f t="shared" si="1"/>
        <v>#VALUE!</v>
      </c>
    </row>
    <row r="9" spans="1:17" ht="15.75" thickBot="1" x14ac:dyDescent="0.35">
      <c r="A9" s="6" t="s">
        <v>43</v>
      </c>
      <c r="B9" s="6"/>
      <c r="C9" s="7" t="e">
        <f>+'Simul TMT post solde'!D26</f>
        <v>#VALUE!</v>
      </c>
      <c r="D9" s="7" t="e">
        <f>+'Simul TMT post solde'!D51</f>
        <v>#VALUE!</v>
      </c>
      <c r="E9" s="7" t="e">
        <f>+'Simul TMT post solde'!D76</f>
        <v>#VALUE!</v>
      </c>
      <c r="F9" s="7" t="e">
        <f>+'Simul TMT post solde'!D101</f>
        <v>#VALUE!</v>
      </c>
      <c r="G9" s="7" t="e">
        <f>+'Simul TMT post solde'!D126</f>
        <v>#VALUE!</v>
      </c>
      <c r="M9" s="238" t="s">
        <v>226</v>
      </c>
      <c r="N9" s="240" t="e">
        <f>+N8/N6</f>
        <v>#VALUE!</v>
      </c>
      <c r="O9" s="240" t="e">
        <f t="shared" ref="O9:Q9" si="2">+O8/O6</f>
        <v>#VALUE!</v>
      </c>
      <c r="P9" s="240" t="e">
        <f t="shared" si="2"/>
        <v>#VALUE!</v>
      </c>
      <c r="Q9" s="240" t="e">
        <f t="shared" si="2"/>
        <v>#VALUE!</v>
      </c>
    </row>
    <row r="10" spans="1:17" s="10" customFormat="1" ht="15.75" thickBot="1" x14ac:dyDescent="0.35">
      <c r="A10" s="8" t="s">
        <v>44</v>
      </c>
      <c r="B10" s="8"/>
      <c r="C10" s="9" t="e">
        <f>+'Simul TMT post solde'!D30</f>
        <v>#VALUE!</v>
      </c>
      <c r="D10" s="9" t="e">
        <f>+'Simul TMT post solde'!D55</f>
        <v>#VALUE!</v>
      </c>
      <c r="E10" s="9" t="e">
        <f>+'Simul TMT post solde'!D80</f>
        <v>#VALUE!</v>
      </c>
      <c r="F10" s="9" t="e">
        <f>+'Simul TMT post solde'!D105</f>
        <v>#VALUE!</v>
      </c>
      <c r="G10" s="9" t="e">
        <f>+'Simul TMT post solde'!D130</f>
        <v>#VALUE!</v>
      </c>
      <c r="M10" s="283" t="s">
        <v>231</v>
      </c>
      <c r="N10" s="284"/>
      <c r="O10" s="284"/>
      <c r="P10" s="284"/>
      <c r="Q10" s="285"/>
    </row>
    <row r="11" spans="1:17" ht="15.75" thickBot="1" x14ac:dyDescent="0.35">
      <c r="A11" s="6" t="s">
        <v>45</v>
      </c>
      <c r="B11" s="6"/>
      <c r="C11" s="7" t="e">
        <f>+'Simul TMT post solde'!D31</f>
        <v>#VALUE!</v>
      </c>
      <c r="D11" s="7" t="e">
        <f>+'Simul TMT post solde'!D56</f>
        <v>#VALUE!</v>
      </c>
      <c r="E11" s="7" t="e">
        <f>+'Simul TMT post solde'!D81</f>
        <v>#VALUE!</v>
      </c>
      <c r="F11" s="7" t="e">
        <f>+'Simul TMT post solde'!D106</f>
        <v>#VALUE!</v>
      </c>
      <c r="G11" s="7" t="e">
        <f>+'Simul TMT post solde'!D131</f>
        <v>#VALUE!</v>
      </c>
      <c r="M11" s="234" t="s">
        <v>229</v>
      </c>
      <c r="N11" s="235" t="e">
        <f>+'Synthèse 2025'!$C$7</f>
        <v>#VALUE!</v>
      </c>
      <c r="O11" s="235" t="e">
        <f>+'Synthèse 2025'!$E$7</f>
        <v>#VALUE!</v>
      </c>
      <c r="P11" s="236" t="e">
        <f>+'Synthèse 2025'!$G$7</f>
        <v>#VALUE!</v>
      </c>
      <c r="Q11" s="236" t="e">
        <f>+'Synthèse 2025'!$I$7</f>
        <v>#VALUE!</v>
      </c>
    </row>
    <row r="12" spans="1:17" ht="15.75" thickBot="1" x14ac:dyDescent="0.35">
      <c r="A12" s="6" t="s">
        <v>46</v>
      </c>
      <c r="B12" s="6"/>
      <c r="C12" s="11"/>
      <c r="D12" s="11">
        <f>IFERROR((D6-C6)/C6,0)</f>
        <v>0</v>
      </c>
      <c r="E12" s="11">
        <f>IFERROR((E6-D6)/D6,0)</f>
        <v>0</v>
      </c>
      <c r="F12" s="11">
        <f>IFERROR((F6-E6)/E6,0)</f>
        <v>0</v>
      </c>
      <c r="G12" s="11">
        <f>IFERROR((G6-F6)/F6,0)</f>
        <v>0</v>
      </c>
      <c r="M12" s="234" t="s">
        <v>236</v>
      </c>
      <c r="N12" s="236" t="e">
        <f>+D6</f>
        <v>#VALUE!</v>
      </c>
      <c r="O12" s="236" t="e">
        <f>+D32</f>
        <v>#VALUE!</v>
      </c>
      <c r="P12" s="236" t="e">
        <f>+D58</f>
        <v>#VALUE!</v>
      </c>
      <c r="Q12" s="236" t="e">
        <f>+D84</f>
        <v>#VALUE!</v>
      </c>
    </row>
    <row r="13" spans="1:17" ht="15.75" thickBot="1" x14ac:dyDescent="0.35">
      <c r="M13" s="238" t="s">
        <v>225</v>
      </c>
      <c r="N13" s="239" t="e">
        <f>+N12-N11</f>
        <v>#VALUE!</v>
      </c>
      <c r="O13" s="239" t="e">
        <f t="shared" ref="O13:Q13" si="3">+O12-O11</f>
        <v>#VALUE!</v>
      </c>
      <c r="P13" s="239" t="e">
        <f t="shared" si="3"/>
        <v>#VALUE!</v>
      </c>
      <c r="Q13" s="239" t="e">
        <f t="shared" si="3"/>
        <v>#VALUE!</v>
      </c>
    </row>
    <row r="14" spans="1:17" ht="15.75" thickBot="1" x14ac:dyDescent="0.35">
      <c r="M14" s="238" t="s">
        <v>226</v>
      </c>
      <c r="N14" s="240" t="e">
        <f>+N13/N11</f>
        <v>#VALUE!</v>
      </c>
      <c r="O14" s="240" t="e">
        <f t="shared" ref="O14:Q14" si="4">+O13/O11</f>
        <v>#VALUE!</v>
      </c>
      <c r="P14" s="240" t="e">
        <f t="shared" si="4"/>
        <v>#VALUE!</v>
      </c>
      <c r="Q14" s="240" t="e">
        <f t="shared" si="4"/>
        <v>#VALUE!</v>
      </c>
    </row>
    <row r="15" spans="1:17" ht="15.75" thickBot="1" x14ac:dyDescent="0.35">
      <c r="M15" s="283" t="s">
        <v>232</v>
      </c>
      <c r="N15" s="284"/>
      <c r="O15" s="284"/>
      <c r="P15" s="284"/>
      <c r="Q15" s="285"/>
    </row>
    <row r="16" spans="1:17" ht="15.75" thickBot="1" x14ac:dyDescent="0.35">
      <c r="M16" s="234" t="s">
        <v>229</v>
      </c>
      <c r="N16" s="235" t="e">
        <f>+'Synthèse 2026'!$C$7</f>
        <v>#VALUE!</v>
      </c>
      <c r="O16" s="235" t="e">
        <f>+'Synthèse 2026'!$E$7</f>
        <v>#VALUE!</v>
      </c>
      <c r="P16" s="236" t="e">
        <f>+'Synthèse 2026'!$G$7</f>
        <v>#VALUE!</v>
      </c>
      <c r="Q16" s="236" t="e">
        <f>+'Synthèse 2026'!$I$7</f>
        <v>#VALUE!</v>
      </c>
    </row>
    <row r="17" spans="1:17" ht="15.75" thickBot="1" x14ac:dyDescent="0.35">
      <c r="M17" s="234" t="s">
        <v>236</v>
      </c>
      <c r="N17" s="236" t="e">
        <f>+E6</f>
        <v>#VALUE!</v>
      </c>
      <c r="O17" s="236" t="e">
        <f>+E32</f>
        <v>#VALUE!</v>
      </c>
      <c r="P17" s="236" t="e">
        <f>+E58</f>
        <v>#VALUE!</v>
      </c>
      <c r="Q17" s="236" t="e">
        <f>+E84</f>
        <v>#VALUE!</v>
      </c>
    </row>
    <row r="18" spans="1:17" ht="15.75" thickBot="1" x14ac:dyDescent="0.35">
      <c r="M18" s="238" t="s">
        <v>225</v>
      </c>
      <c r="N18" s="239" t="e">
        <f>+N17-N16</f>
        <v>#VALUE!</v>
      </c>
      <c r="O18" s="239" t="e">
        <f t="shared" ref="O18:Q18" si="5">+O17-O16</f>
        <v>#VALUE!</v>
      </c>
      <c r="P18" s="239" t="e">
        <f t="shared" si="5"/>
        <v>#VALUE!</v>
      </c>
      <c r="Q18" s="239" t="e">
        <f t="shared" si="5"/>
        <v>#VALUE!</v>
      </c>
    </row>
    <row r="19" spans="1:17" ht="15.75" thickBot="1" x14ac:dyDescent="0.35">
      <c r="M19" s="238" t="s">
        <v>226</v>
      </c>
      <c r="N19" s="240" t="e">
        <f>+N18/N16</f>
        <v>#VALUE!</v>
      </c>
      <c r="O19" s="240" t="e">
        <f t="shared" ref="O19:Q19" si="6">+O18/O16</f>
        <v>#VALUE!</v>
      </c>
      <c r="P19" s="240" t="e">
        <f t="shared" si="6"/>
        <v>#VALUE!</v>
      </c>
      <c r="Q19" s="240" t="e">
        <f t="shared" si="6"/>
        <v>#VALUE!</v>
      </c>
    </row>
    <row r="20" spans="1:17" ht="15.75" thickBot="1" x14ac:dyDescent="0.35">
      <c r="M20" s="283" t="s">
        <v>233</v>
      </c>
      <c r="N20" s="284"/>
      <c r="O20" s="284"/>
      <c r="P20" s="284"/>
      <c r="Q20" s="285"/>
    </row>
    <row r="21" spans="1:17" ht="15.75" thickBot="1" x14ac:dyDescent="0.35">
      <c r="M21" s="234" t="s">
        <v>229</v>
      </c>
      <c r="N21" s="235" t="e">
        <f>+'Synthèse 2027'!$C$7</f>
        <v>#VALUE!</v>
      </c>
      <c r="O21" s="235" t="e">
        <f>+'Synthèse 2027'!$E$7</f>
        <v>#VALUE!</v>
      </c>
      <c r="P21" s="236" t="e">
        <f>+'Synthèse 2027'!$G$7</f>
        <v>#VALUE!</v>
      </c>
      <c r="Q21" s="236" t="e">
        <f>+'Synthèse 2027'!$I$7</f>
        <v>#VALUE!</v>
      </c>
    </row>
    <row r="22" spans="1:17" ht="15.75" thickBot="1" x14ac:dyDescent="0.35">
      <c r="M22" s="234" t="s">
        <v>236</v>
      </c>
      <c r="N22" s="236" t="e">
        <f>+F6</f>
        <v>#VALUE!</v>
      </c>
      <c r="O22" s="236" t="e">
        <f>+F32</f>
        <v>#VALUE!</v>
      </c>
      <c r="P22" s="236" t="e">
        <f>+F58</f>
        <v>#VALUE!</v>
      </c>
      <c r="Q22" s="236" t="e">
        <f>+F84</f>
        <v>#VALUE!</v>
      </c>
    </row>
    <row r="23" spans="1:17" ht="15.75" thickBot="1" x14ac:dyDescent="0.35">
      <c r="M23" s="238" t="s">
        <v>225</v>
      </c>
      <c r="N23" s="239" t="e">
        <f>+N22-N21</f>
        <v>#VALUE!</v>
      </c>
      <c r="O23" s="239" t="e">
        <f t="shared" ref="O23:Q23" si="7">+O22-O21</f>
        <v>#VALUE!</v>
      </c>
      <c r="P23" s="239" t="e">
        <f t="shared" si="7"/>
        <v>#VALUE!</v>
      </c>
      <c r="Q23" s="239" t="e">
        <f t="shared" si="7"/>
        <v>#VALUE!</v>
      </c>
    </row>
    <row r="24" spans="1:17" ht="15.75" thickBot="1" x14ac:dyDescent="0.35">
      <c r="M24" s="238" t="s">
        <v>226</v>
      </c>
      <c r="N24" s="240" t="e">
        <f>+N23/N21</f>
        <v>#VALUE!</v>
      </c>
      <c r="O24" s="240" t="e">
        <f t="shared" ref="O24:Q24" si="8">+O23/O21</f>
        <v>#VALUE!</v>
      </c>
      <c r="P24" s="240" t="e">
        <f t="shared" si="8"/>
        <v>#VALUE!</v>
      </c>
      <c r="Q24" s="240" t="e">
        <f t="shared" si="8"/>
        <v>#VALUE!</v>
      </c>
    </row>
    <row r="25" spans="1:17" ht="15.75" thickBot="1" x14ac:dyDescent="0.35">
      <c r="M25" s="283" t="s">
        <v>234</v>
      </c>
      <c r="N25" s="284"/>
      <c r="O25" s="284"/>
      <c r="P25" s="284"/>
      <c r="Q25" s="285"/>
    </row>
    <row r="26" spans="1:17" ht="15.75" thickBot="1" x14ac:dyDescent="0.35">
      <c r="M26" s="234" t="s">
        <v>229</v>
      </c>
      <c r="N26" s="235" t="e">
        <f>+'Synthèse 2028'!$C$7</f>
        <v>#VALUE!</v>
      </c>
      <c r="O26" s="235" t="e">
        <f>+'Synthèse 2028'!$E$7</f>
        <v>#VALUE!</v>
      </c>
      <c r="P26" s="236" t="e">
        <f>+'Synthèse 2028'!$G$7</f>
        <v>#VALUE!</v>
      </c>
      <c r="Q26" s="236" t="e">
        <f>+'Synthèse 2028'!$I$7</f>
        <v>#VALUE!</v>
      </c>
    </row>
    <row r="27" spans="1:17" ht="15.75" thickBot="1" x14ac:dyDescent="0.35">
      <c r="M27" s="234" t="s">
        <v>236</v>
      </c>
      <c r="N27" s="236" t="e">
        <f>+G6</f>
        <v>#VALUE!</v>
      </c>
      <c r="O27" s="236" t="e">
        <f>+G32</f>
        <v>#VALUE!</v>
      </c>
      <c r="P27" s="236" t="e">
        <f>+G58</f>
        <v>#VALUE!</v>
      </c>
      <c r="Q27" s="236" t="e">
        <f>+G84</f>
        <v>#VALUE!</v>
      </c>
    </row>
    <row r="28" spans="1:17" ht="15.75" thickBot="1" x14ac:dyDescent="0.35">
      <c r="M28" s="238" t="s">
        <v>225</v>
      </c>
      <c r="N28" s="239" t="e">
        <f>+N27-N26</f>
        <v>#VALUE!</v>
      </c>
      <c r="O28" s="239" t="e">
        <f t="shared" ref="O28:Q28" si="9">+O27-O26</f>
        <v>#VALUE!</v>
      </c>
      <c r="P28" s="239" t="e">
        <f t="shared" si="9"/>
        <v>#VALUE!</v>
      </c>
      <c r="Q28" s="239" t="e">
        <f t="shared" si="9"/>
        <v>#VALUE!</v>
      </c>
    </row>
    <row r="29" spans="1:17" ht="15.75" thickBot="1" x14ac:dyDescent="0.35">
      <c r="M29" s="238" t="s">
        <v>226</v>
      </c>
      <c r="N29" s="240" t="e">
        <f>+N28/N26</f>
        <v>#VALUE!</v>
      </c>
      <c r="O29" s="240" t="e">
        <f t="shared" ref="O29:Q29" si="10">+O28/O26</f>
        <v>#VALUE!</v>
      </c>
      <c r="P29" s="240" t="e">
        <f t="shared" si="10"/>
        <v>#VALUE!</v>
      </c>
      <c r="Q29" s="240" t="e">
        <f t="shared" si="10"/>
        <v>#VALUE!</v>
      </c>
    </row>
    <row r="31" spans="1:17" x14ac:dyDescent="0.3">
      <c r="A31" s="291" t="s">
        <v>38</v>
      </c>
      <c r="B31" s="291"/>
      <c r="C31" s="167">
        <v>2024</v>
      </c>
      <c r="D31" s="167">
        <v>2025</v>
      </c>
      <c r="E31" s="167">
        <v>2026</v>
      </c>
      <c r="F31" s="167">
        <v>2027</v>
      </c>
      <c r="G31" s="167">
        <v>2028</v>
      </c>
    </row>
    <row r="32" spans="1:17" s="1" customFormat="1" ht="13.5" x14ac:dyDescent="0.3">
      <c r="A32" s="223" t="s">
        <v>47</v>
      </c>
      <c r="B32" s="223" t="s">
        <v>4</v>
      </c>
      <c r="C32" s="224" t="e">
        <f t="shared" ref="C32:D32" si="11">SUM(C33:C37)</f>
        <v>#VALUE!</v>
      </c>
      <c r="D32" s="224" t="e">
        <f t="shared" si="11"/>
        <v>#VALUE!</v>
      </c>
      <c r="E32" s="224" t="e">
        <f>SUM(E33:E37)</f>
        <v>#VALUE!</v>
      </c>
      <c r="F32" s="224" t="e">
        <f>SUM(F33:F37)</f>
        <v>#VALUE!</v>
      </c>
      <c r="G32" s="225" t="e">
        <f>SUM(G33:G37)</f>
        <v>#VALUE!</v>
      </c>
    </row>
    <row r="33" spans="1:7" x14ac:dyDescent="0.3">
      <c r="A33" s="6" t="s">
        <v>41</v>
      </c>
      <c r="B33" s="6"/>
      <c r="C33" s="7" t="e">
        <f>+'Simul MT post solde'!G16</f>
        <v>#VALUE!</v>
      </c>
      <c r="D33" s="7" t="e">
        <f>+'Simul MT post solde'!G41</f>
        <v>#VALUE!</v>
      </c>
      <c r="E33" s="7" t="e">
        <f>+'Simul MT post solde'!G66</f>
        <v>#VALUE!</v>
      </c>
      <c r="F33" s="7" t="e">
        <f>+'Simul MT post solde'!G91</f>
        <v>#VALUE!</v>
      </c>
      <c r="G33" s="7" t="e">
        <f>+'Simul MT post solde'!G116</f>
        <v>#VALUE!</v>
      </c>
    </row>
    <row r="34" spans="1:7" x14ac:dyDescent="0.3">
      <c r="A34" s="6" t="s">
        <v>42</v>
      </c>
      <c r="B34" s="6"/>
      <c r="C34" s="7" t="e">
        <f>+'Simul MT post solde'!G25</f>
        <v>#VALUE!</v>
      </c>
      <c r="D34" s="7" t="e">
        <f>+'Simul MT post solde'!G50</f>
        <v>#VALUE!</v>
      </c>
      <c r="E34" s="7" t="e">
        <f>+'Simul MT post solde'!G75</f>
        <v>#VALUE!</v>
      </c>
      <c r="F34" s="7" t="e">
        <f>+'Simul MT post solde'!G100</f>
        <v>#VALUE!</v>
      </c>
      <c r="G34" s="7" t="e">
        <f>+'Simul MT post solde'!G125</f>
        <v>#VALUE!</v>
      </c>
    </row>
    <row r="35" spans="1:7" x14ac:dyDescent="0.3">
      <c r="A35" s="6" t="s">
        <v>43</v>
      </c>
      <c r="B35" s="6"/>
      <c r="C35" s="7" t="e">
        <f>+'Simul MT post solde'!G26</f>
        <v>#VALUE!</v>
      </c>
      <c r="D35" s="7" t="e">
        <f>+'Simul MT post solde'!G51</f>
        <v>#VALUE!</v>
      </c>
      <c r="E35" s="7" t="e">
        <f>+'Simul MT post solde'!G76</f>
        <v>#VALUE!</v>
      </c>
      <c r="F35" s="7" t="e">
        <f>+'Simul MT post solde'!G101</f>
        <v>#VALUE!</v>
      </c>
      <c r="G35" s="7" t="e">
        <f>+'Simul MT post solde'!G126</f>
        <v>#VALUE!</v>
      </c>
    </row>
    <row r="36" spans="1:7" x14ac:dyDescent="0.3">
      <c r="A36" s="6" t="s">
        <v>44</v>
      </c>
      <c r="B36" s="6"/>
      <c r="C36" s="7" t="e">
        <f>+'Simul MT post solde'!G30</f>
        <v>#VALUE!</v>
      </c>
      <c r="D36" s="7" t="e">
        <f>+'Simul MT post solde'!G55</f>
        <v>#VALUE!</v>
      </c>
      <c r="E36" s="7" t="e">
        <f>+'Simul MT post solde'!G80</f>
        <v>#VALUE!</v>
      </c>
      <c r="F36" s="7" t="e">
        <f>+'Simul MT post solde'!G105</f>
        <v>#VALUE!</v>
      </c>
      <c r="G36" s="7" t="e">
        <f>+'Simul MT post solde'!G130</f>
        <v>#VALUE!</v>
      </c>
    </row>
    <row r="37" spans="1:7" x14ac:dyDescent="0.3">
      <c r="A37" s="6" t="s">
        <v>45</v>
      </c>
      <c r="B37" s="6"/>
      <c r="C37" s="7" t="e">
        <f>+'Simul MT post solde'!G31</f>
        <v>#VALUE!</v>
      </c>
      <c r="D37" s="7" t="e">
        <f>+'Simul MT post solde'!G56</f>
        <v>#VALUE!</v>
      </c>
      <c r="E37" s="7" t="e">
        <f>+'Simul MT post solde'!G81</f>
        <v>#VALUE!</v>
      </c>
      <c r="F37" s="7" t="e">
        <f>+'Simul MT post solde'!G106</f>
        <v>#VALUE!</v>
      </c>
      <c r="G37" s="7" t="e">
        <f>+'Simul MT post solde'!G131</f>
        <v>#VALUE!</v>
      </c>
    </row>
    <row r="38" spans="1:7" x14ac:dyDescent="0.3">
      <c r="A38" s="6" t="s">
        <v>46</v>
      </c>
      <c r="B38" s="6"/>
      <c r="C38" s="11"/>
      <c r="D38" s="11">
        <f>IFERROR((D32-C32)/C32,0)</f>
        <v>0</v>
      </c>
      <c r="E38" s="11">
        <f>IFERROR((E32-D32)/D32,0)</f>
        <v>0</v>
      </c>
      <c r="F38" s="11">
        <f>IFERROR((F32-E32)/E32,0)</f>
        <v>0</v>
      </c>
      <c r="G38" s="11">
        <f>IFERROR((G32-F32)/F32,0)</f>
        <v>0</v>
      </c>
    </row>
    <row r="57" spans="1:7" x14ac:dyDescent="0.3">
      <c r="A57" s="291" t="s">
        <v>38</v>
      </c>
      <c r="B57" s="291"/>
      <c r="C57" s="167">
        <v>2024</v>
      </c>
      <c r="D57" s="167">
        <v>2025</v>
      </c>
      <c r="E57" s="167">
        <v>2026</v>
      </c>
      <c r="F57" s="167">
        <v>2027</v>
      </c>
      <c r="G57" s="167">
        <v>2028</v>
      </c>
    </row>
    <row r="58" spans="1:7" x14ac:dyDescent="0.3">
      <c r="A58" s="223" t="str">
        <f>'Simul TBT post solde'!C5</f>
        <v>Ib(a)'</v>
      </c>
      <c r="B58" s="223" t="s">
        <v>48</v>
      </c>
      <c r="C58" s="224" t="e">
        <f t="shared" ref="C58" si="12">SUM(C59:C63)</f>
        <v>#VALUE!</v>
      </c>
      <c r="D58" s="224" t="e">
        <f t="shared" ref="D58" si="13">SUM(D59:D63)</f>
        <v>#VALUE!</v>
      </c>
      <c r="E58" s="224" t="e">
        <f>SUM(E59:E63)</f>
        <v>#VALUE!</v>
      </c>
      <c r="F58" s="224" t="e">
        <f>SUM(F59:F63)</f>
        <v>#VALUE!</v>
      </c>
      <c r="G58" s="225" t="e">
        <f>SUM(G59:G63)</f>
        <v>#VALUE!</v>
      </c>
    </row>
    <row r="59" spans="1:7" x14ac:dyDescent="0.3">
      <c r="A59" s="6" t="s">
        <v>41</v>
      </c>
      <c r="B59" s="6"/>
      <c r="C59" s="7" t="e">
        <f>+'Simul TBT post solde'!C16</f>
        <v>#VALUE!</v>
      </c>
      <c r="D59" s="7" t="e">
        <f>+'Simul TBT post solde'!C41</f>
        <v>#VALUE!</v>
      </c>
      <c r="E59" s="7" t="e">
        <f>+'Simul TBT post solde'!C66</f>
        <v>#VALUE!</v>
      </c>
      <c r="F59" s="7" t="e">
        <f>+'Simul TBT post solde'!C91</f>
        <v>#VALUE!</v>
      </c>
      <c r="G59" s="7" t="e">
        <f>+'Simul TBT post solde'!C116</f>
        <v>#VALUE!</v>
      </c>
    </row>
    <row r="60" spans="1:7" x14ac:dyDescent="0.3">
      <c r="A60" s="6" t="s">
        <v>42</v>
      </c>
      <c r="B60" s="6"/>
      <c r="C60" s="7" t="e">
        <f>+'Simul TBT post solde'!C25</f>
        <v>#VALUE!</v>
      </c>
      <c r="D60" s="7" t="e">
        <f>+'Simul TBT post solde'!C50</f>
        <v>#VALUE!</v>
      </c>
      <c r="E60" s="7" t="e">
        <f>+'Simul TBT post solde'!C75</f>
        <v>#VALUE!</v>
      </c>
      <c r="F60" s="7" t="e">
        <f>+'Simul TBT post solde'!C100</f>
        <v>#VALUE!</v>
      </c>
      <c r="G60" s="7" t="e">
        <f>+'Simul TBT post solde'!C125</f>
        <v>#VALUE!</v>
      </c>
    </row>
    <row r="61" spans="1:7" x14ac:dyDescent="0.3">
      <c r="A61" s="6" t="s">
        <v>43</v>
      </c>
      <c r="B61" s="6"/>
      <c r="C61" s="7" t="e">
        <f>+'Simul TBT post solde'!C26</f>
        <v>#VALUE!</v>
      </c>
      <c r="D61" s="7" t="e">
        <f>+'Simul TBT post solde'!C51</f>
        <v>#VALUE!</v>
      </c>
      <c r="E61" s="7" t="e">
        <f>+'Simul TBT post solde'!C76</f>
        <v>#VALUE!</v>
      </c>
      <c r="F61" s="7" t="e">
        <f>+'Simul TBT post solde'!C101</f>
        <v>#VALUE!</v>
      </c>
      <c r="G61" s="7" t="e">
        <f>+'Simul TBT post solde'!C126</f>
        <v>#VALUE!</v>
      </c>
    </row>
    <row r="62" spans="1:7" x14ac:dyDescent="0.3">
      <c r="A62" s="6" t="s">
        <v>44</v>
      </c>
      <c r="B62" s="6"/>
      <c r="C62" s="7" t="e">
        <f>+'Simul TBT post solde'!C30</f>
        <v>#VALUE!</v>
      </c>
      <c r="D62" s="7" t="e">
        <f>+'Simul TBT post solde'!C55</f>
        <v>#VALUE!</v>
      </c>
      <c r="E62" s="7" t="e">
        <f>+'Simul TBT post solde'!C80</f>
        <v>#VALUE!</v>
      </c>
      <c r="F62" s="7" t="e">
        <f>+'Simul TBT post solde'!C105</f>
        <v>#VALUE!</v>
      </c>
      <c r="G62" s="7" t="e">
        <f>+'Simul TBT post solde'!C130</f>
        <v>#VALUE!</v>
      </c>
    </row>
    <row r="63" spans="1:7" x14ac:dyDescent="0.3">
      <c r="A63" s="6" t="s">
        <v>45</v>
      </c>
      <c r="B63" s="6"/>
      <c r="C63" s="7" t="e">
        <f>+'Simul TBT post solde'!C31</f>
        <v>#VALUE!</v>
      </c>
      <c r="D63" s="7" t="e">
        <f>+'Simul TBT post solde'!C56</f>
        <v>#VALUE!</v>
      </c>
      <c r="E63" s="7" t="e">
        <f>+'Simul TBT post solde'!C81</f>
        <v>#VALUE!</v>
      </c>
      <c r="F63" s="7" t="e">
        <f>+'Simul TBT post solde'!C106</f>
        <v>#VALUE!</v>
      </c>
      <c r="G63" s="7" t="e">
        <f>+'Simul TBT post solde'!C131</f>
        <v>#VALUE!</v>
      </c>
    </row>
    <row r="64" spans="1:7" x14ac:dyDescent="0.3">
      <c r="A64" s="6" t="s">
        <v>46</v>
      </c>
      <c r="B64" s="6"/>
      <c r="C64" s="11"/>
      <c r="D64" s="11">
        <f t="shared" ref="D64" si="14">IFERROR((D58-C58)/C58,0)</f>
        <v>0</v>
      </c>
      <c r="E64" s="11">
        <f>IFERROR((E58-D58)/D58,0)</f>
        <v>0</v>
      </c>
      <c r="F64" s="11">
        <f>IFERROR((F58-E58)/E58,0)</f>
        <v>0</v>
      </c>
      <c r="G64" s="11">
        <f>IFERROR((G58-F58)/F58,0)</f>
        <v>0</v>
      </c>
    </row>
    <row r="83" spans="1:7" x14ac:dyDescent="0.3">
      <c r="A83" s="291" t="s">
        <v>38</v>
      </c>
      <c r="B83" s="291"/>
      <c r="C83" s="167">
        <v>2024</v>
      </c>
      <c r="D83" s="167">
        <v>2025</v>
      </c>
      <c r="E83" s="167">
        <v>2026</v>
      </c>
      <c r="F83" s="167">
        <v>2027</v>
      </c>
      <c r="G83" s="167">
        <v>2028</v>
      </c>
    </row>
    <row r="84" spans="1:7" x14ac:dyDescent="0.3">
      <c r="A84" s="223" t="s">
        <v>49</v>
      </c>
      <c r="B84" s="223" t="s">
        <v>6</v>
      </c>
      <c r="C84" s="224" t="e">
        <f t="shared" ref="C84" si="15">SUM(C85:C89)</f>
        <v>#VALUE!</v>
      </c>
      <c r="D84" s="224" t="e">
        <f t="shared" ref="D84" si="16">SUM(D85:D89)</f>
        <v>#VALUE!</v>
      </c>
      <c r="E84" s="224" t="e">
        <f>SUM(E85:E89)</f>
        <v>#VALUE!</v>
      </c>
      <c r="F84" s="224" t="e">
        <f>SUM(F85:F89)</f>
        <v>#VALUE!</v>
      </c>
      <c r="G84" s="225" t="e">
        <f>SUM(G85:G89)</f>
        <v>#VALUE!</v>
      </c>
    </row>
    <row r="85" spans="1:7" x14ac:dyDescent="0.3">
      <c r="A85" s="6" t="s">
        <v>41</v>
      </c>
      <c r="B85" s="6"/>
      <c r="C85" s="7" t="e">
        <f>+'Simul BT post solde'!E20</f>
        <v>#VALUE!</v>
      </c>
      <c r="D85" s="7" t="e">
        <f>+'Simul BT post solde'!E44</f>
        <v>#VALUE!</v>
      </c>
      <c r="E85" s="7" t="e">
        <f>+'Simul BT post solde'!E68</f>
        <v>#VALUE!</v>
      </c>
      <c r="F85" s="7" t="e">
        <f>+'Simul BT post solde'!E93</f>
        <v>#VALUE!</v>
      </c>
      <c r="G85" s="7" t="e">
        <f>+'Simul BT post solde'!E117</f>
        <v>#VALUE!</v>
      </c>
    </row>
    <row r="86" spans="1:7" x14ac:dyDescent="0.3">
      <c r="A86" s="6" t="s">
        <v>42</v>
      </c>
      <c r="B86" s="6"/>
      <c r="C86" s="7" t="e">
        <f>+'Simul BT post solde'!E32</f>
        <v>#VALUE!</v>
      </c>
      <c r="D86" s="7" t="e">
        <f>+'Simul BT post solde'!E56</f>
        <v>#VALUE!</v>
      </c>
      <c r="E86" s="7" t="e">
        <f>+'Simul BT post solde'!E80</f>
        <v>#VALUE!</v>
      </c>
      <c r="F86" s="7" t="e">
        <f>+'Simul BT post solde'!E105</f>
        <v>#VALUE!</v>
      </c>
      <c r="G86" s="7" t="e">
        <f>+'Simul BT post solde'!E129</f>
        <v>#VALUE!</v>
      </c>
    </row>
    <row r="87" spans="1:7" x14ac:dyDescent="0.3">
      <c r="A87" s="6" t="s">
        <v>43</v>
      </c>
      <c r="B87" s="6"/>
      <c r="C87" s="7" t="e">
        <f>+'Simul BT post solde'!E33</f>
        <v>#VALUE!</v>
      </c>
      <c r="D87" s="7" t="e">
        <f>+'Simul BT post solde'!E57</f>
        <v>#VALUE!</v>
      </c>
      <c r="E87" s="7" t="e">
        <f>+'Simul BT post solde'!E81</f>
        <v>#VALUE!</v>
      </c>
      <c r="F87" s="7" t="e">
        <f>+'Simul BT post solde'!E106</f>
        <v>#VALUE!</v>
      </c>
      <c r="G87" s="7" t="e">
        <f>+'Simul BT post solde'!E130</f>
        <v>#VALUE!</v>
      </c>
    </row>
    <row r="88" spans="1:7" x14ac:dyDescent="0.3">
      <c r="A88" s="6" t="s">
        <v>44</v>
      </c>
      <c r="B88" s="6"/>
      <c r="C88" s="7" t="e">
        <f>+'Simul BT post solde'!E37</f>
        <v>#VALUE!</v>
      </c>
      <c r="D88" s="7" t="e">
        <f>+'Simul BT post solde'!E61</f>
        <v>#VALUE!</v>
      </c>
      <c r="E88" s="7" t="e">
        <f>+'Simul BT post solde'!E85</f>
        <v>#VALUE!</v>
      </c>
      <c r="F88" s="7" t="e">
        <f>+'Simul BT post solde'!E110</f>
        <v>#VALUE!</v>
      </c>
      <c r="G88" s="7" t="e">
        <f>+'Simul BT post solde'!E134</f>
        <v>#VALUE!</v>
      </c>
    </row>
    <row r="89" spans="1:7" x14ac:dyDescent="0.3">
      <c r="A89" s="6" t="s">
        <v>45</v>
      </c>
      <c r="B89" s="6"/>
      <c r="C89" s="7"/>
      <c r="D89" s="7"/>
      <c r="E89" s="7"/>
      <c r="F89" s="7"/>
      <c r="G89" s="7"/>
    </row>
    <row r="90" spans="1:7" x14ac:dyDescent="0.3">
      <c r="A90" s="6" t="s">
        <v>46</v>
      </c>
      <c r="B90" s="6"/>
      <c r="C90" s="11"/>
      <c r="D90" s="11">
        <f>IFERROR((D84-C84)/C84,0)</f>
        <v>0</v>
      </c>
      <c r="E90" s="11">
        <f t="shared" ref="E90:F90" si="17">IFERROR((E84-D84)/D84,0)</f>
        <v>0</v>
      </c>
      <c r="F90" s="11">
        <f t="shared" si="17"/>
        <v>0</v>
      </c>
      <c r="G90" s="11">
        <f>IFERROR((G84-F84)/F84,0)</f>
        <v>0</v>
      </c>
    </row>
  </sheetData>
  <mergeCells count="11">
    <mergeCell ref="A5:B5"/>
    <mergeCell ref="A31:B31"/>
    <mergeCell ref="A57:B57"/>
    <mergeCell ref="A83:B83"/>
    <mergeCell ref="M20:Q20"/>
    <mergeCell ref="M25:Q25"/>
    <mergeCell ref="M3:M4"/>
    <mergeCell ref="N3:Q3"/>
    <mergeCell ref="M5:Q5"/>
    <mergeCell ref="M10:Q10"/>
    <mergeCell ref="M15:Q15"/>
  </mergeCells>
  <pageMargins left="0.7" right="0.7" top="0.75" bottom="0.75" header="0.3" footer="0.3"/>
  <pageSetup paperSize="9" orientation="landscape" verticalDpi="300" r:id="rId1"/>
  <rowBreaks count="3" manualBreakCount="3">
    <brk id="30" max="16383" man="1"/>
    <brk id="56" max="16383" man="1"/>
    <brk id="8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0A6C-00CA-4987-89F5-FA9D7C04FB32}">
  <dimension ref="A3:V91"/>
  <sheetViews>
    <sheetView workbookViewId="0">
      <selection activeCell="A3" sqref="A3"/>
    </sheetView>
  </sheetViews>
  <sheetFormatPr baseColWidth="10" defaultColWidth="8.85546875" defaultRowHeight="15" x14ac:dyDescent="0.3"/>
  <cols>
    <col min="1" max="1" width="38.28515625" style="5" bestFit="1" customWidth="1"/>
    <col min="2" max="2" width="15.85546875" style="5" customWidth="1"/>
    <col min="3" max="10" width="12.7109375" style="5" customWidth="1"/>
    <col min="11" max="16384" width="8.85546875" style="5"/>
  </cols>
  <sheetData>
    <row r="3" spans="1:22" ht="21" x14ac:dyDescent="0.3">
      <c r="A3" s="165" t="s">
        <v>216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22" ht="21" x14ac:dyDescent="0.3">
      <c r="A4" s="227"/>
      <c r="B4" s="227"/>
      <c r="C4" s="228" t="e">
        <f>+SUM(C8:C12)-C7</f>
        <v>#VALUE!</v>
      </c>
      <c r="D4" s="228" t="e">
        <f t="shared" ref="D4:J4" si="0">+SUM(D8:D12)-D7</f>
        <v>#VALUE!</v>
      </c>
      <c r="E4" s="228" t="e">
        <f t="shared" si="0"/>
        <v>#VALUE!</v>
      </c>
      <c r="F4" s="228" t="e">
        <f t="shared" si="0"/>
        <v>#VALUE!</v>
      </c>
      <c r="G4" s="228" t="e">
        <f t="shared" si="0"/>
        <v>#VALUE!</v>
      </c>
      <c r="H4" s="228" t="e">
        <f t="shared" si="0"/>
        <v>#VALUE!</v>
      </c>
      <c r="I4" s="228" t="e">
        <f t="shared" si="0"/>
        <v>#VALUE!</v>
      </c>
      <c r="J4" s="228" t="e">
        <f t="shared" si="0"/>
        <v>#VALUE!</v>
      </c>
    </row>
    <row r="5" spans="1:22" x14ac:dyDescent="0.3">
      <c r="C5" s="33" t="s">
        <v>3</v>
      </c>
      <c r="D5" s="33" t="s">
        <v>3</v>
      </c>
      <c r="E5" s="33" t="s">
        <v>4</v>
      </c>
      <c r="F5" s="33" t="s">
        <v>4</v>
      </c>
      <c r="G5" s="33" t="s">
        <v>5</v>
      </c>
      <c r="H5" s="33" t="s">
        <v>5</v>
      </c>
      <c r="I5" s="33" t="s">
        <v>6</v>
      </c>
      <c r="J5" s="33" t="s">
        <v>6</v>
      </c>
    </row>
    <row r="6" spans="1:22" s="231" customFormat="1" ht="32.25" customHeight="1" x14ac:dyDescent="0.3">
      <c r="A6" s="292" t="s">
        <v>38</v>
      </c>
      <c r="B6" s="292"/>
      <c r="C6" s="230" t="s">
        <v>227</v>
      </c>
      <c r="D6" s="230" t="s">
        <v>228</v>
      </c>
      <c r="E6" s="230" t="s">
        <v>227</v>
      </c>
      <c r="F6" s="230" t="s">
        <v>228</v>
      </c>
      <c r="G6" s="230" t="s">
        <v>227</v>
      </c>
      <c r="H6" s="230" t="s">
        <v>228</v>
      </c>
      <c r="I6" s="230" t="s">
        <v>227</v>
      </c>
      <c r="J6" s="230" t="s">
        <v>228</v>
      </c>
    </row>
    <row r="7" spans="1:22" s="1" customFormat="1" ht="13.5" x14ac:dyDescent="0.3">
      <c r="A7" s="232" t="s">
        <v>39</v>
      </c>
      <c r="B7" s="232" t="s">
        <v>40</v>
      </c>
      <c r="C7" s="233" t="e">
        <f>+SUM(C8:C12)</f>
        <v>#VALUE!</v>
      </c>
      <c r="D7" s="233" t="e">
        <f t="shared" ref="D7:J7" si="1">+SUM(D8:D12)</f>
        <v>#VALUE!</v>
      </c>
      <c r="E7" s="233" t="e">
        <f t="shared" si="1"/>
        <v>#VALUE!</v>
      </c>
      <c r="F7" s="233" t="e">
        <f t="shared" si="1"/>
        <v>#VALUE!</v>
      </c>
      <c r="G7" s="233" t="e">
        <f t="shared" si="1"/>
        <v>#VALUE!</v>
      </c>
      <c r="H7" s="233" t="e">
        <f t="shared" si="1"/>
        <v>#VALUE!</v>
      </c>
      <c r="I7" s="233" t="e">
        <f t="shared" si="1"/>
        <v>#VALUE!</v>
      </c>
      <c r="J7" s="233" t="e">
        <f t="shared" si="1"/>
        <v>#VALUE!</v>
      </c>
    </row>
    <row r="8" spans="1:22" x14ac:dyDescent="0.3">
      <c r="A8" s="6" t="s">
        <v>41</v>
      </c>
      <c r="B8" s="6"/>
      <c r="C8" s="237" t="e">
        <f>+'Simul TMT'!D16</f>
        <v>#VALUE!</v>
      </c>
      <c r="D8" s="237" t="e">
        <f>+'Simul TMT post solde'!D16</f>
        <v>#VALUE!</v>
      </c>
      <c r="E8" s="237" t="e">
        <f>+'Simul MT'!G16</f>
        <v>#VALUE!</v>
      </c>
      <c r="F8" s="237" t="e">
        <f>+'Simul MT post solde'!G16</f>
        <v>#VALUE!</v>
      </c>
      <c r="G8" s="237" t="e">
        <f>+'Simul TBT'!C16</f>
        <v>#VALUE!</v>
      </c>
      <c r="H8" s="237" t="e">
        <f>+'Simul TBT post solde'!C16</f>
        <v>#VALUE!</v>
      </c>
      <c r="I8" s="237" t="e">
        <f>+'Simul BT'!E20</f>
        <v>#VALUE!</v>
      </c>
      <c r="J8" s="237" t="e">
        <f>+'Simul BT post solde'!E20</f>
        <v>#VALUE!</v>
      </c>
    </row>
    <row r="9" spans="1:22" x14ac:dyDescent="0.3">
      <c r="A9" s="6" t="s">
        <v>42</v>
      </c>
      <c r="B9" s="6"/>
      <c r="C9" s="237" t="e">
        <f>+'Simul TMT'!D25</f>
        <v>#VALUE!</v>
      </c>
      <c r="D9" s="237" t="e">
        <f>+'Simul TMT post solde'!D25</f>
        <v>#VALUE!</v>
      </c>
      <c r="E9" s="237" t="e">
        <f>+'Simul MT'!G25</f>
        <v>#VALUE!</v>
      </c>
      <c r="F9" s="237" t="e">
        <f>+'Simul MT post solde'!G25</f>
        <v>#VALUE!</v>
      </c>
      <c r="G9" s="237" t="e">
        <f>+'Simul TBT'!C25</f>
        <v>#VALUE!</v>
      </c>
      <c r="H9" s="237" t="e">
        <f>+'Simul TBT post solde'!C25</f>
        <v>#VALUE!</v>
      </c>
      <c r="I9" s="237" t="e">
        <f>+'Simul BT'!E32</f>
        <v>#VALUE!</v>
      </c>
      <c r="J9" s="237" t="e">
        <f>+'Simul BT post solde'!E32</f>
        <v>#VALUE!</v>
      </c>
    </row>
    <row r="10" spans="1:22" x14ac:dyDescent="0.3">
      <c r="A10" s="6" t="s">
        <v>43</v>
      </c>
      <c r="B10" s="6"/>
      <c r="C10" s="237" t="e">
        <f>+'Simul TMT'!D26</f>
        <v>#VALUE!</v>
      </c>
      <c r="D10" s="237" t="e">
        <f>+'Simul TMT post solde'!D26</f>
        <v>#VALUE!</v>
      </c>
      <c r="E10" s="237" t="e">
        <f>+'Simul MT'!G26</f>
        <v>#VALUE!</v>
      </c>
      <c r="F10" s="237" t="e">
        <f>+'Simul MT post solde'!G26</f>
        <v>#VALUE!</v>
      </c>
      <c r="G10" s="237" t="e">
        <f>+'Simul TBT'!C26</f>
        <v>#VALUE!</v>
      </c>
      <c r="H10" s="237" t="e">
        <f>+'Simul TBT post solde'!C26</f>
        <v>#VALUE!</v>
      </c>
      <c r="I10" s="237" t="e">
        <f>+'Simul BT'!E33</f>
        <v>#VALUE!</v>
      </c>
      <c r="J10" s="237" t="e">
        <f>+'Simul BT post solde'!E33</f>
        <v>#VALUE!</v>
      </c>
    </row>
    <row r="11" spans="1:22" customFormat="1" x14ac:dyDescent="0.3">
      <c r="A11" s="159" t="s">
        <v>44</v>
      </c>
      <c r="B11" s="159"/>
      <c r="C11" s="237" t="e">
        <f>+'Simul TMT'!D30</f>
        <v>#VALUE!</v>
      </c>
      <c r="D11" s="237" t="e">
        <f>+'Simul TMT post solde'!D30</f>
        <v>#VALUE!</v>
      </c>
      <c r="E11" s="237" t="e">
        <f>+'Simul MT'!G30</f>
        <v>#VALUE!</v>
      </c>
      <c r="F11" s="237" t="e">
        <f>+'Simul MT post solde'!G30</f>
        <v>#VALUE!</v>
      </c>
      <c r="G11" s="237" t="e">
        <f>+'Simul TBT'!C30</f>
        <v>#VALUE!</v>
      </c>
      <c r="H11" s="237" t="e">
        <f>+'Simul TBT post solde'!C30</f>
        <v>#VALUE!</v>
      </c>
      <c r="I11" s="237" t="e">
        <f>+'Simul BT'!E37</f>
        <v>#VALUE!</v>
      </c>
      <c r="J11" s="237" t="e">
        <f>+'Simul BT post solde'!E37</f>
        <v>#VALUE!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">
      <c r="A12" s="6" t="s">
        <v>45</v>
      </c>
      <c r="B12" s="6"/>
      <c r="C12" s="237" t="e">
        <f>+'Simul TMT'!D31</f>
        <v>#VALUE!</v>
      </c>
      <c r="D12" s="237" t="e">
        <f>+'Simul TMT post solde'!D31</f>
        <v>#VALUE!</v>
      </c>
      <c r="E12" s="237" t="e">
        <f>+'Simul MT'!G31</f>
        <v>#VALUE!</v>
      </c>
      <c r="F12" s="237" t="e">
        <f>+'Simul MT post solde'!G31</f>
        <v>#VALUE!</v>
      </c>
      <c r="G12" s="237" t="e">
        <f>+'Simul TBT'!C31</f>
        <v>#VALUE!</v>
      </c>
      <c r="H12" s="237" t="e">
        <f>+'Simul TBT post solde'!C31</f>
        <v>#VALUE!</v>
      </c>
      <c r="I12" s="237">
        <v>0</v>
      </c>
      <c r="J12" s="237">
        <v>0</v>
      </c>
    </row>
    <row r="13" spans="1:22" x14ac:dyDescent="0.3">
      <c r="A13" s="6"/>
      <c r="B13" s="6"/>
      <c r="C13" s="11"/>
      <c r="D13" s="241" t="e">
        <f>+(D7-C7)/C7</f>
        <v>#VALUE!</v>
      </c>
      <c r="F13" s="241" t="e">
        <f>+(F7-E7)/E7</f>
        <v>#VALUE!</v>
      </c>
      <c r="G13" s="242"/>
      <c r="H13" s="241" t="e">
        <f>+(H7-G7)/G7</f>
        <v>#VALUE!</v>
      </c>
      <c r="J13" s="241" t="e">
        <f>+(J7-I7)/I7</f>
        <v>#VALUE!</v>
      </c>
    </row>
    <row r="32" spans="1:4" x14ac:dyDescent="0.3">
      <c r="A32" s="243"/>
      <c r="B32" s="243"/>
      <c r="C32" s="244"/>
      <c r="D32" s="244"/>
    </row>
    <row r="33" spans="1:4" s="1" customFormat="1" ht="13.5" x14ac:dyDescent="0.3">
      <c r="A33" s="245"/>
      <c r="B33" s="245"/>
      <c r="C33" s="246"/>
      <c r="D33" s="246"/>
    </row>
    <row r="34" spans="1:4" x14ac:dyDescent="0.3">
      <c r="A34" s="6"/>
      <c r="B34" s="6"/>
      <c r="C34" s="237"/>
      <c r="D34" s="247"/>
    </row>
    <row r="35" spans="1:4" x14ac:dyDescent="0.3">
      <c r="A35" s="6"/>
      <c r="B35" s="6"/>
      <c r="C35" s="237"/>
      <c r="D35" s="247"/>
    </row>
    <row r="36" spans="1:4" x14ac:dyDescent="0.3">
      <c r="A36" s="6"/>
      <c r="B36" s="6"/>
      <c r="C36" s="237"/>
      <c r="D36" s="247"/>
    </row>
    <row r="37" spans="1:4" x14ac:dyDescent="0.3">
      <c r="A37" s="6"/>
      <c r="B37" s="6"/>
      <c r="C37" s="237"/>
      <c r="D37" s="247"/>
    </row>
    <row r="38" spans="1:4" x14ac:dyDescent="0.3">
      <c r="A38" s="6"/>
      <c r="B38" s="6"/>
      <c r="C38" s="237"/>
      <c r="D38" s="247"/>
    </row>
    <row r="39" spans="1:4" x14ac:dyDescent="0.3">
      <c r="A39" s="6"/>
      <c r="B39" s="6"/>
      <c r="C39" s="11"/>
      <c r="D39" s="11"/>
    </row>
    <row r="58" spans="1:4" x14ac:dyDescent="0.3">
      <c r="A58" s="243"/>
      <c r="B58" s="243"/>
      <c r="C58" s="244"/>
      <c r="D58" s="244"/>
    </row>
    <row r="59" spans="1:4" x14ac:dyDescent="0.3">
      <c r="A59" s="245"/>
      <c r="B59" s="245"/>
      <c r="C59" s="246"/>
      <c r="D59" s="246"/>
    </row>
    <row r="60" spans="1:4" x14ac:dyDescent="0.3">
      <c r="A60" s="6"/>
      <c r="B60" s="6"/>
      <c r="C60" s="237"/>
      <c r="D60" s="247"/>
    </row>
    <row r="61" spans="1:4" x14ac:dyDescent="0.3">
      <c r="A61" s="6"/>
      <c r="B61" s="6"/>
      <c r="C61" s="237"/>
      <c r="D61" s="247"/>
    </row>
    <row r="62" spans="1:4" x14ac:dyDescent="0.3">
      <c r="A62" s="6"/>
      <c r="B62" s="6"/>
      <c r="C62" s="237"/>
      <c r="D62" s="247"/>
    </row>
    <row r="63" spans="1:4" x14ac:dyDescent="0.3">
      <c r="A63" s="6"/>
      <c r="B63" s="6"/>
      <c r="C63" s="237"/>
      <c r="D63" s="247"/>
    </row>
    <row r="64" spans="1:4" x14ac:dyDescent="0.3">
      <c r="A64" s="6"/>
      <c r="B64" s="6"/>
      <c r="C64" s="237"/>
      <c r="D64" s="247"/>
    </row>
    <row r="65" spans="1:4" x14ac:dyDescent="0.3">
      <c r="A65" s="6"/>
      <c r="B65" s="6"/>
      <c r="C65" s="11"/>
      <c r="D65" s="11"/>
    </row>
    <row r="84" spans="1:4" x14ac:dyDescent="0.3">
      <c r="A84" s="243"/>
      <c r="B84" s="243"/>
      <c r="C84" s="244"/>
      <c r="D84" s="244"/>
    </row>
    <row r="85" spans="1:4" x14ac:dyDescent="0.3">
      <c r="A85" s="245"/>
      <c r="B85" s="245"/>
      <c r="C85" s="246"/>
      <c r="D85" s="246"/>
    </row>
    <row r="86" spans="1:4" x14ac:dyDescent="0.3">
      <c r="A86" s="6"/>
      <c r="B86" s="6"/>
      <c r="C86" s="237"/>
      <c r="D86" s="247"/>
    </row>
    <row r="87" spans="1:4" x14ac:dyDescent="0.3">
      <c r="A87" s="6"/>
      <c r="B87" s="6"/>
      <c r="C87" s="237"/>
      <c r="D87" s="247"/>
    </row>
    <row r="88" spans="1:4" x14ac:dyDescent="0.3">
      <c r="A88" s="6"/>
      <c r="B88" s="6"/>
      <c r="C88" s="237"/>
      <c r="D88" s="247"/>
    </row>
    <row r="89" spans="1:4" x14ac:dyDescent="0.3">
      <c r="A89" s="6"/>
      <c r="B89" s="6"/>
      <c r="C89" s="237"/>
      <c r="D89" s="247"/>
    </row>
    <row r="90" spans="1:4" x14ac:dyDescent="0.3">
      <c r="A90" s="6"/>
      <c r="B90" s="6"/>
      <c r="C90" s="237"/>
      <c r="D90" s="247"/>
    </row>
    <row r="91" spans="1:4" x14ac:dyDescent="0.3">
      <c r="A91" s="6"/>
      <c r="B91" s="6"/>
      <c r="C91" s="11"/>
      <c r="D91" s="11"/>
    </row>
  </sheetData>
  <mergeCells count="1">
    <mergeCell ref="A6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8B35-6478-4DE5-A05B-858EB023FE76}">
  <dimension ref="A3:V91"/>
  <sheetViews>
    <sheetView workbookViewId="0">
      <selection activeCell="A3" sqref="A3"/>
    </sheetView>
  </sheetViews>
  <sheetFormatPr baseColWidth="10" defaultColWidth="8.85546875" defaultRowHeight="15" x14ac:dyDescent="0.3"/>
  <cols>
    <col min="1" max="1" width="38.28515625" style="5" bestFit="1" customWidth="1"/>
    <col min="2" max="2" width="15.85546875" style="5" customWidth="1"/>
    <col min="3" max="10" width="12.7109375" style="5" customWidth="1"/>
    <col min="11" max="16384" width="8.85546875" style="5"/>
  </cols>
  <sheetData>
    <row r="3" spans="1:22" ht="21" x14ac:dyDescent="0.3">
      <c r="A3" s="165" t="s">
        <v>216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22" ht="21" x14ac:dyDescent="0.3">
      <c r="A4" s="227"/>
      <c r="B4" s="227"/>
      <c r="C4" s="228" t="e">
        <f>+SUM(C8:C12)-C7</f>
        <v>#VALUE!</v>
      </c>
      <c r="D4" s="228" t="e">
        <f t="shared" ref="D4:J4" si="0">+SUM(D8:D12)-D7</f>
        <v>#VALUE!</v>
      </c>
      <c r="E4" s="228" t="e">
        <f t="shared" si="0"/>
        <v>#VALUE!</v>
      </c>
      <c r="F4" s="228" t="e">
        <f t="shared" si="0"/>
        <v>#VALUE!</v>
      </c>
      <c r="G4" s="228" t="e">
        <f t="shared" si="0"/>
        <v>#VALUE!</v>
      </c>
      <c r="H4" s="228" t="e">
        <f t="shared" si="0"/>
        <v>#VALUE!</v>
      </c>
      <c r="I4" s="228" t="e">
        <f t="shared" si="0"/>
        <v>#VALUE!</v>
      </c>
      <c r="J4" s="228" t="e">
        <f t="shared" si="0"/>
        <v>#VALUE!</v>
      </c>
    </row>
    <row r="5" spans="1:22" x14ac:dyDescent="0.3">
      <c r="C5" s="33" t="s">
        <v>3</v>
      </c>
      <c r="D5" s="33" t="s">
        <v>3</v>
      </c>
      <c r="E5" s="33" t="s">
        <v>4</v>
      </c>
      <c r="F5" s="33" t="s">
        <v>4</v>
      </c>
      <c r="G5" s="33" t="s">
        <v>5</v>
      </c>
      <c r="H5" s="33" t="s">
        <v>5</v>
      </c>
      <c r="I5" s="33" t="s">
        <v>6</v>
      </c>
      <c r="J5" s="33" t="s">
        <v>6</v>
      </c>
    </row>
    <row r="6" spans="1:22" s="231" customFormat="1" ht="32.25" customHeight="1" x14ac:dyDescent="0.3">
      <c r="A6" s="292" t="s">
        <v>38</v>
      </c>
      <c r="B6" s="292"/>
      <c r="C6" s="230" t="s">
        <v>227</v>
      </c>
      <c r="D6" s="230" t="s">
        <v>228</v>
      </c>
      <c r="E6" s="230" t="s">
        <v>227</v>
      </c>
      <c r="F6" s="230" t="s">
        <v>228</v>
      </c>
      <c r="G6" s="230" t="s">
        <v>227</v>
      </c>
      <c r="H6" s="230" t="s">
        <v>228</v>
      </c>
      <c r="I6" s="230" t="s">
        <v>227</v>
      </c>
      <c r="J6" s="230" t="s">
        <v>228</v>
      </c>
    </row>
    <row r="7" spans="1:22" s="1" customFormat="1" ht="13.5" x14ac:dyDescent="0.3">
      <c r="A7" s="232" t="s">
        <v>39</v>
      </c>
      <c r="B7" s="232" t="s">
        <v>40</v>
      </c>
      <c r="C7" s="233" t="e">
        <f>+SUM(C8:C12)</f>
        <v>#VALUE!</v>
      </c>
      <c r="D7" s="233" t="e">
        <f t="shared" ref="D7:J7" si="1">+SUM(D8:D12)</f>
        <v>#VALUE!</v>
      </c>
      <c r="E7" s="233" t="e">
        <f t="shared" si="1"/>
        <v>#VALUE!</v>
      </c>
      <c r="F7" s="233" t="e">
        <f t="shared" si="1"/>
        <v>#VALUE!</v>
      </c>
      <c r="G7" s="233" t="e">
        <f t="shared" si="1"/>
        <v>#VALUE!</v>
      </c>
      <c r="H7" s="233" t="e">
        <f t="shared" si="1"/>
        <v>#VALUE!</v>
      </c>
      <c r="I7" s="233" t="e">
        <f t="shared" si="1"/>
        <v>#VALUE!</v>
      </c>
      <c r="J7" s="233" t="e">
        <f t="shared" si="1"/>
        <v>#VALUE!</v>
      </c>
    </row>
    <row r="8" spans="1:22" x14ac:dyDescent="0.3">
      <c r="A8" s="6" t="s">
        <v>41</v>
      </c>
      <c r="B8" s="6"/>
      <c r="C8" s="237" t="e">
        <f>+'Simul TMT'!D41</f>
        <v>#VALUE!</v>
      </c>
      <c r="D8" s="237" t="e">
        <f>+'Simul TMT post solde'!D41</f>
        <v>#VALUE!</v>
      </c>
      <c r="E8" s="237" t="e">
        <f>+'Simul MT'!G41</f>
        <v>#VALUE!</v>
      </c>
      <c r="F8" s="237" t="e">
        <f>+'Simul MT post solde'!G41</f>
        <v>#VALUE!</v>
      </c>
      <c r="G8" s="237" t="e">
        <f>+'Simul TBT'!C41</f>
        <v>#VALUE!</v>
      </c>
      <c r="H8" s="237" t="e">
        <f>+'Simul TBT post solde'!C41</f>
        <v>#VALUE!</v>
      </c>
      <c r="I8" s="237" t="e">
        <f>+'Simul BT'!E44</f>
        <v>#VALUE!</v>
      </c>
      <c r="J8" s="237" t="e">
        <f>+'Simul BT post solde'!E44</f>
        <v>#VALUE!</v>
      </c>
    </row>
    <row r="9" spans="1:22" x14ac:dyDescent="0.3">
      <c r="A9" s="6" t="s">
        <v>42</v>
      </c>
      <c r="B9" s="6"/>
      <c r="C9" s="237" t="e">
        <f>+'Simul TMT'!D50</f>
        <v>#VALUE!</v>
      </c>
      <c r="D9" s="237" t="e">
        <f>+'Simul TMT post solde'!D50</f>
        <v>#VALUE!</v>
      </c>
      <c r="E9" s="237" t="e">
        <f>+'Simul MT'!G50</f>
        <v>#VALUE!</v>
      </c>
      <c r="F9" s="237" t="e">
        <f>+'Simul MT post solde'!G50</f>
        <v>#VALUE!</v>
      </c>
      <c r="G9" s="237" t="e">
        <f>+'Simul TBT'!C50</f>
        <v>#VALUE!</v>
      </c>
      <c r="H9" s="237" t="e">
        <f>+'Simul TBT post solde'!C50</f>
        <v>#VALUE!</v>
      </c>
      <c r="I9" s="237" t="e">
        <f>+'Simul BT'!E56</f>
        <v>#VALUE!</v>
      </c>
      <c r="J9" s="237" t="e">
        <f>+'Simul BT post solde'!E56</f>
        <v>#VALUE!</v>
      </c>
    </row>
    <row r="10" spans="1:22" x14ac:dyDescent="0.3">
      <c r="A10" s="6" t="s">
        <v>43</v>
      </c>
      <c r="B10" s="6"/>
      <c r="C10" s="237" t="e">
        <f>+'Simul TMT'!D51</f>
        <v>#VALUE!</v>
      </c>
      <c r="D10" s="237" t="e">
        <f>+'Simul TMT post solde'!D51</f>
        <v>#VALUE!</v>
      </c>
      <c r="E10" s="237" t="e">
        <f>+'Simul MT'!G51</f>
        <v>#VALUE!</v>
      </c>
      <c r="F10" s="237" t="e">
        <f>+'Simul MT post solde'!G51</f>
        <v>#VALUE!</v>
      </c>
      <c r="G10" s="237" t="e">
        <f>+'Simul TBT'!C51</f>
        <v>#VALUE!</v>
      </c>
      <c r="H10" s="237" t="e">
        <f>+'Simul TBT post solde'!C51</f>
        <v>#VALUE!</v>
      </c>
      <c r="I10" s="237" t="e">
        <f>+'Simul BT'!E57</f>
        <v>#VALUE!</v>
      </c>
      <c r="J10" s="237" t="e">
        <f>+'Simul BT post solde'!E57</f>
        <v>#VALUE!</v>
      </c>
    </row>
    <row r="11" spans="1:22" customFormat="1" x14ac:dyDescent="0.3">
      <c r="A11" s="159" t="s">
        <v>44</v>
      </c>
      <c r="B11" s="159"/>
      <c r="C11" s="237" t="e">
        <f>+'Simul TMT'!D55</f>
        <v>#VALUE!</v>
      </c>
      <c r="D11" s="237" t="e">
        <f>+'Simul TMT post solde'!D55</f>
        <v>#VALUE!</v>
      </c>
      <c r="E11" s="237" t="e">
        <f>+'Simul MT'!G55</f>
        <v>#VALUE!</v>
      </c>
      <c r="F11" s="237" t="e">
        <f>+'Simul MT post solde'!G55</f>
        <v>#VALUE!</v>
      </c>
      <c r="G11" s="237" t="e">
        <f>+'Simul TBT'!C55</f>
        <v>#VALUE!</v>
      </c>
      <c r="H11" s="237" t="e">
        <f>+'Simul TBT post solde'!C55</f>
        <v>#VALUE!</v>
      </c>
      <c r="I11" s="237" t="e">
        <f>+'Simul BT'!E61</f>
        <v>#VALUE!</v>
      </c>
      <c r="J11" s="237" t="e">
        <f>+'Simul BT post solde'!E61</f>
        <v>#VALUE!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">
      <c r="A12" s="6" t="s">
        <v>45</v>
      </c>
      <c r="B12" s="6"/>
      <c r="C12" s="237" t="e">
        <f>+'Simul TMT'!D56</f>
        <v>#VALUE!</v>
      </c>
      <c r="D12" s="237" t="e">
        <f>+'Simul TMT post solde'!D56</f>
        <v>#VALUE!</v>
      </c>
      <c r="E12" s="237" t="e">
        <f>+'Simul MT'!G56</f>
        <v>#VALUE!</v>
      </c>
      <c r="F12" s="237" t="e">
        <f>+'Simul MT post solde'!G56</f>
        <v>#VALUE!</v>
      </c>
      <c r="G12" s="237" t="e">
        <f>+'Simul TBT'!C56</f>
        <v>#VALUE!</v>
      </c>
      <c r="H12" s="237" t="e">
        <f>+'Simul TBT post solde'!C56</f>
        <v>#VALUE!</v>
      </c>
      <c r="I12" s="237">
        <v>0</v>
      </c>
      <c r="J12" s="237">
        <v>0</v>
      </c>
    </row>
    <row r="13" spans="1:22" x14ac:dyDescent="0.3">
      <c r="A13" s="6"/>
      <c r="B13" s="6"/>
      <c r="C13" s="11"/>
      <c r="D13" s="241" t="e">
        <f>+(D7-C7)/C7</f>
        <v>#VALUE!</v>
      </c>
      <c r="F13" s="241" t="e">
        <f>+(F7-E7)/E7</f>
        <v>#VALUE!</v>
      </c>
      <c r="G13" s="242"/>
      <c r="H13" s="241" t="e">
        <f>+(H7-G7)/G7</f>
        <v>#VALUE!</v>
      </c>
      <c r="J13" s="241" t="e">
        <f>+(J7-I7)/I7</f>
        <v>#VALUE!</v>
      </c>
    </row>
    <row r="32" spans="1:4" x14ac:dyDescent="0.3">
      <c r="A32" s="243"/>
      <c r="B32" s="243"/>
      <c r="C32" s="244"/>
      <c r="D32" s="244"/>
    </row>
    <row r="33" spans="1:4" s="1" customFormat="1" ht="13.5" x14ac:dyDescent="0.3">
      <c r="A33" s="245"/>
      <c r="B33" s="245"/>
      <c r="C33" s="246"/>
      <c r="D33" s="246"/>
    </row>
    <row r="34" spans="1:4" x14ac:dyDescent="0.3">
      <c r="A34" s="6"/>
      <c r="B34" s="6"/>
      <c r="C34" s="237"/>
      <c r="D34" s="247"/>
    </row>
    <row r="35" spans="1:4" x14ac:dyDescent="0.3">
      <c r="A35" s="6"/>
      <c r="B35" s="6"/>
      <c r="C35" s="237"/>
      <c r="D35" s="247"/>
    </row>
    <row r="36" spans="1:4" x14ac:dyDescent="0.3">
      <c r="A36" s="6"/>
      <c r="B36" s="6"/>
      <c r="C36" s="237"/>
      <c r="D36" s="247"/>
    </row>
    <row r="37" spans="1:4" x14ac:dyDescent="0.3">
      <c r="A37" s="6"/>
      <c r="B37" s="6"/>
      <c r="C37" s="237"/>
      <c r="D37" s="247"/>
    </row>
    <row r="38" spans="1:4" x14ac:dyDescent="0.3">
      <c r="A38" s="6"/>
      <c r="B38" s="6"/>
      <c r="C38" s="237"/>
      <c r="D38" s="247"/>
    </row>
    <row r="39" spans="1:4" x14ac:dyDescent="0.3">
      <c r="A39" s="6"/>
      <c r="B39" s="6"/>
      <c r="C39" s="11"/>
      <c r="D39" s="11"/>
    </row>
    <row r="58" spans="1:4" x14ac:dyDescent="0.3">
      <c r="A58" s="243"/>
      <c r="B58" s="243"/>
      <c r="C58" s="244"/>
      <c r="D58" s="244"/>
    </row>
    <row r="59" spans="1:4" x14ac:dyDescent="0.3">
      <c r="A59" s="245"/>
      <c r="B59" s="245"/>
      <c r="C59" s="246"/>
      <c r="D59" s="246"/>
    </row>
    <row r="60" spans="1:4" x14ac:dyDescent="0.3">
      <c r="A60" s="6"/>
      <c r="B60" s="6"/>
      <c r="C60" s="237"/>
      <c r="D60" s="247"/>
    </row>
    <row r="61" spans="1:4" x14ac:dyDescent="0.3">
      <c r="A61" s="6"/>
      <c r="B61" s="6"/>
      <c r="C61" s="237"/>
      <c r="D61" s="247"/>
    </row>
    <row r="62" spans="1:4" x14ac:dyDescent="0.3">
      <c r="A62" s="6"/>
      <c r="B62" s="6"/>
      <c r="C62" s="237"/>
      <c r="D62" s="247"/>
    </row>
    <row r="63" spans="1:4" x14ac:dyDescent="0.3">
      <c r="A63" s="6"/>
      <c r="B63" s="6"/>
      <c r="C63" s="237"/>
      <c r="D63" s="247"/>
    </row>
    <row r="64" spans="1:4" x14ac:dyDescent="0.3">
      <c r="A64" s="6"/>
      <c r="B64" s="6"/>
      <c r="C64" s="237"/>
      <c r="D64" s="247"/>
    </row>
    <row r="65" spans="1:4" x14ac:dyDescent="0.3">
      <c r="A65" s="6"/>
      <c r="B65" s="6"/>
      <c r="C65" s="11"/>
      <c r="D65" s="11"/>
    </row>
    <row r="84" spans="1:4" x14ac:dyDescent="0.3">
      <c r="A84" s="243"/>
      <c r="B84" s="243"/>
      <c r="C84" s="244"/>
      <c r="D84" s="244"/>
    </row>
    <row r="85" spans="1:4" x14ac:dyDescent="0.3">
      <c r="A85" s="245"/>
      <c r="B85" s="245"/>
      <c r="C85" s="246"/>
      <c r="D85" s="246"/>
    </row>
    <row r="86" spans="1:4" x14ac:dyDescent="0.3">
      <c r="A86" s="6"/>
      <c r="B86" s="6"/>
      <c r="C86" s="237"/>
      <c r="D86" s="247"/>
    </row>
    <row r="87" spans="1:4" x14ac:dyDescent="0.3">
      <c r="A87" s="6"/>
      <c r="B87" s="6"/>
      <c r="C87" s="237"/>
      <c r="D87" s="247"/>
    </row>
    <row r="88" spans="1:4" x14ac:dyDescent="0.3">
      <c r="A88" s="6"/>
      <c r="B88" s="6"/>
      <c r="C88" s="237"/>
      <c r="D88" s="247"/>
    </row>
    <row r="89" spans="1:4" x14ac:dyDescent="0.3">
      <c r="A89" s="6"/>
      <c r="B89" s="6"/>
      <c r="C89" s="237"/>
      <c r="D89" s="247"/>
    </row>
    <row r="90" spans="1:4" x14ac:dyDescent="0.3">
      <c r="A90" s="6"/>
      <c r="B90" s="6"/>
      <c r="C90" s="237"/>
      <c r="D90" s="247"/>
    </row>
    <row r="91" spans="1:4" x14ac:dyDescent="0.3">
      <c r="A91" s="6"/>
      <c r="B91" s="6"/>
      <c r="C91" s="11"/>
      <c r="D91" s="11"/>
    </row>
  </sheetData>
  <mergeCells count="1"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5</vt:i4>
      </vt:variant>
    </vt:vector>
  </HeadingPairs>
  <TitlesOfParts>
    <vt:vector size="29" baseType="lpstr">
      <vt:lpstr>Explication</vt:lpstr>
      <vt:lpstr>Tarifs 2024</vt:lpstr>
      <vt:lpstr>Tarifs 2025</vt:lpstr>
      <vt:lpstr>Tarifs 2026</vt:lpstr>
      <vt:lpstr>Tarifs 2027</vt:lpstr>
      <vt:lpstr>Tarifs 2028</vt:lpstr>
      <vt:lpstr>Synthèse simul post solde</vt:lpstr>
      <vt:lpstr>Synthèse 2024</vt:lpstr>
      <vt:lpstr>Synthèse 2025</vt:lpstr>
      <vt:lpstr>Synthèse 2026</vt:lpstr>
      <vt:lpstr>Synthèse 2027</vt:lpstr>
      <vt:lpstr>Synthèse 2028</vt:lpstr>
      <vt:lpstr>Simul TMT</vt:lpstr>
      <vt:lpstr>Simul TMT post solde</vt:lpstr>
      <vt:lpstr>Simul MT</vt:lpstr>
      <vt:lpstr>Simul MT post solde</vt:lpstr>
      <vt:lpstr>Simul TBT</vt:lpstr>
      <vt:lpstr>Simul TBT post solde</vt:lpstr>
      <vt:lpstr>Simul BT &gt; 56 kVA</vt:lpstr>
      <vt:lpstr>Simul BT &gt; 56 kVA post solde</vt:lpstr>
      <vt:lpstr>Simul BT</vt:lpstr>
      <vt:lpstr>Simul BT post solde</vt:lpstr>
      <vt:lpstr>Simul BT capa</vt:lpstr>
      <vt:lpstr>Simul BT capa post solde</vt:lpstr>
      <vt:lpstr>'Simul MT'!Zone_d_impression</vt:lpstr>
      <vt:lpstr>'Simul MT post solde'!Zone_d_impression</vt:lpstr>
      <vt:lpstr>'Simul TBT'!Zone_d_impression</vt:lpstr>
      <vt:lpstr>'Simul TBT post solde'!Zone_d_impression</vt:lpstr>
      <vt:lpstr>'Synthèse simul post solde'!Zone_d_impression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Bihain</dc:creator>
  <cp:lastModifiedBy>Anne-Cécile SOHY</cp:lastModifiedBy>
  <dcterms:created xsi:type="dcterms:W3CDTF">2020-01-08T15:00:01Z</dcterms:created>
  <dcterms:modified xsi:type="dcterms:W3CDTF">2022-05-29T16:33:29Z</dcterms:modified>
</cp:coreProperties>
</file>