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L:\10 Tarification\122. Méthodologie 2024-2028\122.13 Projet méthodo\CODIR 24.05.22\"/>
    </mc:Choice>
  </mc:AlternateContent>
  <xr:revisionPtr revIDLastSave="0" documentId="13_ncr:1_{B3D712F1-3631-4A4B-A5FE-247558FA5C98}" xr6:coauthVersionLast="47" xr6:coauthVersionMax="47" xr10:uidLastSave="{00000000-0000-0000-0000-000000000000}"/>
  <bookViews>
    <workbookView xWindow="-120" yWindow="-120" windowWidth="25440" windowHeight="15540" tabRatio="859" xr2:uid="{00000000-000D-0000-FFFF-FFFF00000000}"/>
  </bookViews>
  <sheets>
    <sheet name="TAB00" sheetId="1" r:id="rId1"/>
    <sheet name="TAB A" sheetId="34" r:id="rId2"/>
    <sheet name="TAB B" sheetId="35" r:id="rId3"/>
    <sheet name="TAB1" sheetId="2" r:id="rId4"/>
    <sheet name="TAB1.1" sheetId="43" r:id="rId5"/>
    <sheet name="TAB2.1" sheetId="3" r:id="rId6"/>
    <sheet name="TAB2.2" sheetId="31" r:id="rId7"/>
    <sheet name="TAB3" sheetId="15" r:id="rId8"/>
    <sheet name="TAB3.1" sheetId="36" r:id="rId9"/>
    <sheet name="TAB3.2" sheetId="42" r:id="rId10"/>
    <sheet name="TAB4.1.1" sheetId="19" r:id="rId11"/>
    <sheet name="TAB4.1.2" sheetId="38" r:id="rId12"/>
    <sheet name="TAB4.2.1" sheetId="21" r:id="rId13"/>
    <sheet name="TAB4.2.2" sheetId="41" r:id="rId14"/>
    <sheet name="TAB4.3.1" sheetId="22" r:id="rId15"/>
    <sheet name="TAB4.3.2" sheetId="39" r:id="rId16"/>
    <sheet name="TAB4.4.1" sheetId="23" r:id="rId17"/>
    <sheet name="TAB4.4.2" sheetId="40" r:id="rId18"/>
    <sheet name="TAB4.5.1" sheetId="24" r:id="rId19"/>
    <sheet name="TAB4.5.2" sheetId="29" r:id="rId20"/>
    <sheet name="TAB5" sheetId="30" r:id="rId21"/>
    <sheet name="TAB5.1" sheetId="20" r:id="rId22"/>
    <sheet name="TAB5.2" sheetId="28" r:id="rId23"/>
    <sheet name="TAB5.3" sheetId="26" r:id="rId24"/>
    <sheet name="TAB5.4" sheetId="27" r:id="rId25"/>
    <sheet name="TAB5.5" sheetId="25" r:id="rId26"/>
    <sheet name="TAB6.1" sheetId="16" r:id="rId27"/>
    <sheet name="TAB6.2" sheetId="32" r:id="rId28"/>
    <sheet name="TAB7" sheetId="33" r:id="rId29"/>
  </sheets>
  <externalReferences>
    <externalReference r:id="rId30"/>
    <externalReference r:id="rId31"/>
    <externalReference r:id="rId32"/>
  </externalReferences>
  <definedNames>
    <definedName name="_xlnm._FilterDatabase" localSheetId="3" hidden="1">'TAB1'!#REF!</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A'!$A$3:$C$18</definedName>
    <definedName name="_xlnm.Print_Area" localSheetId="2">'TAB B'!$A$1:$C$31</definedName>
    <definedName name="_xlnm.Print_Area" localSheetId="0">TAB00!$A$1:$J$64</definedName>
    <definedName name="_xlnm.Print_Area" localSheetId="3">'TAB1'!$A$3:$R$150</definedName>
    <definedName name="_xlnm.Print_Area" localSheetId="4">'TAB1.1'!$A$3:$S$53</definedName>
    <definedName name="_xlnm.Print_Area" localSheetId="5">'TAB2.1'!$A$3:$Q$78</definedName>
    <definedName name="_xlnm.Print_Area" localSheetId="6">'TAB2.2'!$A$3:$G$38</definedName>
    <definedName name="_xlnm.Print_Area" localSheetId="7">'TAB3'!$A$3:$N$60</definedName>
    <definedName name="_xlnm.Print_Area" localSheetId="8">'TAB3.1'!$A$3:$N$19</definedName>
    <definedName name="_xlnm.Print_Area" localSheetId="9">'TAB3.2'!$A$3:$N$19</definedName>
    <definedName name="_xlnm.Print_Area" localSheetId="10">'TAB4.1.1'!$A$1:$S$38</definedName>
    <definedName name="_xlnm.Print_Area" localSheetId="12">'TAB4.2.1'!$A$1:$S$38</definedName>
    <definedName name="_xlnm.Print_Area" localSheetId="14">'TAB4.3.1'!$A$1:$S$38</definedName>
    <definedName name="_xlnm.Print_Area" localSheetId="16">'TAB4.4.1'!$A$1:$S$38</definedName>
    <definedName name="_xlnm.Print_Area" localSheetId="18">'TAB4.5.1'!$A$1:$S$38</definedName>
    <definedName name="_xlnm.Print_Area" localSheetId="20">'TAB5'!$A$3:$H$68</definedName>
    <definedName name="_xlnm.Print_Area" localSheetId="21">'TAB5.1'!$A$2:$Q$29</definedName>
    <definedName name="_xlnm.Print_Area" localSheetId="22">'TAB5.2'!$A$2:$Q$29</definedName>
    <definedName name="_xlnm.Print_Area" localSheetId="23">'TAB5.3'!$A$2:$Q$29</definedName>
    <definedName name="_xlnm.Print_Area" localSheetId="24">'TAB5.4'!$A$2:$Q$29</definedName>
    <definedName name="_xlnm.Print_Area" localSheetId="25">'TAB5.5'!$A$2:$Q$29</definedName>
    <definedName name="_xlnm.Print_Area" localSheetId="26">'TAB6.1'!$A$3:$Y$63</definedName>
    <definedName name="_xlnm.Print_Area" localSheetId="27">'TAB6.2'!$A$3:$J$38</definedName>
    <definedName name="_xlnm.Print_Area" localSheetId="28">'TAB7'!$A$1:$S$112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8" i="33" l="1"/>
  <c r="K16" i="33"/>
  <c r="K14" i="33"/>
  <c r="K113" i="33"/>
  <c r="J113" i="33"/>
  <c r="J107" i="33"/>
  <c r="K107" i="33" s="1"/>
  <c r="K106" i="33"/>
  <c r="J106" i="33"/>
  <c r="J105" i="33"/>
  <c r="K105" i="33" s="1"/>
  <c r="K104" i="33"/>
  <c r="J104" i="33"/>
  <c r="J102" i="33"/>
  <c r="K102" i="33" s="1"/>
  <c r="J101" i="33"/>
  <c r="K101" i="33" s="1"/>
  <c r="J100" i="33"/>
  <c r="K100" i="33" s="1"/>
  <c r="J96" i="33"/>
  <c r="K92" i="33"/>
  <c r="J92" i="33"/>
  <c r="J86" i="33"/>
  <c r="K86" i="33" s="1"/>
  <c r="K85" i="33"/>
  <c r="J85" i="33"/>
  <c r="J84" i="33"/>
  <c r="K84" i="33" s="1"/>
  <c r="K83" i="33"/>
  <c r="J83" i="33"/>
  <c r="J81" i="33"/>
  <c r="K81" i="33" s="1"/>
  <c r="J80" i="33"/>
  <c r="K80" i="33" s="1"/>
  <c r="J79" i="33"/>
  <c r="K79" i="33" s="1"/>
  <c r="J75" i="33"/>
  <c r="K71" i="33"/>
  <c r="J71" i="33"/>
  <c r="J65" i="33"/>
  <c r="K65" i="33" s="1"/>
  <c r="K64" i="33"/>
  <c r="J64" i="33"/>
  <c r="J63" i="33"/>
  <c r="K63" i="33" s="1"/>
  <c r="K62" i="33"/>
  <c r="J62" i="33"/>
  <c r="J60" i="33"/>
  <c r="K60" i="33" s="1"/>
  <c r="J59" i="33"/>
  <c r="K59" i="33" s="1"/>
  <c r="J58" i="33"/>
  <c r="K58" i="33" s="1"/>
  <c r="J54" i="33"/>
  <c r="K50" i="33"/>
  <c r="J50" i="33"/>
  <c r="J44" i="33"/>
  <c r="K44" i="33" s="1"/>
  <c r="K43" i="33"/>
  <c r="J43" i="33"/>
  <c r="J42" i="33"/>
  <c r="K42" i="33" s="1"/>
  <c r="K41" i="33"/>
  <c r="J41" i="33"/>
  <c r="J39" i="33"/>
  <c r="K39" i="33" s="1"/>
  <c r="J38" i="33"/>
  <c r="K38" i="33" s="1"/>
  <c r="J37" i="33"/>
  <c r="K37" i="33" s="1"/>
  <c r="J33" i="33"/>
  <c r="K29" i="33"/>
  <c r="J29" i="33"/>
  <c r="J23" i="33"/>
  <c r="K23" i="33" s="1"/>
  <c r="J22" i="33"/>
  <c r="K22" i="33" s="1"/>
  <c r="J21" i="33"/>
  <c r="K21" i="33" s="1"/>
  <c r="J20" i="33"/>
  <c r="K20" i="33" s="1"/>
  <c r="J18" i="33"/>
  <c r="K17" i="33"/>
  <c r="J17" i="33"/>
  <c r="J16" i="33"/>
  <c r="J12" i="33"/>
  <c r="K40" i="33" l="1"/>
  <c r="K19" i="33"/>
  <c r="K24" i="33" s="1"/>
  <c r="K35" i="33"/>
  <c r="K61" i="33"/>
  <c r="K77" i="33"/>
  <c r="K103" i="33"/>
  <c r="K56" i="33"/>
  <c r="K82" i="33"/>
  <c r="K98" i="33"/>
  <c r="N50" i="43"/>
  <c r="N48" i="43"/>
  <c r="N46" i="43"/>
  <c r="B153" i="2"/>
  <c r="B123" i="2"/>
  <c r="B93" i="2"/>
  <c r="B63" i="2"/>
  <c r="B32" i="2"/>
  <c r="R50" i="43"/>
  <c r="Q50" i="43"/>
  <c r="P50" i="43"/>
  <c r="O50" i="43"/>
  <c r="O51" i="43" s="1"/>
  <c r="N47" i="43"/>
  <c r="O43" i="43"/>
  <c r="G43" i="43"/>
  <c r="A3" i="43"/>
  <c r="R47" i="43"/>
  <c r="Q47" i="43"/>
  <c r="P47" i="43"/>
  <c r="O47" i="43"/>
  <c r="P43" i="43"/>
  <c r="N43" i="43"/>
  <c r="M43" i="43"/>
  <c r="L43" i="43"/>
  <c r="K43" i="43"/>
  <c r="J43" i="43"/>
  <c r="I43" i="43"/>
  <c r="H43" i="43"/>
  <c r="B39" i="43"/>
  <c r="B40" i="43" s="1"/>
  <c r="B41" i="43" s="1"/>
  <c r="B42" i="43" s="1"/>
  <c r="R31" i="43"/>
  <c r="Q31" i="43"/>
  <c r="P31" i="43"/>
  <c r="O31" i="43"/>
  <c r="N31" i="43"/>
  <c r="M31" i="43"/>
  <c r="L31" i="43"/>
  <c r="K31" i="43"/>
  <c r="J31" i="43"/>
  <c r="I31" i="43"/>
  <c r="H31" i="43"/>
  <c r="G31" i="43"/>
  <c r="F31" i="43"/>
  <c r="E31" i="43"/>
  <c r="D31" i="43"/>
  <c r="C31" i="43"/>
  <c r="S30" i="43"/>
  <c r="S29" i="43"/>
  <c r="S28" i="43"/>
  <c r="R46" i="43" s="1"/>
  <c r="S27" i="43"/>
  <c r="Q46" i="43" s="1"/>
  <c r="S26" i="43"/>
  <c r="P46" i="43" s="1"/>
  <c r="S25" i="43"/>
  <c r="O46" i="43" s="1"/>
  <c r="S24" i="43"/>
  <c r="S23" i="43"/>
  <c r="S22" i="43"/>
  <c r="S21" i="43"/>
  <c r="S20" i="43"/>
  <c r="S19" i="43"/>
  <c r="S18" i="43"/>
  <c r="S17" i="43"/>
  <c r="S16" i="43"/>
  <c r="S15" i="43"/>
  <c r="R12" i="43"/>
  <c r="Q12" i="43"/>
  <c r="P12" i="43"/>
  <c r="O12" i="43"/>
  <c r="N12" i="43"/>
  <c r="M12" i="43"/>
  <c r="L12" i="43"/>
  <c r="K12" i="43"/>
  <c r="J12" i="43"/>
  <c r="I12" i="43"/>
  <c r="H12" i="43"/>
  <c r="G12" i="43"/>
  <c r="F12" i="43"/>
  <c r="E12" i="43"/>
  <c r="D12" i="43"/>
  <c r="C12" i="43"/>
  <c r="S11" i="43"/>
  <c r="S10" i="43"/>
  <c r="K30" i="33" l="1"/>
  <c r="K46" i="33"/>
  <c r="K26" i="33"/>
  <c r="K27" i="33" s="1"/>
  <c r="K45" i="33"/>
  <c r="K108" i="33"/>
  <c r="K114" i="33" s="1"/>
  <c r="K87" i="33"/>
  <c r="K66" i="33"/>
  <c r="R51" i="43"/>
  <c r="P51" i="43"/>
  <c r="Q51" i="43"/>
  <c r="P48" i="43"/>
  <c r="N51" i="43"/>
  <c r="O48" i="43"/>
  <c r="Q48" i="43"/>
  <c r="S31" i="43"/>
  <c r="S12" i="43"/>
  <c r="R48" i="43"/>
  <c r="K47" i="33" l="1"/>
  <c r="K48" i="33" s="1"/>
  <c r="K51" i="33"/>
  <c r="K67" i="33"/>
  <c r="K68" i="33" s="1"/>
  <c r="K69" i="33" s="1"/>
  <c r="K109" i="33"/>
  <c r="K110" i="33" s="1"/>
  <c r="K111" i="33" s="1"/>
  <c r="K93" i="33"/>
  <c r="K88" i="33"/>
  <c r="K89" i="33" s="1"/>
  <c r="K90" i="33" s="1"/>
  <c r="K72" i="33"/>
  <c r="R113" i="33"/>
  <c r="P113" i="33"/>
  <c r="Q113" i="33" s="1"/>
  <c r="N113" i="33"/>
  <c r="O113" i="33" s="1"/>
  <c r="L113" i="33"/>
  <c r="H113" i="33"/>
  <c r="I113" i="33" s="1"/>
  <c r="F113" i="33"/>
  <c r="G113" i="33" s="1"/>
  <c r="D113" i="33"/>
  <c r="E113" i="33" s="1"/>
  <c r="B113" i="33"/>
  <c r="C113" i="33" s="1"/>
  <c r="S113" i="33"/>
  <c r="M113" i="33"/>
  <c r="R92" i="33"/>
  <c r="P92" i="33"/>
  <c r="Q92" i="33" s="1"/>
  <c r="N92" i="33"/>
  <c r="O92" i="33" s="1"/>
  <c r="L92" i="33"/>
  <c r="H92" i="33"/>
  <c r="I92" i="33" s="1"/>
  <c r="F92" i="33"/>
  <c r="G92" i="33" s="1"/>
  <c r="D92" i="33"/>
  <c r="E92" i="33" s="1"/>
  <c r="B92" i="33"/>
  <c r="S92" i="33"/>
  <c r="M92" i="33"/>
  <c r="C92" i="33"/>
  <c r="R71" i="33"/>
  <c r="S71" i="33" s="1"/>
  <c r="P71" i="33"/>
  <c r="Q71" i="33" s="1"/>
  <c r="N71" i="33"/>
  <c r="L71" i="33"/>
  <c r="M71" i="33" s="1"/>
  <c r="H71" i="33"/>
  <c r="I71" i="33" s="1"/>
  <c r="F71" i="33"/>
  <c r="G71" i="33" s="1"/>
  <c r="D71" i="33"/>
  <c r="E71" i="33" s="1"/>
  <c r="B71" i="33"/>
  <c r="C71" i="33" s="1"/>
  <c r="O71" i="33"/>
  <c r="R50" i="33"/>
  <c r="P50" i="33"/>
  <c r="N50" i="33"/>
  <c r="L50" i="33"/>
  <c r="M50" i="33" s="1"/>
  <c r="H50" i="33"/>
  <c r="I50" i="33" s="1"/>
  <c r="F50" i="33"/>
  <c r="G50" i="33" s="1"/>
  <c r="D50" i="33"/>
  <c r="E50" i="33" s="1"/>
  <c r="B50" i="33"/>
  <c r="C50" i="33" s="1"/>
  <c r="S50" i="33"/>
  <c r="Q50" i="33"/>
  <c r="O50" i="33"/>
  <c r="R29" i="33"/>
  <c r="S29" i="33" s="1"/>
  <c r="P29" i="33"/>
  <c r="Q29" i="33" s="1"/>
  <c r="N29" i="33"/>
  <c r="O29" i="33" s="1"/>
  <c r="L29" i="33"/>
  <c r="M29" i="33" s="1"/>
  <c r="H29" i="33"/>
  <c r="F29" i="33"/>
  <c r="G29" i="33" s="1"/>
  <c r="D29" i="33"/>
  <c r="E29" i="33" s="1"/>
  <c r="B29" i="33"/>
  <c r="C29" i="33" s="1"/>
  <c r="I29" i="33"/>
  <c r="B17" i="33"/>
  <c r="C17" i="33" s="1"/>
  <c r="R101" i="33"/>
  <c r="P101" i="33"/>
  <c r="N101" i="33"/>
  <c r="L101" i="33"/>
  <c r="H101" i="33"/>
  <c r="F101" i="33"/>
  <c r="D101" i="33"/>
  <c r="B101" i="33"/>
  <c r="R80" i="33"/>
  <c r="P80" i="33"/>
  <c r="N80" i="33"/>
  <c r="L80" i="33"/>
  <c r="H80" i="33"/>
  <c r="F80" i="33"/>
  <c r="D80" i="33"/>
  <c r="B80" i="33"/>
  <c r="R59" i="33"/>
  <c r="P59" i="33"/>
  <c r="N59" i="33"/>
  <c r="L59" i="33"/>
  <c r="H59" i="33"/>
  <c r="F59" i="33"/>
  <c r="D59" i="33"/>
  <c r="B59" i="33"/>
  <c r="R38" i="33"/>
  <c r="P38" i="33"/>
  <c r="N38" i="33"/>
  <c r="L38" i="33"/>
  <c r="H38" i="33"/>
  <c r="F38" i="33"/>
  <c r="D38" i="33"/>
  <c r="B38" i="33"/>
  <c r="E13" i="30" l="1"/>
  <c r="B13" i="30" s="1"/>
  <c r="C8" i="16"/>
  <c r="G64" i="30"/>
  <c r="G63" i="30"/>
  <c r="G62" i="30"/>
  <c r="D64" i="30"/>
  <c r="D63" i="30"/>
  <c r="D62" i="30"/>
  <c r="G51" i="30"/>
  <c r="G50" i="30"/>
  <c r="H50" i="30" s="1"/>
  <c r="G49" i="30"/>
  <c r="D51" i="30"/>
  <c r="D50" i="30"/>
  <c r="D49" i="30"/>
  <c r="E49" i="30" s="1"/>
  <c r="G38" i="30"/>
  <c r="G37" i="30"/>
  <c r="G36" i="30"/>
  <c r="D38" i="30"/>
  <c r="D37" i="30"/>
  <c r="D36" i="30"/>
  <c r="G25" i="30"/>
  <c r="G24" i="30"/>
  <c r="G23" i="30"/>
  <c r="D25" i="30"/>
  <c r="D24" i="30"/>
  <c r="D23" i="30"/>
  <c r="C64" i="30"/>
  <c r="C63" i="30"/>
  <c r="C62" i="30"/>
  <c r="F64" i="30"/>
  <c r="H64" i="30" s="1"/>
  <c r="H61" i="30" s="1"/>
  <c r="H60" i="30" s="1"/>
  <c r="F63" i="30"/>
  <c r="F62" i="30"/>
  <c r="C51" i="30"/>
  <c r="C50" i="30"/>
  <c r="E50" i="30" s="1"/>
  <c r="B50" i="30" s="1"/>
  <c r="C49" i="30"/>
  <c r="F51" i="30"/>
  <c r="F50" i="30"/>
  <c r="F49" i="30"/>
  <c r="F38" i="30"/>
  <c r="F37" i="30"/>
  <c r="F36" i="30"/>
  <c r="C38" i="30"/>
  <c r="E38" i="30" s="1"/>
  <c r="B38" i="30" s="1"/>
  <c r="C37" i="30"/>
  <c r="C36" i="30"/>
  <c r="F25" i="30"/>
  <c r="F24" i="30"/>
  <c r="H24" i="30" s="1"/>
  <c r="H22" i="30" s="1"/>
  <c r="H21" i="30" s="1"/>
  <c r="F23" i="30"/>
  <c r="C25" i="30"/>
  <c r="C24" i="30"/>
  <c r="C23" i="30"/>
  <c r="E23" i="30" s="1"/>
  <c r="E64" i="30"/>
  <c r="B64" i="30" s="1"/>
  <c r="H63" i="30"/>
  <c r="E63" i="30"/>
  <c r="E61" i="30" s="1"/>
  <c r="B63" i="30"/>
  <c r="H62" i="30"/>
  <c r="E62" i="30"/>
  <c r="B62" i="30"/>
  <c r="H51" i="30"/>
  <c r="E51" i="30"/>
  <c r="B51" i="30"/>
  <c r="H49" i="30"/>
  <c r="H48" i="30" s="1"/>
  <c r="H47" i="30" s="1"/>
  <c r="H38" i="30"/>
  <c r="H37" i="30"/>
  <c r="E37" i="30"/>
  <c r="B37" i="30" s="1"/>
  <c r="H36" i="30"/>
  <c r="H35" i="30" s="1"/>
  <c r="H34" i="30" s="1"/>
  <c r="E36" i="30"/>
  <c r="B36" i="30" s="1"/>
  <c r="H25" i="30"/>
  <c r="B25" i="30" s="1"/>
  <c r="E25" i="30"/>
  <c r="E24" i="30"/>
  <c r="B24" i="30" s="1"/>
  <c r="H23" i="30"/>
  <c r="E8" i="30"/>
  <c r="H10" i="30"/>
  <c r="H9" i="30" s="1"/>
  <c r="G12" i="30"/>
  <c r="G11" i="30"/>
  <c r="G10" i="30"/>
  <c r="N58" i="15"/>
  <c r="M58" i="15"/>
  <c r="L58" i="15"/>
  <c r="K58" i="15"/>
  <c r="J58" i="15"/>
  <c r="N57" i="15"/>
  <c r="M57" i="15"/>
  <c r="L57" i="15"/>
  <c r="K57" i="15"/>
  <c r="J57" i="15"/>
  <c r="N56" i="15"/>
  <c r="M56" i="15"/>
  <c r="L56" i="15"/>
  <c r="K56" i="15"/>
  <c r="J56" i="15"/>
  <c r="N55" i="15"/>
  <c r="M55" i="15"/>
  <c r="H55" i="15"/>
  <c r="G55" i="15"/>
  <c r="F55" i="15"/>
  <c r="E55" i="15"/>
  <c r="L55" i="15" s="1"/>
  <c r="D55" i="15"/>
  <c r="K55" i="15" s="1"/>
  <c r="C55" i="15"/>
  <c r="J55" i="15" s="1"/>
  <c r="F12" i="30"/>
  <c r="F11" i="30"/>
  <c r="H11" i="30" s="1"/>
  <c r="F10" i="30"/>
  <c r="H12" i="30"/>
  <c r="E11" i="30"/>
  <c r="B11" i="30" s="1"/>
  <c r="E12" i="30"/>
  <c r="B12" i="30" s="1"/>
  <c r="C12" i="30"/>
  <c r="C11" i="30"/>
  <c r="C10" i="30"/>
  <c r="D12" i="30"/>
  <c r="D11" i="30"/>
  <c r="D10" i="30"/>
  <c r="E10" i="30" s="1"/>
  <c r="J48" i="15"/>
  <c r="K48" i="15"/>
  <c r="L48" i="15"/>
  <c r="M48" i="15"/>
  <c r="N48" i="15"/>
  <c r="J49" i="15"/>
  <c r="K49" i="15"/>
  <c r="L49" i="15"/>
  <c r="M49" i="15"/>
  <c r="N49" i="15"/>
  <c r="J50" i="15"/>
  <c r="K50" i="15"/>
  <c r="L50" i="15"/>
  <c r="M50" i="15"/>
  <c r="N50" i="15"/>
  <c r="D47" i="15"/>
  <c r="E47" i="15"/>
  <c r="F47" i="15"/>
  <c r="G47" i="15"/>
  <c r="H47" i="15"/>
  <c r="C47" i="15"/>
  <c r="U12" i="29"/>
  <c r="W12" i="29" s="1"/>
  <c r="R12" i="29"/>
  <c r="T12" i="29" s="1"/>
  <c r="O12" i="29"/>
  <c r="L12" i="29"/>
  <c r="I12" i="29"/>
  <c r="F12" i="29"/>
  <c r="C12" i="29"/>
  <c r="U11" i="29"/>
  <c r="R11" i="29"/>
  <c r="O11" i="29"/>
  <c r="L11" i="29"/>
  <c r="I11" i="29"/>
  <c r="K11" i="29" s="1"/>
  <c r="F11" i="29"/>
  <c r="C11" i="29"/>
  <c r="V12" i="29"/>
  <c r="S12" i="29"/>
  <c r="P12" i="29"/>
  <c r="M12" i="29"/>
  <c r="J12" i="29"/>
  <c r="G12" i="29"/>
  <c r="D12" i="29"/>
  <c r="V11" i="29"/>
  <c r="W11" i="29" s="1"/>
  <c r="S11" i="29"/>
  <c r="S13" i="29" s="1"/>
  <c r="P11" i="29"/>
  <c r="P13" i="29" s="1"/>
  <c r="M11" i="29"/>
  <c r="M13" i="29" s="1"/>
  <c r="J11" i="29"/>
  <c r="J13" i="29" s="1"/>
  <c r="G11" i="29"/>
  <c r="G13" i="29" s="1"/>
  <c r="D11" i="29"/>
  <c r="D13" i="29" s="1"/>
  <c r="Q12" i="29"/>
  <c r="N12" i="29"/>
  <c r="E12" i="29"/>
  <c r="N11" i="29"/>
  <c r="V12" i="40"/>
  <c r="S12" i="40"/>
  <c r="P12" i="40"/>
  <c r="M12" i="40"/>
  <c r="J12" i="40"/>
  <c r="K12" i="40" s="1"/>
  <c r="G12" i="40"/>
  <c r="D12" i="40"/>
  <c r="V11" i="40"/>
  <c r="S11" i="40"/>
  <c r="S13" i="40" s="1"/>
  <c r="P11" i="40"/>
  <c r="P13" i="40" s="1"/>
  <c r="M11" i="40"/>
  <c r="M13" i="40" s="1"/>
  <c r="J11" i="40"/>
  <c r="J13" i="40" s="1"/>
  <c r="G11" i="40"/>
  <c r="D11" i="40"/>
  <c r="E11" i="40" s="1"/>
  <c r="U12" i="40"/>
  <c r="R12" i="40"/>
  <c r="O12" i="40"/>
  <c r="L12" i="40"/>
  <c r="N12" i="40" s="1"/>
  <c r="I12" i="40"/>
  <c r="F12" i="40"/>
  <c r="C12" i="40"/>
  <c r="U11" i="40"/>
  <c r="R11" i="40"/>
  <c r="O11" i="40"/>
  <c r="L11" i="40"/>
  <c r="I11" i="40"/>
  <c r="K11" i="40" s="1"/>
  <c r="F11" i="40"/>
  <c r="C11" i="40"/>
  <c r="T12" i="40"/>
  <c r="Q12" i="40"/>
  <c r="H12" i="40"/>
  <c r="E12" i="40"/>
  <c r="S13" i="39"/>
  <c r="P13" i="39"/>
  <c r="M13" i="39"/>
  <c r="U12" i="41"/>
  <c r="W12" i="41" s="1"/>
  <c r="R12" i="41"/>
  <c r="O12" i="41"/>
  <c r="L12" i="41"/>
  <c r="I12" i="41"/>
  <c r="F12" i="41"/>
  <c r="C12" i="41"/>
  <c r="U11" i="41"/>
  <c r="R11" i="41"/>
  <c r="O11" i="41"/>
  <c r="L11" i="41"/>
  <c r="I11" i="41"/>
  <c r="F11" i="41"/>
  <c r="C11" i="41"/>
  <c r="U12" i="39"/>
  <c r="R12" i="39"/>
  <c r="T12" i="39" s="1"/>
  <c r="O12" i="39"/>
  <c r="L12" i="39"/>
  <c r="I12" i="39"/>
  <c r="F12" i="39"/>
  <c r="C12" i="39"/>
  <c r="U11" i="39"/>
  <c r="R11" i="39"/>
  <c r="O11" i="39"/>
  <c r="L11" i="39"/>
  <c r="N11" i="39" s="1"/>
  <c r="I11" i="39"/>
  <c r="F11" i="39"/>
  <c r="C11" i="39"/>
  <c r="V12" i="39"/>
  <c r="S12" i="39"/>
  <c r="P12" i="39"/>
  <c r="M12" i="39"/>
  <c r="J12" i="39"/>
  <c r="G12" i="39"/>
  <c r="D12" i="39"/>
  <c r="V11" i="39"/>
  <c r="S11" i="39"/>
  <c r="P11" i="39"/>
  <c r="M11" i="39"/>
  <c r="J11" i="39"/>
  <c r="J13" i="39" s="1"/>
  <c r="G11" i="39"/>
  <c r="G13" i="39" s="1"/>
  <c r="D11" i="39"/>
  <c r="D13" i="39" s="1"/>
  <c r="Q12" i="39"/>
  <c r="N12" i="39"/>
  <c r="K12" i="39"/>
  <c r="E12" i="39"/>
  <c r="Q11" i="39"/>
  <c r="S13" i="41"/>
  <c r="D13" i="41"/>
  <c r="V12" i="41"/>
  <c r="S12" i="41"/>
  <c r="T12" i="41" s="1"/>
  <c r="P12" i="41"/>
  <c r="M12" i="41"/>
  <c r="J12" i="41"/>
  <c r="G12" i="41"/>
  <c r="D12" i="41"/>
  <c r="V11" i="41"/>
  <c r="S11" i="41"/>
  <c r="P11" i="41"/>
  <c r="Q11" i="41" s="1"/>
  <c r="M11" i="41"/>
  <c r="M13" i="41" s="1"/>
  <c r="J11" i="41"/>
  <c r="J13" i="41" s="1"/>
  <c r="G11" i="41"/>
  <c r="G13" i="41" s="1"/>
  <c r="D11" i="41"/>
  <c r="E11" i="41" s="1"/>
  <c r="Q12" i="41"/>
  <c r="N12" i="41"/>
  <c r="K12" i="41"/>
  <c r="E12" i="41"/>
  <c r="V12" i="38"/>
  <c r="S12" i="38"/>
  <c r="T12" i="38" s="1"/>
  <c r="P12" i="38"/>
  <c r="Q12" i="38" s="1"/>
  <c r="M12" i="38"/>
  <c r="N12" i="38" s="1"/>
  <c r="J12" i="38"/>
  <c r="G12" i="38"/>
  <c r="D12" i="38"/>
  <c r="E12" i="38" s="1"/>
  <c r="C12" i="38"/>
  <c r="U12" i="38"/>
  <c r="R12" i="38"/>
  <c r="O12" i="38"/>
  <c r="L12" i="38"/>
  <c r="I12" i="38"/>
  <c r="F12" i="38"/>
  <c r="H12" i="38"/>
  <c r="A3" i="42"/>
  <c r="K18" i="42"/>
  <c r="J18" i="42"/>
  <c r="H18" i="42"/>
  <c r="H19" i="42" s="1"/>
  <c r="G18" i="42"/>
  <c r="N18" i="42" s="1"/>
  <c r="F18" i="42"/>
  <c r="M18" i="42" s="1"/>
  <c r="E18" i="42"/>
  <c r="L18" i="42" s="1"/>
  <c r="D18" i="42"/>
  <c r="C18" i="42"/>
  <c r="N17" i="42"/>
  <c r="M17" i="42"/>
  <c r="L17" i="42"/>
  <c r="K17" i="42"/>
  <c r="J17" i="42"/>
  <c r="K16" i="42"/>
  <c r="J16" i="42"/>
  <c r="H16" i="42"/>
  <c r="G16" i="42"/>
  <c r="N16" i="42" s="1"/>
  <c r="F16" i="42"/>
  <c r="M16" i="42" s="1"/>
  <c r="E16" i="42"/>
  <c r="E19" i="42" s="1"/>
  <c r="D16" i="42"/>
  <c r="D19" i="42" s="1"/>
  <c r="C16" i="42"/>
  <c r="C19" i="42" s="1"/>
  <c r="J19" i="42" s="1"/>
  <c r="N15" i="42"/>
  <c r="M15" i="42"/>
  <c r="L15" i="42"/>
  <c r="K15" i="42"/>
  <c r="J15" i="42"/>
  <c r="K14" i="42"/>
  <c r="J14" i="42"/>
  <c r="H14" i="42"/>
  <c r="G14" i="42"/>
  <c r="N14" i="42" s="1"/>
  <c r="F14" i="42"/>
  <c r="M14" i="42" s="1"/>
  <c r="E14" i="42"/>
  <c r="L14" i="42" s="1"/>
  <c r="D14" i="42"/>
  <c r="C14" i="42"/>
  <c r="N13" i="42"/>
  <c r="M13" i="42"/>
  <c r="L13" i="42"/>
  <c r="K13" i="42"/>
  <c r="J13" i="42"/>
  <c r="N12" i="42"/>
  <c r="M12" i="42"/>
  <c r="L12" i="42"/>
  <c r="K12" i="42"/>
  <c r="J12" i="42"/>
  <c r="H11" i="42"/>
  <c r="G11" i="42"/>
  <c r="N11" i="42" s="1"/>
  <c r="F11" i="42"/>
  <c r="M11" i="42" s="1"/>
  <c r="E11" i="42"/>
  <c r="L11" i="42" s="1"/>
  <c r="D11" i="42"/>
  <c r="K11" i="42" s="1"/>
  <c r="C11" i="42"/>
  <c r="J11" i="42" s="1"/>
  <c r="N10" i="42"/>
  <c r="M10" i="42"/>
  <c r="L10" i="42"/>
  <c r="K10" i="42"/>
  <c r="J10" i="42"/>
  <c r="N9" i="42"/>
  <c r="M9" i="42"/>
  <c r="L9" i="42"/>
  <c r="K9" i="42"/>
  <c r="J9" i="42"/>
  <c r="N8" i="42"/>
  <c r="M8" i="42"/>
  <c r="L8" i="42"/>
  <c r="K8" i="42"/>
  <c r="J8" i="42"/>
  <c r="U11" i="38"/>
  <c r="R11" i="38"/>
  <c r="O11" i="38"/>
  <c r="L11" i="38"/>
  <c r="I11" i="38"/>
  <c r="F11" i="38"/>
  <c r="C11" i="38"/>
  <c r="B78" i="3"/>
  <c r="B77" i="3"/>
  <c r="B76" i="3"/>
  <c r="B75" i="3"/>
  <c r="B74" i="3"/>
  <c r="B73" i="3"/>
  <c r="B72" i="3"/>
  <c r="B71" i="3"/>
  <c r="B70" i="3"/>
  <c r="B69" i="3"/>
  <c r="B68" i="3"/>
  <c r="B61" i="3"/>
  <c r="B60" i="3"/>
  <c r="B59" i="3"/>
  <c r="B58" i="3"/>
  <c r="B57" i="3"/>
  <c r="B55" i="3"/>
  <c r="B54" i="3"/>
  <c r="B53" i="3"/>
  <c r="B48" i="3"/>
  <c r="B47" i="3"/>
  <c r="B46" i="3"/>
  <c r="B45" i="3"/>
  <c r="B44" i="3"/>
  <c r="B43" i="3"/>
  <c r="B42" i="3"/>
  <c r="B41" i="3"/>
  <c r="B40" i="3"/>
  <c r="B39" i="3"/>
  <c r="B38" i="3"/>
  <c r="B33" i="3"/>
  <c r="B32" i="3"/>
  <c r="B31" i="3"/>
  <c r="B30" i="3"/>
  <c r="B29" i="3"/>
  <c r="B28" i="3"/>
  <c r="B27" i="3"/>
  <c r="B26" i="3"/>
  <c r="B25" i="3"/>
  <c r="B24" i="3"/>
  <c r="B23" i="3"/>
  <c r="K18" i="3"/>
  <c r="E18" i="3"/>
  <c r="B18" i="3"/>
  <c r="C14" i="3"/>
  <c r="C16" i="3"/>
  <c r="B16" i="3"/>
  <c r="B17" i="3"/>
  <c r="B15" i="3"/>
  <c r="B14" i="3"/>
  <c r="B13" i="3"/>
  <c r="B12" i="3"/>
  <c r="B11" i="3"/>
  <c r="E10" i="3"/>
  <c r="C10" i="3"/>
  <c r="B10" i="3"/>
  <c r="C9" i="3"/>
  <c r="B9" i="3"/>
  <c r="G9" i="3"/>
  <c r="E9" i="3"/>
  <c r="B8" i="3"/>
  <c r="B23" i="30" l="1"/>
  <c r="E22" i="30"/>
  <c r="B49" i="30"/>
  <c r="E48" i="30"/>
  <c r="B61" i="30"/>
  <c r="E60" i="30"/>
  <c r="B60" i="30" s="1"/>
  <c r="E35" i="30"/>
  <c r="E9" i="30"/>
  <c r="B9" i="30" s="1"/>
  <c r="B10" i="30"/>
  <c r="W11" i="41"/>
  <c r="N11" i="40"/>
  <c r="N10" i="40" s="1"/>
  <c r="H11" i="41"/>
  <c r="B11" i="41" s="1"/>
  <c r="K11" i="41"/>
  <c r="K10" i="41" s="1"/>
  <c r="E10" i="41"/>
  <c r="N11" i="41"/>
  <c r="E10" i="40"/>
  <c r="Q11" i="29"/>
  <c r="Q10" i="29" s="1"/>
  <c r="K11" i="39"/>
  <c r="H11" i="40"/>
  <c r="B11" i="40" s="1"/>
  <c r="T11" i="29"/>
  <c r="T10" i="29" s="1"/>
  <c r="P13" i="41"/>
  <c r="Q10" i="39"/>
  <c r="Q11" i="40"/>
  <c r="Q10" i="40" s="1"/>
  <c r="W11" i="40"/>
  <c r="D13" i="40"/>
  <c r="G13" i="40"/>
  <c r="H12" i="29"/>
  <c r="B12" i="29" s="1"/>
  <c r="W10" i="29"/>
  <c r="K12" i="29"/>
  <c r="K10" i="29" s="1"/>
  <c r="N10" i="29"/>
  <c r="E11" i="29"/>
  <c r="E10" i="29" s="1"/>
  <c r="H11" i="29"/>
  <c r="T11" i="40"/>
  <c r="T10" i="40" s="1"/>
  <c r="W12" i="40"/>
  <c r="B12" i="40" s="1"/>
  <c r="K10" i="40"/>
  <c r="H10" i="40"/>
  <c r="T11" i="41"/>
  <c r="W10" i="41"/>
  <c r="H12" i="39"/>
  <c r="W11" i="39"/>
  <c r="W12" i="39"/>
  <c r="B12" i="39" s="1"/>
  <c r="T11" i="39"/>
  <c r="T10" i="39" s="1"/>
  <c r="N10" i="39"/>
  <c r="E11" i="39"/>
  <c r="E10" i="39" s="1"/>
  <c r="H11" i="39"/>
  <c r="K10" i="39"/>
  <c r="H12" i="41"/>
  <c r="B12" i="41" s="1"/>
  <c r="N10" i="41"/>
  <c r="T10" i="41"/>
  <c r="Q10" i="41"/>
  <c r="W12" i="38"/>
  <c r="K12" i="38"/>
  <c r="B12" i="38"/>
  <c r="K19" i="42"/>
  <c r="F19" i="42"/>
  <c r="M19" i="42" s="1"/>
  <c r="G19" i="42"/>
  <c r="N19" i="42" s="1"/>
  <c r="L16" i="42"/>
  <c r="B48" i="30" l="1"/>
  <c r="E47" i="30"/>
  <c r="B47" i="30" s="1"/>
  <c r="B22" i="30"/>
  <c r="E21" i="30"/>
  <c r="B21" i="30" s="1"/>
  <c r="B35" i="30"/>
  <c r="E34" i="30"/>
  <c r="B34" i="30" s="1"/>
  <c r="B11" i="29"/>
  <c r="H10" i="39"/>
  <c r="W10" i="40"/>
  <c r="B10" i="40" s="1"/>
  <c r="W10" i="39"/>
  <c r="B10" i="39" s="1"/>
  <c r="H10" i="41"/>
  <c r="B10" i="41" s="1"/>
  <c r="H10" i="29"/>
  <c r="B10" i="29"/>
  <c r="B11" i="39"/>
  <c r="L19" i="42"/>
  <c r="P71" i="3" l="1"/>
  <c r="Q71" i="3" s="1"/>
  <c r="N71" i="3"/>
  <c r="L71" i="3"/>
  <c r="M71" i="3" s="1"/>
  <c r="J71" i="3"/>
  <c r="K71" i="3" s="1"/>
  <c r="H71" i="3"/>
  <c r="I71" i="3" s="1"/>
  <c r="F71" i="3"/>
  <c r="D71" i="3"/>
  <c r="E71" i="3" s="1"/>
  <c r="O71" i="3"/>
  <c r="P56" i="3"/>
  <c r="N56" i="3"/>
  <c r="L56" i="3"/>
  <c r="J56" i="3"/>
  <c r="H56" i="3"/>
  <c r="F56" i="3"/>
  <c r="P41" i="3"/>
  <c r="Q41" i="3" s="1"/>
  <c r="N41" i="3"/>
  <c r="O41" i="3" s="1"/>
  <c r="L41" i="3"/>
  <c r="J41" i="3"/>
  <c r="K41" i="3" s="1"/>
  <c r="H41" i="3"/>
  <c r="I41" i="3" s="1"/>
  <c r="F41" i="3"/>
  <c r="G41" i="3" s="1"/>
  <c r="D41" i="3"/>
  <c r="M41" i="3"/>
  <c r="P26" i="3"/>
  <c r="Q26" i="3" s="1"/>
  <c r="N26" i="3"/>
  <c r="L26" i="3"/>
  <c r="L33" i="3" s="1"/>
  <c r="J26" i="3"/>
  <c r="J33" i="3" s="1"/>
  <c r="K33" i="3" s="1"/>
  <c r="H26" i="3"/>
  <c r="I26" i="3" s="1"/>
  <c r="F26" i="3"/>
  <c r="D26" i="3"/>
  <c r="E26" i="3" s="1"/>
  <c r="O33" i="3"/>
  <c r="P18" i="3"/>
  <c r="P11" i="3"/>
  <c r="N11" i="3"/>
  <c r="N18" i="3" s="1"/>
  <c r="L11" i="3"/>
  <c r="L18" i="3" s="1"/>
  <c r="J11" i="3"/>
  <c r="J18" i="3" s="1"/>
  <c r="H11" i="3"/>
  <c r="H18" i="3" s="1"/>
  <c r="F11" i="3"/>
  <c r="F18" i="3" s="1"/>
  <c r="D11" i="3"/>
  <c r="P77" i="3"/>
  <c r="N77" i="3"/>
  <c r="L77" i="3"/>
  <c r="J77" i="3"/>
  <c r="H77" i="3"/>
  <c r="F77" i="3"/>
  <c r="D77" i="3"/>
  <c r="N72" i="3"/>
  <c r="L72" i="3"/>
  <c r="J72" i="3"/>
  <c r="H72" i="3"/>
  <c r="F72" i="3"/>
  <c r="D72" i="3"/>
  <c r="C70" i="3"/>
  <c r="P68" i="3"/>
  <c r="P70" i="3" s="1"/>
  <c r="Q70" i="3" s="1"/>
  <c r="N68" i="3"/>
  <c r="N70" i="3" s="1"/>
  <c r="O70" i="3" s="1"/>
  <c r="L68" i="3"/>
  <c r="L70" i="3" s="1"/>
  <c r="M70" i="3" s="1"/>
  <c r="J68" i="3"/>
  <c r="J70" i="3" s="1"/>
  <c r="K70" i="3" s="1"/>
  <c r="H68" i="3"/>
  <c r="F68" i="3"/>
  <c r="F70" i="3" s="1"/>
  <c r="G70" i="3" s="1"/>
  <c r="D68" i="3"/>
  <c r="D70" i="3" s="1"/>
  <c r="E70" i="3" s="1"/>
  <c r="P62" i="3"/>
  <c r="N62" i="3"/>
  <c r="L62" i="3"/>
  <c r="J62" i="3"/>
  <c r="H62" i="3"/>
  <c r="F62" i="3"/>
  <c r="D62" i="3"/>
  <c r="B62" i="3" s="1"/>
  <c r="D58" i="3"/>
  <c r="N57" i="3"/>
  <c r="L57" i="3"/>
  <c r="J57" i="3"/>
  <c r="H57" i="3"/>
  <c r="F57" i="3"/>
  <c r="D57" i="3"/>
  <c r="P53" i="3"/>
  <c r="P55" i="3" s="1"/>
  <c r="Q55" i="3" s="1"/>
  <c r="N53" i="3"/>
  <c r="N55" i="3" s="1"/>
  <c r="O55" i="3" s="1"/>
  <c r="L53" i="3"/>
  <c r="J53" i="3"/>
  <c r="H53" i="3"/>
  <c r="F53" i="3"/>
  <c r="D53" i="3"/>
  <c r="D55" i="3" s="1"/>
  <c r="E55" i="3" s="1"/>
  <c r="C55" i="3"/>
  <c r="D18" i="3"/>
  <c r="P33" i="3"/>
  <c r="N33" i="3"/>
  <c r="F33" i="3"/>
  <c r="D33" i="3"/>
  <c r="D48" i="3"/>
  <c r="N48" i="3"/>
  <c r="L48" i="3"/>
  <c r="J48" i="3"/>
  <c r="F48" i="3"/>
  <c r="P47" i="3"/>
  <c r="N47" i="3"/>
  <c r="L47" i="3"/>
  <c r="J47" i="3"/>
  <c r="H47" i="3"/>
  <c r="F47" i="3"/>
  <c r="D47" i="3"/>
  <c r="D43" i="3"/>
  <c r="D42" i="3"/>
  <c r="F42" i="3"/>
  <c r="H42" i="3"/>
  <c r="J42" i="3"/>
  <c r="L42" i="3"/>
  <c r="N42" i="3"/>
  <c r="P38" i="3"/>
  <c r="N38" i="3"/>
  <c r="L38" i="3"/>
  <c r="L40" i="3" s="1"/>
  <c r="M40" i="3" s="1"/>
  <c r="J38" i="3"/>
  <c r="H38" i="3"/>
  <c r="F38" i="3"/>
  <c r="D38" i="3"/>
  <c r="C40" i="3"/>
  <c r="P32" i="3"/>
  <c r="N32" i="3"/>
  <c r="L32" i="3"/>
  <c r="J32" i="3"/>
  <c r="H32" i="3"/>
  <c r="F32" i="3"/>
  <c r="D32" i="3"/>
  <c r="N31" i="3"/>
  <c r="L31" i="3"/>
  <c r="J31" i="3"/>
  <c r="H31" i="3"/>
  <c r="F31" i="3"/>
  <c r="D31" i="3"/>
  <c r="N30" i="3"/>
  <c r="L30" i="3"/>
  <c r="J30" i="3"/>
  <c r="H30" i="3"/>
  <c r="F30" i="3"/>
  <c r="D30" i="3"/>
  <c r="N29" i="3"/>
  <c r="L29" i="3"/>
  <c r="J29" i="3"/>
  <c r="H29" i="3"/>
  <c r="F29" i="3"/>
  <c r="D29" i="3"/>
  <c r="N27" i="3"/>
  <c r="L27" i="3"/>
  <c r="J27" i="3"/>
  <c r="H27" i="3"/>
  <c r="F27" i="3"/>
  <c r="D27" i="3"/>
  <c r="P23" i="3"/>
  <c r="P25" i="3" s="1"/>
  <c r="Q25" i="3" s="1"/>
  <c r="N23" i="3"/>
  <c r="L23" i="3"/>
  <c r="J23" i="3"/>
  <c r="H23" i="3"/>
  <c r="H25" i="3" s="1"/>
  <c r="I25" i="3" s="1"/>
  <c r="F23" i="3"/>
  <c r="D23" i="3"/>
  <c r="C25" i="3"/>
  <c r="P17" i="3"/>
  <c r="N17" i="3"/>
  <c r="L17" i="3"/>
  <c r="J17" i="3"/>
  <c r="H17" i="3"/>
  <c r="F17" i="3"/>
  <c r="D17" i="3"/>
  <c r="P8" i="3"/>
  <c r="N8" i="3"/>
  <c r="N10" i="3" s="1"/>
  <c r="L8" i="3"/>
  <c r="J8" i="3"/>
  <c r="J10" i="3" s="1"/>
  <c r="H8" i="3"/>
  <c r="F8" i="3"/>
  <c r="F10" i="3" s="1"/>
  <c r="D8" i="3"/>
  <c r="N12" i="3"/>
  <c r="L12" i="3"/>
  <c r="J12" i="3"/>
  <c r="H12" i="3"/>
  <c r="F12" i="3"/>
  <c r="D12" i="3"/>
  <c r="H70" i="3"/>
  <c r="I70" i="3" s="1"/>
  <c r="L55" i="3"/>
  <c r="M55" i="3" s="1"/>
  <c r="J55" i="3"/>
  <c r="K55" i="3" s="1"/>
  <c r="H55" i="3"/>
  <c r="I55" i="3" s="1"/>
  <c r="F55" i="3"/>
  <c r="G55" i="3" s="1"/>
  <c r="P40" i="3"/>
  <c r="Q40" i="3" s="1"/>
  <c r="N40" i="3"/>
  <c r="O40" i="3" s="1"/>
  <c r="J40" i="3"/>
  <c r="K40" i="3" s="1"/>
  <c r="H40" i="3"/>
  <c r="I40" i="3" s="1"/>
  <c r="F40" i="3"/>
  <c r="G40" i="3" s="1"/>
  <c r="D40" i="3"/>
  <c r="E40" i="3" s="1"/>
  <c r="N25" i="3"/>
  <c r="O25" i="3" s="1"/>
  <c r="L25" i="3"/>
  <c r="M25" i="3" s="1"/>
  <c r="J25" i="3"/>
  <c r="K25" i="3" s="1"/>
  <c r="F25" i="3"/>
  <c r="G25" i="3" s="1"/>
  <c r="D25" i="3"/>
  <c r="E25" i="3" s="1"/>
  <c r="P10" i="3"/>
  <c r="L10" i="3"/>
  <c r="H10" i="3"/>
  <c r="D10" i="3"/>
  <c r="R153" i="2"/>
  <c r="Q153" i="2"/>
  <c r="O153" i="2"/>
  <c r="M153" i="2"/>
  <c r="K153" i="2"/>
  <c r="I153" i="2"/>
  <c r="G153" i="2"/>
  <c r="E153" i="2"/>
  <c r="P149" i="2"/>
  <c r="Q149" i="2" s="1"/>
  <c r="N149" i="2"/>
  <c r="O149" i="2" s="1"/>
  <c r="L149" i="2"/>
  <c r="M149" i="2" s="1"/>
  <c r="K149" i="2"/>
  <c r="J149" i="2"/>
  <c r="H149" i="2"/>
  <c r="I149" i="2" s="1"/>
  <c r="F149" i="2"/>
  <c r="G149" i="2" s="1"/>
  <c r="D149" i="2"/>
  <c r="E149" i="2" s="1"/>
  <c r="C149" i="2"/>
  <c r="B149" i="2"/>
  <c r="R149" i="2" s="1"/>
  <c r="R148" i="2"/>
  <c r="Q148" i="2"/>
  <c r="O148" i="2"/>
  <c r="M148" i="2"/>
  <c r="K148" i="2"/>
  <c r="I148" i="2"/>
  <c r="G148" i="2"/>
  <c r="E148" i="2"/>
  <c r="C148" i="2"/>
  <c r="R147" i="2"/>
  <c r="Q147" i="2"/>
  <c r="O147" i="2"/>
  <c r="M147" i="2"/>
  <c r="K147" i="2"/>
  <c r="I147" i="2"/>
  <c r="G147" i="2"/>
  <c r="E147" i="2"/>
  <c r="C147" i="2"/>
  <c r="Q146" i="2"/>
  <c r="P146" i="2"/>
  <c r="O146" i="2"/>
  <c r="N146" i="2"/>
  <c r="L146" i="2"/>
  <c r="M146" i="2" s="1"/>
  <c r="K146" i="2"/>
  <c r="J146" i="2"/>
  <c r="I146" i="2"/>
  <c r="H146" i="2"/>
  <c r="G146" i="2"/>
  <c r="F146" i="2"/>
  <c r="D146" i="2"/>
  <c r="E146" i="2" s="1"/>
  <c r="C146" i="2"/>
  <c r="B146" i="2"/>
  <c r="R146" i="2" s="1"/>
  <c r="R145" i="2"/>
  <c r="Q145" i="2"/>
  <c r="O145" i="2"/>
  <c r="M145" i="2"/>
  <c r="K145" i="2"/>
  <c r="I145" i="2"/>
  <c r="G145" i="2"/>
  <c r="E145" i="2"/>
  <c r="C145" i="2"/>
  <c r="R144" i="2"/>
  <c r="Q144" i="2"/>
  <c r="O144" i="2"/>
  <c r="M144" i="2"/>
  <c r="K144" i="2"/>
  <c r="I144" i="2"/>
  <c r="G144" i="2"/>
  <c r="E144" i="2"/>
  <c r="C144" i="2"/>
  <c r="R143" i="2"/>
  <c r="Q143" i="2"/>
  <c r="O143" i="2"/>
  <c r="M143" i="2"/>
  <c r="K143" i="2"/>
  <c r="I143" i="2"/>
  <c r="G143" i="2"/>
  <c r="E143" i="2"/>
  <c r="C143" i="2"/>
  <c r="R142" i="2"/>
  <c r="Q142" i="2"/>
  <c r="O142" i="2"/>
  <c r="M142" i="2"/>
  <c r="K142" i="2"/>
  <c r="I142" i="2"/>
  <c r="G142" i="2"/>
  <c r="E142" i="2"/>
  <c r="C142" i="2"/>
  <c r="R141" i="2"/>
  <c r="Q141" i="2"/>
  <c r="O141" i="2"/>
  <c r="M141" i="2"/>
  <c r="K141" i="2"/>
  <c r="I141" i="2"/>
  <c r="G141" i="2"/>
  <c r="E141" i="2"/>
  <c r="C141" i="2"/>
  <c r="Q140" i="2"/>
  <c r="N140" i="2"/>
  <c r="O140" i="2" s="1"/>
  <c r="L140" i="2"/>
  <c r="M140" i="2" s="1"/>
  <c r="K140" i="2"/>
  <c r="J140" i="2"/>
  <c r="H140" i="2"/>
  <c r="I140" i="2" s="1"/>
  <c r="F140" i="2"/>
  <c r="G140" i="2" s="1"/>
  <c r="D140" i="2"/>
  <c r="E140" i="2" s="1"/>
  <c r="C140" i="2"/>
  <c r="B140" i="2"/>
  <c r="R139" i="2"/>
  <c r="Q139" i="2"/>
  <c r="O139" i="2"/>
  <c r="M139" i="2"/>
  <c r="K139" i="2"/>
  <c r="I139" i="2"/>
  <c r="G139" i="2"/>
  <c r="E139" i="2"/>
  <c r="C139" i="2"/>
  <c r="R138" i="2"/>
  <c r="Q138" i="2"/>
  <c r="O138" i="2"/>
  <c r="M138" i="2"/>
  <c r="K138" i="2"/>
  <c r="I138" i="2"/>
  <c r="G138" i="2"/>
  <c r="E138" i="2"/>
  <c r="C138" i="2"/>
  <c r="R137" i="2"/>
  <c r="Q137" i="2"/>
  <c r="O137" i="2"/>
  <c r="M137" i="2"/>
  <c r="K137" i="2"/>
  <c r="I137" i="2"/>
  <c r="G137" i="2"/>
  <c r="E137" i="2"/>
  <c r="C137" i="2"/>
  <c r="R136" i="2"/>
  <c r="Q136" i="2"/>
  <c r="O136" i="2"/>
  <c r="M136" i="2"/>
  <c r="K136" i="2"/>
  <c r="I136" i="2"/>
  <c r="G136" i="2"/>
  <c r="E136" i="2"/>
  <c r="C136" i="2"/>
  <c r="R135" i="2"/>
  <c r="Q135" i="2"/>
  <c r="O135" i="2"/>
  <c r="M135" i="2"/>
  <c r="K135" i="2"/>
  <c r="I135" i="2"/>
  <c r="G135" i="2"/>
  <c r="E135" i="2"/>
  <c r="C135" i="2"/>
  <c r="R134" i="2"/>
  <c r="Q134" i="2"/>
  <c r="O134" i="2"/>
  <c r="M134" i="2"/>
  <c r="K134" i="2"/>
  <c r="I134" i="2"/>
  <c r="G134" i="2"/>
  <c r="E134" i="2"/>
  <c r="C134" i="2"/>
  <c r="P133" i="2"/>
  <c r="Q133" i="2" s="1"/>
  <c r="N133" i="2"/>
  <c r="M133" i="2"/>
  <c r="L133" i="2"/>
  <c r="K133" i="2"/>
  <c r="J133" i="2"/>
  <c r="J132" i="2" s="1"/>
  <c r="H133" i="2"/>
  <c r="I133" i="2" s="1"/>
  <c r="F133" i="2"/>
  <c r="E133" i="2"/>
  <c r="D133" i="2"/>
  <c r="C133" i="2"/>
  <c r="B133" i="2"/>
  <c r="R133" i="2" s="1"/>
  <c r="P132" i="2"/>
  <c r="N132" i="2"/>
  <c r="L132" i="2"/>
  <c r="L151" i="2" s="1"/>
  <c r="H132" i="2"/>
  <c r="F132" i="2"/>
  <c r="D132" i="2"/>
  <c r="D151" i="2" s="1"/>
  <c r="R131" i="2"/>
  <c r="Q131" i="2"/>
  <c r="O131" i="2"/>
  <c r="M131" i="2"/>
  <c r="K131" i="2"/>
  <c r="I131" i="2"/>
  <c r="G131" i="2"/>
  <c r="E131" i="2"/>
  <c r="C131" i="2"/>
  <c r="R130" i="2"/>
  <c r="Q130" i="2"/>
  <c r="O130" i="2"/>
  <c r="M130" i="2"/>
  <c r="K130" i="2"/>
  <c r="I130" i="2"/>
  <c r="G130" i="2"/>
  <c r="E130" i="2"/>
  <c r="C130" i="2"/>
  <c r="Q129" i="2"/>
  <c r="P129" i="2"/>
  <c r="P151" i="2" s="1"/>
  <c r="O129" i="2"/>
  <c r="N129" i="2"/>
  <c r="N151" i="2" s="1"/>
  <c r="L129" i="2"/>
  <c r="M129" i="2" s="1"/>
  <c r="K129" i="2"/>
  <c r="J129" i="2"/>
  <c r="I129" i="2"/>
  <c r="H129" i="2"/>
  <c r="H151" i="2" s="1"/>
  <c r="G129" i="2"/>
  <c r="F129" i="2"/>
  <c r="F151" i="2" s="1"/>
  <c r="D129" i="2"/>
  <c r="E129" i="2" s="1"/>
  <c r="C129" i="2"/>
  <c r="B129" i="2"/>
  <c r="R129" i="2" s="1"/>
  <c r="R123" i="2"/>
  <c r="Q123" i="2"/>
  <c r="O123" i="2"/>
  <c r="M123" i="2"/>
  <c r="K123" i="2"/>
  <c r="I123" i="2"/>
  <c r="G123" i="2"/>
  <c r="E123" i="2"/>
  <c r="P119" i="2"/>
  <c r="N119" i="2"/>
  <c r="L119" i="2"/>
  <c r="J119" i="2"/>
  <c r="H119" i="2"/>
  <c r="I119" i="2" s="1"/>
  <c r="F119" i="2"/>
  <c r="G119" i="2" s="1"/>
  <c r="D119" i="2"/>
  <c r="B119" i="2"/>
  <c r="R118" i="2"/>
  <c r="Q118" i="2"/>
  <c r="O118" i="2"/>
  <c r="M118" i="2"/>
  <c r="K118" i="2"/>
  <c r="I118" i="2"/>
  <c r="G118" i="2"/>
  <c r="E118" i="2"/>
  <c r="R117" i="2"/>
  <c r="Q117" i="2"/>
  <c r="O117" i="2"/>
  <c r="M117" i="2"/>
  <c r="K117" i="2"/>
  <c r="I117" i="2"/>
  <c r="G117" i="2"/>
  <c r="E117" i="2"/>
  <c r="Q116" i="2"/>
  <c r="P116" i="2"/>
  <c r="N116" i="2"/>
  <c r="L116" i="2"/>
  <c r="J116" i="2"/>
  <c r="K116" i="2" s="1"/>
  <c r="H116" i="2"/>
  <c r="I116" i="2" s="1"/>
  <c r="G116" i="2"/>
  <c r="F116" i="2"/>
  <c r="D116" i="2"/>
  <c r="B116" i="2"/>
  <c r="R115" i="2"/>
  <c r="Q115" i="2"/>
  <c r="O115" i="2"/>
  <c r="M115" i="2"/>
  <c r="K115" i="2"/>
  <c r="I115" i="2"/>
  <c r="G115" i="2"/>
  <c r="E115" i="2"/>
  <c r="R114" i="2"/>
  <c r="Q114" i="2"/>
  <c r="O114" i="2"/>
  <c r="M114" i="2"/>
  <c r="K114" i="2"/>
  <c r="I114" i="2"/>
  <c r="G114" i="2"/>
  <c r="E114" i="2"/>
  <c r="R113" i="2"/>
  <c r="Q113" i="2"/>
  <c r="O113" i="2"/>
  <c r="M113" i="2"/>
  <c r="K113" i="2"/>
  <c r="I113" i="2"/>
  <c r="G113" i="2"/>
  <c r="E113" i="2"/>
  <c r="R112" i="2"/>
  <c r="Q112" i="2"/>
  <c r="O112" i="2"/>
  <c r="M112" i="2"/>
  <c r="K112" i="2"/>
  <c r="I112" i="2"/>
  <c r="G112" i="2"/>
  <c r="E112" i="2"/>
  <c r="R111" i="2"/>
  <c r="Q111" i="2"/>
  <c r="O111" i="2"/>
  <c r="M111" i="2"/>
  <c r="K111" i="2"/>
  <c r="I111" i="2"/>
  <c r="G111" i="2"/>
  <c r="E111" i="2"/>
  <c r="N110" i="2"/>
  <c r="L110" i="2"/>
  <c r="J110" i="2"/>
  <c r="H110" i="2"/>
  <c r="F110" i="2"/>
  <c r="G110" i="2" s="1"/>
  <c r="D110" i="2"/>
  <c r="B110" i="2"/>
  <c r="Q110" i="2" s="1"/>
  <c r="R109" i="2"/>
  <c r="Q109" i="2"/>
  <c r="O109" i="2"/>
  <c r="M109" i="2"/>
  <c r="K109" i="2"/>
  <c r="I109" i="2"/>
  <c r="G109" i="2"/>
  <c r="E109" i="2"/>
  <c r="R108" i="2"/>
  <c r="Q108" i="2"/>
  <c r="O108" i="2"/>
  <c r="M108" i="2"/>
  <c r="K108" i="2"/>
  <c r="I108" i="2"/>
  <c r="G108" i="2"/>
  <c r="E108" i="2"/>
  <c r="R107" i="2"/>
  <c r="Q107" i="2"/>
  <c r="O107" i="2"/>
  <c r="M107" i="2"/>
  <c r="K107" i="2"/>
  <c r="I107" i="2"/>
  <c r="G107" i="2"/>
  <c r="E107" i="2"/>
  <c r="R106" i="2"/>
  <c r="Q106" i="2"/>
  <c r="O106" i="2"/>
  <c r="M106" i="2"/>
  <c r="K106" i="2"/>
  <c r="I106" i="2"/>
  <c r="G106" i="2"/>
  <c r="E106" i="2"/>
  <c r="R105" i="2"/>
  <c r="Q105" i="2"/>
  <c r="O105" i="2"/>
  <c r="M105" i="2"/>
  <c r="K105" i="2"/>
  <c r="I105" i="2"/>
  <c r="G105" i="2"/>
  <c r="E105" i="2"/>
  <c r="R104" i="2"/>
  <c r="Q104" i="2"/>
  <c r="O104" i="2"/>
  <c r="M104" i="2"/>
  <c r="K104" i="2"/>
  <c r="I104" i="2"/>
  <c r="G104" i="2"/>
  <c r="E104" i="2"/>
  <c r="P103" i="2"/>
  <c r="N103" i="2"/>
  <c r="L103" i="2"/>
  <c r="L102" i="2" s="1"/>
  <c r="J103" i="2"/>
  <c r="J102" i="2" s="1"/>
  <c r="H103" i="2"/>
  <c r="F103" i="2"/>
  <c r="D103" i="2"/>
  <c r="B103" i="2"/>
  <c r="M103" i="2" s="1"/>
  <c r="N102" i="2"/>
  <c r="R101" i="2"/>
  <c r="Q101" i="2"/>
  <c r="O101" i="2"/>
  <c r="M101" i="2"/>
  <c r="K101" i="2"/>
  <c r="I101" i="2"/>
  <c r="G101" i="2"/>
  <c r="E101" i="2"/>
  <c r="R100" i="2"/>
  <c r="Q100" i="2"/>
  <c r="O100" i="2"/>
  <c r="M100" i="2"/>
  <c r="K100" i="2"/>
  <c r="I100" i="2"/>
  <c r="G100" i="2"/>
  <c r="E100" i="2"/>
  <c r="P99" i="2"/>
  <c r="Q99" i="2" s="1"/>
  <c r="N99" i="2"/>
  <c r="N121" i="2" s="1"/>
  <c r="L99" i="2"/>
  <c r="J99" i="2"/>
  <c r="H99" i="2"/>
  <c r="F99" i="2"/>
  <c r="D99" i="2"/>
  <c r="B99" i="2"/>
  <c r="R93" i="2"/>
  <c r="Q93" i="2"/>
  <c r="O93" i="2"/>
  <c r="M93" i="2"/>
  <c r="K93" i="2"/>
  <c r="I93" i="2"/>
  <c r="G93" i="2"/>
  <c r="E93" i="2"/>
  <c r="P89" i="2"/>
  <c r="N89" i="2"/>
  <c r="L89" i="2"/>
  <c r="J89" i="2"/>
  <c r="H89" i="2"/>
  <c r="F89" i="2"/>
  <c r="D89" i="2"/>
  <c r="B89" i="2"/>
  <c r="R88" i="2"/>
  <c r="Q88" i="2"/>
  <c r="O88" i="2"/>
  <c r="M88" i="2"/>
  <c r="K88" i="2"/>
  <c r="I88" i="2"/>
  <c r="G88" i="2"/>
  <c r="E88" i="2"/>
  <c r="R87" i="2"/>
  <c r="Q87" i="2"/>
  <c r="O87" i="2"/>
  <c r="M87" i="2"/>
  <c r="K87" i="2"/>
  <c r="I87" i="2"/>
  <c r="G87" i="2"/>
  <c r="E87" i="2"/>
  <c r="P86" i="2"/>
  <c r="N86" i="2"/>
  <c r="L86" i="2"/>
  <c r="J86" i="2"/>
  <c r="H86" i="2"/>
  <c r="F86" i="2"/>
  <c r="D86" i="2"/>
  <c r="B86" i="2"/>
  <c r="R85" i="2"/>
  <c r="Q85" i="2"/>
  <c r="O85" i="2"/>
  <c r="M85" i="2"/>
  <c r="K85" i="2"/>
  <c r="I85" i="2"/>
  <c r="G85" i="2"/>
  <c r="E85" i="2"/>
  <c r="R84" i="2"/>
  <c r="Q84" i="2"/>
  <c r="O84" i="2"/>
  <c r="M84" i="2"/>
  <c r="K84" i="2"/>
  <c r="I84" i="2"/>
  <c r="G84" i="2"/>
  <c r="E84" i="2"/>
  <c r="R83" i="2"/>
  <c r="Q83" i="2"/>
  <c r="O83" i="2"/>
  <c r="M83" i="2"/>
  <c r="K83" i="2"/>
  <c r="I83" i="2"/>
  <c r="G83" i="2"/>
  <c r="E83" i="2"/>
  <c r="R82" i="2"/>
  <c r="Q82" i="2"/>
  <c r="O82" i="2"/>
  <c r="M82" i="2"/>
  <c r="K82" i="2"/>
  <c r="I82" i="2"/>
  <c r="G82" i="2"/>
  <c r="E82" i="2"/>
  <c r="R81" i="2"/>
  <c r="Q81" i="2"/>
  <c r="O81" i="2"/>
  <c r="M81" i="2"/>
  <c r="K81" i="2"/>
  <c r="I81" i="2"/>
  <c r="G81" i="2"/>
  <c r="E81" i="2"/>
  <c r="N80" i="2"/>
  <c r="L80" i="2"/>
  <c r="J80" i="2"/>
  <c r="H80" i="2"/>
  <c r="F80" i="2"/>
  <c r="D80" i="2"/>
  <c r="B80" i="2"/>
  <c r="R79" i="2"/>
  <c r="Q79" i="2"/>
  <c r="O79" i="2"/>
  <c r="M79" i="2"/>
  <c r="K79" i="2"/>
  <c r="I79" i="2"/>
  <c r="G79" i="2"/>
  <c r="E79" i="2"/>
  <c r="R78" i="2"/>
  <c r="Q78" i="2"/>
  <c r="O78" i="2"/>
  <c r="M78" i="2"/>
  <c r="K78" i="2"/>
  <c r="I78" i="2"/>
  <c r="G78" i="2"/>
  <c r="E78" i="2"/>
  <c r="R77" i="2"/>
  <c r="Q77" i="2"/>
  <c r="O77" i="2"/>
  <c r="M77" i="2"/>
  <c r="K77" i="2"/>
  <c r="I77" i="2"/>
  <c r="G77" i="2"/>
  <c r="E77" i="2"/>
  <c r="R76" i="2"/>
  <c r="Q76" i="2"/>
  <c r="O76" i="2"/>
  <c r="M76" i="2"/>
  <c r="K76" i="2"/>
  <c r="I76" i="2"/>
  <c r="G76" i="2"/>
  <c r="E76" i="2"/>
  <c r="R75" i="2"/>
  <c r="Q75" i="2"/>
  <c r="O75" i="2"/>
  <c r="M75" i="2"/>
  <c r="K75" i="2"/>
  <c r="I75" i="2"/>
  <c r="G75" i="2"/>
  <c r="E75" i="2"/>
  <c r="R74" i="2"/>
  <c r="Q74" i="2"/>
  <c r="O74" i="2"/>
  <c r="M74" i="2"/>
  <c r="K74" i="2"/>
  <c r="I74" i="2"/>
  <c r="G74" i="2"/>
  <c r="E74" i="2"/>
  <c r="P73" i="2"/>
  <c r="P72" i="2" s="1"/>
  <c r="N73" i="2"/>
  <c r="L73" i="2"/>
  <c r="J73" i="2"/>
  <c r="H73" i="2"/>
  <c r="F73" i="2"/>
  <c r="D73" i="2"/>
  <c r="B73" i="2"/>
  <c r="R71" i="2"/>
  <c r="Q71" i="2"/>
  <c r="O71" i="2"/>
  <c r="M71" i="2"/>
  <c r="K71" i="2"/>
  <c r="I71" i="2"/>
  <c r="G71" i="2"/>
  <c r="E71" i="2"/>
  <c r="R70" i="2"/>
  <c r="Q70" i="2"/>
  <c r="O70" i="2"/>
  <c r="M70" i="2"/>
  <c r="K70" i="2"/>
  <c r="I70" i="2"/>
  <c r="G70" i="2"/>
  <c r="E70" i="2"/>
  <c r="P69" i="2"/>
  <c r="N69" i="2"/>
  <c r="L69" i="2"/>
  <c r="J69" i="2"/>
  <c r="H69" i="2"/>
  <c r="F69" i="2"/>
  <c r="D69" i="2"/>
  <c r="B69" i="2"/>
  <c r="R63" i="2"/>
  <c r="Q63" i="2"/>
  <c r="O63" i="2"/>
  <c r="M63" i="2"/>
  <c r="K63" i="2"/>
  <c r="I63" i="2"/>
  <c r="G63" i="2"/>
  <c r="E63" i="2"/>
  <c r="P59" i="2"/>
  <c r="N59" i="2"/>
  <c r="L59" i="2"/>
  <c r="J59" i="2"/>
  <c r="H59" i="2"/>
  <c r="F59" i="2"/>
  <c r="D59" i="2"/>
  <c r="B59" i="2"/>
  <c r="R58" i="2"/>
  <c r="Q58" i="2"/>
  <c r="O58" i="2"/>
  <c r="M58" i="2"/>
  <c r="K58" i="2"/>
  <c r="I58" i="2"/>
  <c r="G58" i="2"/>
  <c r="E58" i="2"/>
  <c r="R57" i="2"/>
  <c r="Q57" i="2"/>
  <c r="O57" i="2"/>
  <c r="M57" i="2"/>
  <c r="K57" i="2"/>
  <c r="I57" i="2"/>
  <c r="G57" i="2"/>
  <c r="E57" i="2"/>
  <c r="P56" i="2"/>
  <c r="N56" i="2"/>
  <c r="L56" i="2"/>
  <c r="J56" i="2"/>
  <c r="H56" i="2"/>
  <c r="F56" i="2"/>
  <c r="D56" i="2"/>
  <c r="B56" i="2"/>
  <c r="R55" i="2"/>
  <c r="Q55" i="2"/>
  <c r="O55" i="2"/>
  <c r="M55" i="2"/>
  <c r="K55" i="2"/>
  <c r="I55" i="2"/>
  <c r="G55" i="2"/>
  <c r="E55" i="2"/>
  <c r="R54" i="2"/>
  <c r="Q54" i="2"/>
  <c r="O54" i="2"/>
  <c r="M54" i="2"/>
  <c r="K54" i="2"/>
  <c r="I54" i="2"/>
  <c r="G54" i="2"/>
  <c r="E54" i="2"/>
  <c r="R53" i="2"/>
  <c r="Q53" i="2"/>
  <c r="O53" i="2"/>
  <c r="M53" i="2"/>
  <c r="K53" i="2"/>
  <c r="I53" i="2"/>
  <c r="G53" i="2"/>
  <c r="E53" i="2"/>
  <c r="R52" i="2"/>
  <c r="Q52" i="2"/>
  <c r="O52" i="2"/>
  <c r="M52" i="2"/>
  <c r="K52" i="2"/>
  <c r="I52" i="2"/>
  <c r="G52" i="2"/>
  <c r="E52" i="2"/>
  <c r="R51" i="2"/>
  <c r="Q51" i="2"/>
  <c r="O51" i="2"/>
  <c r="M51" i="2"/>
  <c r="K51" i="2"/>
  <c r="I51" i="2"/>
  <c r="G51" i="2"/>
  <c r="E51" i="2"/>
  <c r="N50" i="2"/>
  <c r="L50" i="2"/>
  <c r="J50" i="2"/>
  <c r="H50" i="2"/>
  <c r="F50" i="2"/>
  <c r="D50" i="2"/>
  <c r="B50" i="2"/>
  <c r="R49" i="2"/>
  <c r="Q49" i="2"/>
  <c r="O49" i="2"/>
  <c r="M49" i="2"/>
  <c r="K49" i="2"/>
  <c r="I49" i="2"/>
  <c r="G49" i="2"/>
  <c r="E49" i="2"/>
  <c r="R48" i="2"/>
  <c r="Q48" i="2"/>
  <c r="O48" i="2"/>
  <c r="M48" i="2"/>
  <c r="K48" i="2"/>
  <c r="I48" i="2"/>
  <c r="G48" i="2"/>
  <c r="E48" i="2"/>
  <c r="R47" i="2"/>
  <c r="Q47" i="2"/>
  <c r="O47" i="2"/>
  <c r="M47" i="2"/>
  <c r="K47" i="2"/>
  <c r="I47" i="2"/>
  <c r="G47" i="2"/>
  <c r="E47" i="2"/>
  <c r="R46" i="2"/>
  <c r="Q46" i="2"/>
  <c r="O46" i="2"/>
  <c r="M46" i="2"/>
  <c r="K46" i="2"/>
  <c r="I46" i="2"/>
  <c r="G46" i="2"/>
  <c r="E46" i="2"/>
  <c r="R45" i="2"/>
  <c r="Q45" i="2"/>
  <c r="O45" i="2"/>
  <c r="M45" i="2"/>
  <c r="K45" i="2"/>
  <c r="I45" i="2"/>
  <c r="G45" i="2"/>
  <c r="E45" i="2"/>
  <c r="R44" i="2"/>
  <c r="Q44" i="2"/>
  <c r="O44" i="2"/>
  <c r="M44" i="2"/>
  <c r="K44" i="2"/>
  <c r="I44" i="2"/>
  <c r="G44" i="2"/>
  <c r="E44" i="2"/>
  <c r="P43" i="2"/>
  <c r="P42" i="2" s="1"/>
  <c r="N43" i="2"/>
  <c r="N42" i="2" s="1"/>
  <c r="L43" i="2"/>
  <c r="J43" i="2"/>
  <c r="H43" i="2"/>
  <c r="H42" i="2" s="1"/>
  <c r="F43" i="2"/>
  <c r="F42" i="2" s="1"/>
  <c r="D43" i="2"/>
  <c r="B43" i="2"/>
  <c r="R41" i="2"/>
  <c r="Q41" i="2"/>
  <c r="O41" i="2"/>
  <c r="M41" i="2"/>
  <c r="K41" i="2"/>
  <c r="I41" i="2"/>
  <c r="G41" i="2"/>
  <c r="E41" i="2"/>
  <c r="R40" i="2"/>
  <c r="Q40" i="2"/>
  <c r="O40" i="2"/>
  <c r="M40" i="2"/>
  <c r="K40" i="2"/>
  <c r="I40" i="2"/>
  <c r="G40" i="2"/>
  <c r="E40" i="2"/>
  <c r="P39" i="2"/>
  <c r="N39" i="2"/>
  <c r="L39" i="2"/>
  <c r="J39" i="2"/>
  <c r="H39" i="2"/>
  <c r="F39" i="2"/>
  <c r="D39" i="2"/>
  <c r="B39" i="2"/>
  <c r="R32" i="2"/>
  <c r="Q32" i="2"/>
  <c r="O32" i="2"/>
  <c r="M32" i="2"/>
  <c r="K32" i="2"/>
  <c r="I32" i="2"/>
  <c r="G32" i="2"/>
  <c r="E32" i="2"/>
  <c r="N19" i="2"/>
  <c r="F19" i="2"/>
  <c r="D19" i="2"/>
  <c r="B19" i="2"/>
  <c r="P12" i="2"/>
  <c r="P11" i="2" s="1"/>
  <c r="D12" i="2"/>
  <c r="B12" i="2"/>
  <c r="P28" i="2"/>
  <c r="N28" i="2"/>
  <c r="L28" i="2"/>
  <c r="J28" i="2"/>
  <c r="H28" i="2"/>
  <c r="F28" i="2"/>
  <c r="D28" i="2"/>
  <c r="B28" i="2"/>
  <c r="R10" i="2"/>
  <c r="Q10" i="2"/>
  <c r="O10" i="2"/>
  <c r="M10" i="2"/>
  <c r="K10" i="2"/>
  <c r="I10" i="2"/>
  <c r="G10" i="2"/>
  <c r="E10" i="2"/>
  <c r="R9" i="2"/>
  <c r="Q9" i="2"/>
  <c r="O9" i="2"/>
  <c r="M9" i="2"/>
  <c r="K9" i="2"/>
  <c r="I9" i="2"/>
  <c r="G9" i="2"/>
  <c r="E9" i="2"/>
  <c r="D56" i="3" l="1"/>
  <c r="C71" i="3"/>
  <c r="G71" i="3"/>
  <c r="P48" i="3"/>
  <c r="Q48" i="3" s="1"/>
  <c r="C41" i="3"/>
  <c r="E41" i="3"/>
  <c r="O48" i="3"/>
  <c r="H48" i="3"/>
  <c r="I48" i="3" s="1"/>
  <c r="K48" i="3"/>
  <c r="C26" i="3"/>
  <c r="K26" i="3"/>
  <c r="H33" i="3"/>
  <c r="I33" i="3" s="1"/>
  <c r="M26" i="3"/>
  <c r="G26" i="3"/>
  <c r="O26" i="3"/>
  <c r="Q33" i="3"/>
  <c r="O18" i="3"/>
  <c r="G18" i="3"/>
  <c r="Q18" i="3"/>
  <c r="I18" i="3"/>
  <c r="C18" i="3"/>
  <c r="M18" i="3"/>
  <c r="C33" i="3"/>
  <c r="E33" i="3"/>
  <c r="M33" i="3"/>
  <c r="G33" i="3"/>
  <c r="C48" i="3"/>
  <c r="E48" i="3"/>
  <c r="M48" i="3"/>
  <c r="G48" i="3"/>
  <c r="N154" i="2"/>
  <c r="F154" i="2"/>
  <c r="L154" i="2"/>
  <c r="H154" i="2"/>
  <c r="P154" i="2"/>
  <c r="J151" i="2"/>
  <c r="D154" i="2"/>
  <c r="G133" i="2"/>
  <c r="O133" i="2"/>
  <c r="R140" i="2"/>
  <c r="B132" i="2"/>
  <c r="G132" i="2" s="1"/>
  <c r="M132" i="2"/>
  <c r="K86" i="2"/>
  <c r="G99" i="2"/>
  <c r="O116" i="2"/>
  <c r="E103" i="2"/>
  <c r="D102" i="2"/>
  <c r="D121" i="2" s="1"/>
  <c r="D124" i="2" s="1"/>
  <c r="K110" i="2"/>
  <c r="K119" i="2"/>
  <c r="I99" i="2"/>
  <c r="J121" i="2"/>
  <c r="L121" i="2"/>
  <c r="G103" i="2"/>
  <c r="E110" i="2"/>
  <c r="R119" i="2"/>
  <c r="Q119" i="2"/>
  <c r="F102" i="2"/>
  <c r="F121" i="2" s="1"/>
  <c r="F124" i="2" s="1"/>
  <c r="I103" i="2"/>
  <c r="O99" i="2"/>
  <c r="K103" i="2"/>
  <c r="I110" i="2"/>
  <c r="M119" i="2"/>
  <c r="R103" i="2"/>
  <c r="M116" i="2"/>
  <c r="O119" i="2"/>
  <c r="E119" i="2"/>
  <c r="O103" i="2"/>
  <c r="M110" i="2"/>
  <c r="E116" i="2"/>
  <c r="Q103" i="2"/>
  <c r="O110" i="2"/>
  <c r="J124" i="2"/>
  <c r="N124" i="2"/>
  <c r="L124" i="2"/>
  <c r="R99" i="2"/>
  <c r="R116" i="2"/>
  <c r="K99" i="2"/>
  <c r="H102" i="2"/>
  <c r="P102" i="2"/>
  <c r="R110" i="2"/>
  <c r="E99" i="2"/>
  <c r="M99" i="2"/>
  <c r="B102" i="2"/>
  <c r="O73" i="2"/>
  <c r="E73" i="2"/>
  <c r="G89" i="2"/>
  <c r="G73" i="2"/>
  <c r="I73" i="2"/>
  <c r="N72" i="2"/>
  <c r="N91" i="2" s="1"/>
  <c r="F72" i="2"/>
  <c r="F91" i="2" s="1"/>
  <c r="P91" i="2"/>
  <c r="P94" i="2" s="1"/>
  <c r="E80" i="2"/>
  <c r="E89" i="2"/>
  <c r="H72" i="2"/>
  <c r="H91" i="2" s="1"/>
  <c r="H94" i="2" s="1"/>
  <c r="K73" i="2"/>
  <c r="K89" i="2"/>
  <c r="M80" i="2"/>
  <c r="K69" i="2"/>
  <c r="O86" i="2"/>
  <c r="I86" i="2"/>
  <c r="Q86" i="2"/>
  <c r="Q80" i="2"/>
  <c r="E86" i="2"/>
  <c r="I89" i="2"/>
  <c r="R80" i="2"/>
  <c r="G86" i="2"/>
  <c r="O69" i="2"/>
  <c r="L72" i="2"/>
  <c r="L91" i="2" s="1"/>
  <c r="L94" i="2" s="1"/>
  <c r="I80" i="2"/>
  <c r="O80" i="2"/>
  <c r="M73" i="2"/>
  <c r="M89" i="2"/>
  <c r="G69" i="2"/>
  <c r="Q69" i="2"/>
  <c r="D72" i="2"/>
  <c r="D91" i="2" s="1"/>
  <c r="D94" i="2" s="1"/>
  <c r="K80" i="2"/>
  <c r="R89" i="2"/>
  <c r="O89" i="2"/>
  <c r="Q89" i="2"/>
  <c r="I69" i="2"/>
  <c r="Q73" i="2"/>
  <c r="R86" i="2"/>
  <c r="M86" i="2"/>
  <c r="R69" i="2"/>
  <c r="G80" i="2"/>
  <c r="E69" i="2"/>
  <c r="M69" i="2"/>
  <c r="B72" i="2"/>
  <c r="B91" i="2" s="1"/>
  <c r="J72" i="2"/>
  <c r="R73" i="2"/>
  <c r="M43" i="2"/>
  <c r="E43" i="2"/>
  <c r="E59" i="2"/>
  <c r="D42" i="2"/>
  <c r="D61" i="2" s="1"/>
  <c r="D64" i="2" s="1"/>
  <c r="K56" i="2"/>
  <c r="K59" i="2"/>
  <c r="Q39" i="2"/>
  <c r="I56" i="2"/>
  <c r="G59" i="2"/>
  <c r="I59" i="2"/>
  <c r="D11" i="2"/>
  <c r="G39" i="2"/>
  <c r="K50" i="2"/>
  <c r="M50" i="2"/>
  <c r="O56" i="2"/>
  <c r="Q56" i="2"/>
  <c r="E56" i="2"/>
  <c r="Q59" i="2"/>
  <c r="R50" i="2"/>
  <c r="H61" i="2"/>
  <c r="H64" i="2" s="1"/>
  <c r="Q43" i="2"/>
  <c r="G56" i="2"/>
  <c r="I39" i="2"/>
  <c r="E50" i="2"/>
  <c r="G43" i="2"/>
  <c r="G50" i="2"/>
  <c r="M59" i="2"/>
  <c r="I43" i="2"/>
  <c r="I50" i="2"/>
  <c r="R59" i="2"/>
  <c r="O59" i="2"/>
  <c r="O50" i="2"/>
  <c r="O39" i="2"/>
  <c r="L42" i="2"/>
  <c r="L61" i="2" s="1"/>
  <c r="L64" i="2" s="1"/>
  <c r="K43" i="2"/>
  <c r="P61" i="2"/>
  <c r="P64" i="2" s="1"/>
  <c r="R56" i="2"/>
  <c r="M56" i="2"/>
  <c r="R39" i="2"/>
  <c r="F61" i="2"/>
  <c r="N61" i="2"/>
  <c r="K39" i="2"/>
  <c r="O43" i="2"/>
  <c r="Q50" i="2"/>
  <c r="E39" i="2"/>
  <c r="M39" i="2"/>
  <c r="B42" i="2"/>
  <c r="J42" i="2"/>
  <c r="J61" i="2" s="1"/>
  <c r="R43" i="2"/>
  <c r="B56" i="3" l="1"/>
  <c r="E56" i="3" s="1"/>
  <c r="D63" i="3"/>
  <c r="B63" i="3" s="1"/>
  <c r="O132" i="2"/>
  <c r="E132" i="2"/>
  <c r="K132" i="2"/>
  <c r="J154" i="2"/>
  <c r="K151" i="2"/>
  <c r="Q132" i="2"/>
  <c r="I132" i="2"/>
  <c r="B151" i="2"/>
  <c r="C132" i="2"/>
  <c r="R132" i="2"/>
  <c r="G102" i="2"/>
  <c r="Q102" i="2"/>
  <c r="I102" i="2"/>
  <c r="B121" i="2"/>
  <c r="O121" i="2" s="1"/>
  <c r="O102" i="2"/>
  <c r="E102" i="2"/>
  <c r="B124" i="2"/>
  <c r="E124" i="2" s="1"/>
  <c r="R102" i="2"/>
  <c r="H121" i="2"/>
  <c r="P121" i="2"/>
  <c r="K102" i="2"/>
  <c r="M102" i="2"/>
  <c r="K72" i="2"/>
  <c r="B94" i="2"/>
  <c r="Q94" i="2" s="1"/>
  <c r="E91" i="2"/>
  <c r="M91" i="2"/>
  <c r="Q91" i="2"/>
  <c r="I91" i="2"/>
  <c r="Q72" i="2"/>
  <c r="O72" i="2"/>
  <c r="O91" i="2"/>
  <c r="N94" i="2"/>
  <c r="E72" i="2"/>
  <c r="R72" i="2"/>
  <c r="G91" i="2"/>
  <c r="F94" i="2"/>
  <c r="J91" i="2"/>
  <c r="M72" i="2"/>
  <c r="I72" i="2"/>
  <c r="G72" i="2"/>
  <c r="J64" i="2"/>
  <c r="R42" i="2"/>
  <c r="G42" i="2"/>
  <c r="M42" i="2"/>
  <c r="O42" i="2"/>
  <c r="Q42" i="2"/>
  <c r="N64" i="2"/>
  <c r="B61" i="2"/>
  <c r="K61" i="2" s="1"/>
  <c r="E42" i="2"/>
  <c r="I42" i="2"/>
  <c r="K42" i="2"/>
  <c r="F64" i="2"/>
  <c r="O56" i="3" l="1"/>
  <c r="K56" i="3"/>
  <c r="G56" i="3"/>
  <c r="I56" i="3"/>
  <c r="M56" i="3"/>
  <c r="C56" i="3"/>
  <c r="Q56" i="3"/>
  <c r="K154" i="2"/>
  <c r="B154" i="2"/>
  <c r="C151" i="2"/>
  <c r="R151" i="2"/>
  <c r="E151" i="2"/>
  <c r="Q151" i="2"/>
  <c r="O151" i="2"/>
  <c r="I151" i="2"/>
  <c r="G151" i="2"/>
  <c r="M151" i="2"/>
  <c r="E121" i="2"/>
  <c r="K121" i="2"/>
  <c r="M121" i="2"/>
  <c r="R121" i="2"/>
  <c r="G121" i="2"/>
  <c r="G124" i="2"/>
  <c r="P124" i="2"/>
  <c r="Q124" i="2" s="1"/>
  <c r="Q121" i="2"/>
  <c r="K124" i="2"/>
  <c r="O124" i="2"/>
  <c r="H124" i="2"/>
  <c r="I124" i="2" s="1"/>
  <c r="I121" i="2"/>
  <c r="M124" i="2"/>
  <c r="I94" i="2"/>
  <c r="G94" i="2"/>
  <c r="E94" i="2"/>
  <c r="M94" i="2"/>
  <c r="O94" i="2"/>
  <c r="J94" i="2"/>
  <c r="K94" i="2" s="1"/>
  <c r="K91" i="2"/>
  <c r="R91" i="2"/>
  <c r="G61" i="2"/>
  <c r="B64" i="2"/>
  <c r="O64" i="2" s="1"/>
  <c r="R61" i="2"/>
  <c r="E61" i="2"/>
  <c r="I61" i="2"/>
  <c r="M61" i="2"/>
  <c r="Q61" i="2"/>
  <c r="O61" i="2"/>
  <c r="R154" i="2" l="1"/>
  <c r="Q154" i="2"/>
  <c r="M154" i="2"/>
  <c r="O154" i="2"/>
  <c r="E154" i="2"/>
  <c r="G154" i="2"/>
  <c r="I154" i="2"/>
  <c r="R124" i="2"/>
  <c r="R94" i="2"/>
  <c r="R64" i="2"/>
  <c r="M64" i="2"/>
  <c r="E64" i="2"/>
  <c r="Q64" i="2"/>
  <c r="I64" i="2"/>
  <c r="G64" i="2"/>
  <c r="K64" i="2"/>
  <c r="B16" i="35" l="1"/>
  <c r="O69" i="3" l="1"/>
  <c r="M69" i="3"/>
  <c r="I69" i="3"/>
  <c r="G69" i="3"/>
  <c r="M54" i="3"/>
  <c r="I54" i="3"/>
  <c r="G54" i="3"/>
  <c r="M39" i="3"/>
  <c r="G39" i="3"/>
  <c r="E39" i="3"/>
  <c r="Q24" i="3"/>
  <c r="M24" i="3"/>
  <c r="G24" i="3"/>
  <c r="E24" i="3"/>
  <c r="E69" i="3" l="1"/>
  <c r="Q69" i="3"/>
  <c r="K69" i="3"/>
  <c r="Q54" i="3"/>
  <c r="E54" i="3"/>
  <c r="O54" i="3"/>
  <c r="K54" i="3"/>
  <c r="I39" i="3"/>
  <c r="K39" i="3"/>
  <c r="O39" i="3"/>
  <c r="Q39" i="3"/>
  <c r="I24" i="3"/>
  <c r="K24" i="3"/>
  <c r="O24" i="3"/>
  <c r="F38" i="31" l="1"/>
  <c r="D38" i="31"/>
  <c r="D31" i="31"/>
  <c r="F31" i="31"/>
  <c r="F24" i="31"/>
  <c r="D24" i="31"/>
  <c r="D17" i="31"/>
  <c r="F17" i="31"/>
  <c r="F10" i="31"/>
  <c r="D10" i="31"/>
  <c r="V16" i="40"/>
  <c r="V17" i="40" s="1"/>
  <c r="V18" i="40" s="1"/>
  <c r="V16" i="39"/>
  <c r="V17" i="39" s="1"/>
  <c r="V18" i="39" s="1"/>
  <c r="V16" i="41"/>
  <c r="V17" i="41" s="1"/>
  <c r="V18" i="41" s="1"/>
  <c r="V16" i="38"/>
  <c r="V17" i="38" s="1"/>
  <c r="V18" i="38" s="1"/>
  <c r="B37" i="31" l="1"/>
  <c r="B36" i="31"/>
  <c r="E36" i="31" s="1"/>
  <c r="B30" i="31"/>
  <c r="B29" i="31"/>
  <c r="B23" i="31"/>
  <c r="B22" i="31"/>
  <c r="B16" i="31"/>
  <c r="B15" i="31"/>
  <c r="B8" i="31"/>
  <c r="O6" i="24" l="1"/>
  <c r="M6" i="28" s="1"/>
  <c r="M6" i="20" l="1"/>
  <c r="M6" i="26"/>
  <c r="M6" i="25"/>
  <c r="M6" i="27"/>
  <c r="A3" i="29"/>
  <c r="A3" i="40"/>
  <c r="A3" i="39"/>
  <c r="A3" i="41"/>
  <c r="A3" i="38"/>
  <c r="X57" i="16" l="1"/>
  <c r="X45" i="16"/>
  <c r="X33" i="16"/>
  <c r="X21" i="16"/>
  <c r="X9" i="16"/>
  <c r="U18" i="41"/>
  <c r="R18" i="41"/>
  <c r="R44" i="33" s="1"/>
  <c r="S44" i="33" s="1"/>
  <c r="O18" i="41"/>
  <c r="P44" i="33" s="1"/>
  <c r="Q44" i="33" s="1"/>
  <c r="L18" i="41"/>
  <c r="N44" i="33" s="1"/>
  <c r="O44" i="33" s="1"/>
  <c r="I18" i="41"/>
  <c r="L44" i="33" s="1"/>
  <c r="M44" i="33" s="1"/>
  <c r="F18" i="41"/>
  <c r="C18" i="41"/>
  <c r="U17" i="41"/>
  <c r="R17" i="41"/>
  <c r="R43" i="33" s="1"/>
  <c r="S43" i="33" s="1"/>
  <c r="O17" i="41"/>
  <c r="P43" i="33" s="1"/>
  <c r="Q43" i="33" s="1"/>
  <c r="L17" i="41"/>
  <c r="N43" i="33" s="1"/>
  <c r="O43" i="33" s="1"/>
  <c r="I17" i="41"/>
  <c r="L43" i="33" s="1"/>
  <c r="M43" i="33" s="1"/>
  <c r="F17" i="41"/>
  <c r="C17" i="41"/>
  <c r="U16" i="41"/>
  <c r="R16" i="41"/>
  <c r="R42" i="33" s="1"/>
  <c r="S42" i="33" s="1"/>
  <c r="O16" i="41"/>
  <c r="P42" i="33" s="1"/>
  <c r="Q42" i="33" s="1"/>
  <c r="L16" i="41"/>
  <c r="N42" i="33" s="1"/>
  <c r="O42" i="33" s="1"/>
  <c r="I16" i="41"/>
  <c r="L42" i="33" s="1"/>
  <c r="M42" i="33" s="1"/>
  <c r="F16" i="41"/>
  <c r="C16" i="41"/>
  <c r="U15" i="41"/>
  <c r="R15" i="41"/>
  <c r="R41" i="33" s="1"/>
  <c r="O15" i="41"/>
  <c r="P41" i="33" s="1"/>
  <c r="L15" i="41"/>
  <c r="N41" i="33" s="1"/>
  <c r="I15" i="41"/>
  <c r="L41" i="33" s="1"/>
  <c r="F15" i="41"/>
  <c r="C15" i="41"/>
  <c r="R13" i="41"/>
  <c r="R39" i="33" s="1"/>
  <c r="S39" i="33" s="1"/>
  <c r="O13" i="41"/>
  <c r="P39" i="33" s="1"/>
  <c r="Q39" i="33" s="1"/>
  <c r="L13" i="41"/>
  <c r="N39" i="33" s="1"/>
  <c r="O39" i="33" s="1"/>
  <c r="I13" i="41"/>
  <c r="L39" i="33" s="1"/>
  <c r="M39" i="33" s="1"/>
  <c r="F13" i="41"/>
  <c r="C13" i="41"/>
  <c r="S16" i="41"/>
  <c r="S17" i="41" s="1"/>
  <c r="S18" i="41" s="1"/>
  <c r="P16" i="41"/>
  <c r="P17" i="41" s="1"/>
  <c r="P18" i="41" s="1"/>
  <c r="Q38" i="33"/>
  <c r="D16" i="41"/>
  <c r="D17" i="41" s="1"/>
  <c r="D18" i="41" s="1"/>
  <c r="V9" i="41"/>
  <c r="U9" i="41"/>
  <c r="S9" i="41"/>
  <c r="R9" i="41"/>
  <c r="R37" i="33" s="1"/>
  <c r="P9" i="41"/>
  <c r="O9" i="41"/>
  <c r="P37" i="33" s="1"/>
  <c r="Q37" i="33" s="1"/>
  <c r="M9" i="41"/>
  <c r="L9" i="41"/>
  <c r="N37" i="33" s="1"/>
  <c r="J9" i="41"/>
  <c r="I9" i="41"/>
  <c r="L37" i="33" s="1"/>
  <c r="G9" i="41"/>
  <c r="F9" i="41"/>
  <c r="D9" i="41"/>
  <c r="C9" i="41"/>
  <c r="S8" i="41"/>
  <c r="R8" i="41"/>
  <c r="R36" i="33" s="1"/>
  <c r="P8" i="41"/>
  <c r="O8" i="41"/>
  <c r="P36" i="33" s="1"/>
  <c r="Q36" i="33" s="1"/>
  <c r="U18" i="40"/>
  <c r="R18" i="40"/>
  <c r="R86" i="33" s="1"/>
  <c r="S86" i="33" s="1"/>
  <c r="O18" i="40"/>
  <c r="P86" i="33" s="1"/>
  <c r="Q86" i="33" s="1"/>
  <c r="L18" i="40"/>
  <c r="N86" i="33" s="1"/>
  <c r="O86" i="33" s="1"/>
  <c r="I18" i="40"/>
  <c r="L86" i="33" s="1"/>
  <c r="M86" i="33" s="1"/>
  <c r="F18" i="40"/>
  <c r="C18" i="40"/>
  <c r="U17" i="40"/>
  <c r="R17" i="40"/>
  <c r="R85" i="33" s="1"/>
  <c r="S85" i="33" s="1"/>
  <c r="O17" i="40"/>
  <c r="P85" i="33" s="1"/>
  <c r="Q85" i="33" s="1"/>
  <c r="L17" i="40"/>
  <c r="N85" i="33" s="1"/>
  <c r="O85" i="33" s="1"/>
  <c r="I17" i="40"/>
  <c r="L85" i="33" s="1"/>
  <c r="M85" i="33" s="1"/>
  <c r="F17" i="40"/>
  <c r="C17" i="40"/>
  <c r="U16" i="40"/>
  <c r="R16" i="40"/>
  <c r="R84" i="33" s="1"/>
  <c r="S84" i="33" s="1"/>
  <c r="O16" i="40"/>
  <c r="P84" i="33" s="1"/>
  <c r="Q84" i="33" s="1"/>
  <c r="L16" i="40"/>
  <c r="N84" i="33" s="1"/>
  <c r="O84" i="33" s="1"/>
  <c r="I16" i="40"/>
  <c r="L84" i="33" s="1"/>
  <c r="M84" i="33" s="1"/>
  <c r="F16" i="40"/>
  <c r="C16" i="40"/>
  <c r="U15" i="40"/>
  <c r="R15" i="40"/>
  <c r="R83" i="33" s="1"/>
  <c r="O15" i="40"/>
  <c r="P83" i="33" s="1"/>
  <c r="L15" i="40"/>
  <c r="N83" i="33" s="1"/>
  <c r="I15" i="40"/>
  <c r="L83" i="33" s="1"/>
  <c r="F15" i="40"/>
  <c r="C15" i="40"/>
  <c r="R13" i="40"/>
  <c r="R81" i="33" s="1"/>
  <c r="S81" i="33" s="1"/>
  <c r="O13" i="40"/>
  <c r="P81" i="33" s="1"/>
  <c r="Q81" i="33" s="1"/>
  <c r="L13" i="40"/>
  <c r="N81" i="33" s="1"/>
  <c r="O81" i="33" s="1"/>
  <c r="I13" i="40"/>
  <c r="L81" i="33" s="1"/>
  <c r="M81" i="33" s="1"/>
  <c r="F13" i="40"/>
  <c r="C13" i="40"/>
  <c r="P16" i="40"/>
  <c r="P17" i="40" s="1"/>
  <c r="P18" i="40" s="1"/>
  <c r="Q80" i="33"/>
  <c r="D16" i="40"/>
  <c r="D17" i="40" s="1"/>
  <c r="D18" i="40" s="1"/>
  <c r="V9" i="40"/>
  <c r="U9" i="40"/>
  <c r="S9" i="40"/>
  <c r="R9" i="40"/>
  <c r="R79" i="33" s="1"/>
  <c r="P9" i="40"/>
  <c r="O9" i="40"/>
  <c r="P79" i="33" s="1"/>
  <c r="Q79" i="33" s="1"/>
  <c r="M9" i="40"/>
  <c r="L9" i="40"/>
  <c r="N79" i="33" s="1"/>
  <c r="J9" i="40"/>
  <c r="I9" i="40"/>
  <c r="L79" i="33" s="1"/>
  <c r="G9" i="40"/>
  <c r="F9" i="40"/>
  <c r="D9" i="40"/>
  <c r="C9" i="40"/>
  <c r="S8" i="40"/>
  <c r="R8" i="40"/>
  <c r="R78" i="33" s="1"/>
  <c r="P8" i="40"/>
  <c r="O8" i="40"/>
  <c r="P78" i="33" s="1"/>
  <c r="Q78" i="33" s="1"/>
  <c r="U18" i="39"/>
  <c r="R18" i="39"/>
  <c r="R65" i="33" s="1"/>
  <c r="S65" i="33" s="1"/>
  <c r="O18" i="39"/>
  <c r="P65" i="33" s="1"/>
  <c r="Q65" i="33" s="1"/>
  <c r="L18" i="39"/>
  <c r="N65" i="33" s="1"/>
  <c r="O65" i="33" s="1"/>
  <c r="I18" i="39"/>
  <c r="L65" i="33" s="1"/>
  <c r="M65" i="33" s="1"/>
  <c r="F18" i="39"/>
  <c r="C18" i="39"/>
  <c r="U17" i="39"/>
  <c r="R17" i="39"/>
  <c r="R64" i="33" s="1"/>
  <c r="S64" i="33" s="1"/>
  <c r="O17" i="39"/>
  <c r="P64" i="33" s="1"/>
  <c r="Q64" i="33" s="1"/>
  <c r="L17" i="39"/>
  <c r="N64" i="33" s="1"/>
  <c r="O64" i="33" s="1"/>
  <c r="I17" i="39"/>
  <c r="L64" i="33" s="1"/>
  <c r="M64" i="33" s="1"/>
  <c r="F17" i="39"/>
  <c r="C17" i="39"/>
  <c r="U16" i="39"/>
  <c r="R16" i="39"/>
  <c r="R63" i="33" s="1"/>
  <c r="S63" i="33" s="1"/>
  <c r="O16" i="39"/>
  <c r="P63" i="33" s="1"/>
  <c r="Q63" i="33" s="1"/>
  <c r="L16" i="39"/>
  <c r="N63" i="33" s="1"/>
  <c r="O63" i="33" s="1"/>
  <c r="I16" i="39"/>
  <c r="L63" i="33" s="1"/>
  <c r="M63" i="33" s="1"/>
  <c r="F16" i="39"/>
  <c r="C16" i="39"/>
  <c r="U15" i="39"/>
  <c r="R15" i="39"/>
  <c r="R62" i="33" s="1"/>
  <c r="O15" i="39"/>
  <c r="P62" i="33" s="1"/>
  <c r="L15" i="39"/>
  <c r="N62" i="33" s="1"/>
  <c r="I15" i="39"/>
  <c r="L62" i="33" s="1"/>
  <c r="F15" i="39"/>
  <c r="C15" i="39"/>
  <c r="R13" i="39"/>
  <c r="R60" i="33" s="1"/>
  <c r="S60" i="33" s="1"/>
  <c r="O13" i="39"/>
  <c r="P60" i="33" s="1"/>
  <c r="Q60" i="33" s="1"/>
  <c r="L13" i="39"/>
  <c r="N60" i="33" s="1"/>
  <c r="O60" i="33" s="1"/>
  <c r="I13" i="39"/>
  <c r="L60" i="33" s="1"/>
  <c r="M60" i="33" s="1"/>
  <c r="F13" i="39"/>
  <c r="C13" i="39"/>
  <c r="V15" i="39"/>
  <c r="Q59" i="33"/>
  <c r="J16" i="39"/>
  <c r="J17" i="39" s="1"/>
  <c r="J18" i="39" s="1"/>
  <c r="V9" i="39"/>
  <c r="U9" i="39"/>
  <c r="S9" i="39"/>
  <c r="R9" i="39"/>
  <c r="R58" i="33" s="1"/>
  <c r="P9" i="39"/>
  <c r="O9" i="39"/>
  <c r="P58" i="33" s="1"/>
  <c r="Q58" i="33" s="1"/>
  <c r="M9" i="39"/>
  <c r="L9" i="39"/>
  <c r="N58" i="33" s="1"/>
  <c r="J9" i="39"/>
  <c r="I9" i="39"/>
  <c r="L58" i="33" s="1"/>
  <c r="G9" i="39"/>
  <c r="F9" i="39"/>
  <c r="D9" i="39"/>
  <c r="C9" i="39"/>
  <c r="S8" i="39"/>
  <c r="R8" i="39"/>
  <c r="R57" i="33" s="1"/>
  <c r="P8" i="39"/>
  <c r="O8" i="39"/>
  <c r="P57" i="33" s="1"/>
  <c r="Q57" i="33" s="1"/>
  <c r="U18" i="38"/>
  <c r="R18" i="38"/>
  <c r="R23" i="33" s="1"/>
  <c r="O18" i="38"/>
  <c r="P23" i="33" s="1"/>
  <c r="L18" i="38"/>
  <c r="N23" i="33" s="1"/>
  <c r="I18" i="38"/>
  <c r="L23" i="33" s="1"/>
  <c r="F18" i="38"/>
  <c r="C18" i="38"/>
  <c r="U17" i="38"/>
  <c r="R17" i="38"/>
  <c r="R22" i="33" s="1"/>
  <c r="O17" i="38"/>
  <c r="P22" i="33" s="1"/>
  <c r="L17" i="38"/>
  <c r="N22" i="33" s="1"/>
  <c r="I17" i="38"/>
  <c r="L22" i="33" s="1"/>
  <c r="F17" i="38"/>
  <c r="C17" i="38"/>
  <c r="U16" i="38"/>
  <c r="R16" i="38"/>
  <c r="R21" i="33" s="1"/>
  <c r="O16" i="38"/>
  <c r="P21" i="33" s="1"/>
  <c r="L16" i="38"/>
  <c r="N21" i="33" s="1"/>
  <c r="I16" i="38"/>
  <c r="L21" i="33" s="1"/>
  <c r="F16" i="38"/>
  <c r="C16" i="38"/>
  <c r="U15" i="38"/>
  <c r="R15" i="38"/>
  <c r="O15" i="38"/>
  <c r="L15" i="38"/>
  <c r="I15" i="38"/>
  <c r="F15" i="38"/>
  <c r="C15" i="38"/>
  <c r="R13" i="38"/>
  <c r="R18" i="33" s="1"/>
  <c r="O13" i="38"/>
  <c r="P18" i="33" s="1"/>
  <c r="L13" i="38"/>
  <c r="N18" i="33" s="1"/>
  <c r="I13" i="38"/>
  <c r="L18" i="33" s="1"/>
  <c r="F13" i="38"/>
  <c r="C13" i="38"/>
  <c r="V11" i="38"/>
  <c r="V15" i="38" s="1"/>
  <c r="S11" i="38"/>
  <c r="S13" i="38" s="1"/>
  <c r="S16" i="38" s="1"/>
  <c r="S17" i="38" s="1"/>
  <c r="S18" i="38" s="1"/>
  <c r="P11" i="38"/>
  <c r="P13" i="38" s="1"/>
  <c r="P17" i="33"/>
  <c r="Q17" i="33" s="1"/>
  <c r="M11" i="38"/>
  <c r="M13" i="38" s="1"/>
  <c r="J11" i="38"/>
  <c r="J13" i="38" s="1"/>
  <c r="G11" i="38"/>
  <c r="G13" i="38" s="1"/>
  <c r="G16" i="38" s="1"/>
  <c r="G17" i="38" s="1"/>
  <c r="G18" i="38" s="1"/>
  <c r="D11" i="38"/>
  <c r="D13" i="38" s="1"/>
  <c r="V9" i="38"/>
  <c r="U9" i="38"/>
  <c r="S9" i="38"/>
  <c r="R9" i="38"/>
  <c r="P9" i="38"/>
  <c r="O9" i="38"/>
  <c r="P16" i="33" s="1"/>
  <c r="Q16" i="33" s="1"/>
  <c r="M9" i="38"/>
  <c r="L9" i="38"/>
  <c r="J9" i="38"/>
  <c r="I9" i="38"/>
  <c r="G9" i="38"/>
  <c r="F9" i="38"/>
  <c r="D9" i="38"/>
  <c r="C9" i="38"/>
  <c r="S8" i="38"/>
  <c r="R8" i="38"/>
  <c r="P8" i="38"/>
  <c r="O8" i="38"/>
  <c r="P15" i="33" s="1"/>
  <c r="Q15" i="33" s="1"/>
  <c r="H6" i="38"/>
  <c r="K6" i="38" s="1"/>
  <c r="N6" i="38" s="1"/>
  <c r="Q6" i="38" s="1"/>
  <c r="T6" i="38" s="1"/>
  <c r="G6" i="38"/>
  <c r="J6" i="38" s="1"/>
  <c r="M6" i="38" s="1"/>
  <c r="P6" i="38" s="1"/>
  <c r="F6" i="38"/>
  <c r="I6" i="38" s="1"/>
  <c r="L6" i="38" s="1"/>
  <c r="Q14" i="33" l="1"/>
  <c r="D16" i="38"/>
  <c r="E13" i="38"/>
  <c r="Q77" i="33"/>
  <c r="Q56" i="33"/>
  <c r="Q35" i="33"/>
  <c r="D17" i="33"/>
  <c r="B58" i="33"/>
  <c r="C58" i="33" s="1"/>
  <c r="D58" i="33"/>
  <c r="E58" i="33" s="1"/>
  <c r="B60" i="33"/>
  <c r="C60" i="33" s="1"/>
  <c r="D60" i="33"/>
  <c r="E60" i="33" s="1"/>
  <c r="F79" i="33"/>
  <c r="G79" i="33" s="1"/>
  <c r="H79" i="33"/>
  <c r="I79" i="33" s="1"/>
  <c r="E80" i="33"/>
  <c r="C80" i="33"/>
  <c r="D83" i="33"/>
  <c r="E83" i="33" s="1"/>
  <c r="B83" i="33"/>
  <c r="C83" i="33" s="1"/>
  <c r="B18" i="33"/>
  <c r="D18" i="33"/>
  <c r="D22" i="33"/>
  <c r="B22" i="33"/>
  <c r="F23" i="33"/>
  <c r="H23" i="33"/>
  <c r="F58" i="33"/>
  <c r="G58" i="33" s="1"/>
  <c r="H58" i="33"/>
  <c r="I58" i="33" s="1"/>
  <c r="E59" i="33"/>
  <c r="C59" i="33"/>
  <c r="D62" i="33"/>
  <c r="E62" i="33" s="1"/>
  <c r="B62" i="33"/>
  <c r="C62" i="33" s="1"/>
  <c r="F63" i="33"/>
  <c r="G63" i="33" s="1"/>
  <c r="H63" i="33"/>
  <c r="I63" i="33" s="1"/>
  <c r="B79" i="33"/>
  <c r="C79" i="33" s="1"/>
  <c r="D79" i="33"/>
  <c r="E79" i="33" s="1"/>
  <c r="E77" i="33" s="1"/>
  <c r="I80" i="33"/>
  <c r="G80" i="33"/>
  <c r="B81" i="33"/>
  <c r="C81" i="33" s="1"/>
  <c r="D81" i="33"/>
  <c r="E81" i="33" s="1"/>
  <c r="D85" i="33"/>
  <c r="E85" i="33" s="1"/>
  <c r="B85" i="33"/>
  <c r="C85" i="33" s="1"/>
  <c r="F86" i="33"/>
  <c r="G86" i="33" s="1"/>
  <c r="H86" i="33"/>
  <c r="I86" i="33" s="1"/>
  <c r="H37" i="33"/>
  <c r="I37" i="33" s="1"/>
  <c r="F37" i="33"/>
  <c r="G37" i="33" s="1"/>
  <c r="E38" i="33"/>
  <c r="C38" i="33"/>
  <c r="D41" i="33"/>
  <c r="E41" i="33" s="1"/>
  <c r="B41" i="33"/>
  <c r="C41" i="33" s="1"/>
  <c r="H42" i="33"/>
  <c r="I42" i="33" s="1"/>
  <c r="F42" i="33"/>
  <c r="G42" i="33" s="1"/>
  <c r="M15" i="38"/>
  <c r="N15" i="38" s="1"/>
  <c r="O11" i="16" s="1"/>
  <c r="M16" i="38"/>
  <c r="M17" i="38" s="1"/>
  <c r="M18" i="38" s="1"/>
  <c r="H18" i="33"/>
  <c r="F18" i="33"/>
  <c r="B21" i="33"/>
  <c r="D21" i="33"/>
  <c r="H22" i="33"/>
  <c r="F22" i="33"/>
  <c r="P15" i="39"/>
  <c r="Q15" i="39" s="1"/>
  <c r="R35" i="16" s="1"/>
  <c r="P16" i="39"/>
  <c r="P17" i="39" s="1"/>
  <c r="P18" i="39" s="1"/>
  <c r="Q18" i="39" s="1"/>
  <c r="R38" i="16" s="1"/>
  <c r="H62" i="33"/>
  <c r="F62" i="33"/>
  <c r="G62" i="33" s="1"/>
  <c r="B65" i="33"/>
  <c r="C65" i="33" s="1"/>
  <c r="D65" i="33"/>
  <c r="E65" i="33" s="1"/>
  <c r="G15" i="40"/>
  <c r="H15" i="40" s="1"/>
  <c r="I47" i="16" s="1"/>
  <c r="G16" i="40"/>
  <c r="G17" i="40" s="1"/>
  <c r="G18" i="40" s="1"/>
  <c r="H18" i="40" s="1"/>
  <c r="I50" i="16" s="1"/>
  <c r="M15" i="40"/>
  <c r="N15" i="40" s="1"/>
  <c r="O47" i="16" s="1"/>
  <c r="M16" i="40"/>
  <c r="M17" i="40" s="1"/>
  <c r="M18" i="40" s="1"/>
  <c r="S15" i="40"/>
  <c r="T15" i="40" s="1"/>
  <c r="U47" i="16" s="1"/>
  <c r="S16" i="40"/>
  <c r="S17" i="40" s="1"/>
  <c r="S18" i="40" s="1"/>
  <c r="T18" i="40" s="1"/>
  <c r="U50" i="16" s="1"/>
  <c r="F81" i="33"/>
  <c r="G81" i="33" s="1"/>
  <c r="H81" i="33"/>
  <c r="I81" i="33" s="1"/>
  <c r="B84" i="33"/>
  <c r="C84" i="33" s="1"/>
  <c r="D84" i="33"/>
  <c r="E84" i="33" s="1"/>
  <c r="H85" i="33"/>
  <c r="I85" i="33" s="1"/>
  <c r="F85" i="33"/>
  <c r="G85" i="33" s="1"/>
  <c r="J15" i="41"/>
  <c r="K15" i="41" s="1"/>
  <c r="L23" i="16" s="1"/>
  <c r="J16" i="41"/>
  <c r="J17" i="41" s="1"/>
  <c r="J18" i="41" s="1"/>
  <c r="K18" i="41" s="1"/>
  <c r="L26" i="16" s="1"/>
  <c r="H41" i="33"/>
  <c r="I41" i="33" s="1"/>
  <c r="F41" i="33"/>
  <c r="G41" i="33" s="1"/>
  <c r="D44" i="33"/>
  <c r="E44" i="33" s="1"/>
  <c r="B44" i="33"/>
  <c r="C44" i="33" s="1"/>
  <c r="D20" i="33"/>
  <c r="B20" i="33"/>
  <c r="C20" i="33" s="1"/>
  <c r="H21" i="33"/>
  <c r="F21" i="33"/>
  <c r="G59" i="33"/>
  <c r="D64" i="33"/>
  <c r="E64" i="33" s="1"/>
  <c r="B64" i="33"/>
  <c r="C64" i="33" s="1"/>
  <c r="F65" i="33"/>
  <c r="G65" i="33" s="1"/>
  <c r="H65" i="33"/>
  <c r="I65" i="33" s="1"/>
  <c r="F84" i="33"/>
  <c r="G84" i="33" s="1"/>
  <c r="H84" i="33"/>
  <c r="I84" i="33" s="1"/>
  <c r="D37" i="33"/>
  <c r="B37" i="33"/>
  <c r="C37" i="33" s="1"/>
  <c r="G38" i="33"/>
  <c r="I38" i="33"/>
  <c r="D39" i="33"/>
  <c r="E39" i="33" s="1"/>
  <c r="B39" i="33"/>
  <c r="C39" i="33" s="1"/>
  <c r="B43" i="33"/>
  <c r="C43" i="33" s="1"/>
  <c r="D43" i="33"/>
  <c r="E43" i="33" s="1"/>
  <c r="F44" i="33"/>
  <c r="G44" i="33" s="1"/>
  <c r="H44" i="33"/>
  <c r="I44" i="33" s="1"/>
  <c r="D15" i="38"/>
  <c r="E15" i="38" s="1"/>
  <c r="F11" i="16" s="1"/>
  <c r="D17" i="38"/>
  <c r="J15" i="38"/>
  <c r="K15" i="38" s="1"/>
  <c r="L11" i="16" s="1"/>
  <c r="J16" i="38"/>
  <c r="J17" i="38" s="1"/>
  <c r="J18" i="38" s="1"/>
  <c r="P15" i="38"/>
  <c r="Q15" i="38" s="1"/>
  <c r="R11" i="16" s="1"/>
  <c r="P16" i="38"/>
  <c r="P17" i="38" s="1"/>
  <c r="P18" i="38" s="1"/>
  <c r="D23" i="33"/>
  <c r="B23" i="33"/>
  <c r="G15" i="39"/>
  <c r="H15" i="39" s="1"/>
  <c r="I35" i="16" s="1"/>
  <c r="G16" i="39"/>
  <c r="G17" i="39" s="1"/>
  <c r="G18" i="39" s="1"/>
  <c r="H18" i="39" s="1"/>
  <c r="I38" i="16" s="1"/>
  <c r="M15" i="39"/>
  <c r="N15" i="39" s="1"/>
  <c r="O35" i="16" s="1"/>
  <c r="M16" i="39"/>
  <c r="M17" i="39" s="1"/>
  <c r="M18" i="39" s="1"/>
  <c r="S15" i="39"/>
  <c r="T15" i="39" s="1"/>
  <c r="U35" i="16" s="1"/>
  <c r="S16" i="39"/>
  <c r="S17" i="39" s="1"/>
  <c r="S18" i="39" s="1"/>
  <c r="T18" i="39" s="1"/>
  <c r="U38" i="16" s="1"/>
  <c r="F60" i="33"/>
  <c r="G60" i="33" s="1"/>
  <c r="H60" i="33"/>
  <c r="I60" i="33" s="1"/>
  <c r="B63" i="33"/>
  <c r="C63" i="33" s="1"/>
  <c r="D63" i="33"/>
  <c r="E63" i="33" s="1"/>
  <c r="H64" i="33"/>
  <c r="I64" i="33" s="1"/>
  <c r="F64" i="33"/>
  <c r="G64" i="33" s="1"/>
  <c r="H83" i="33"/>
  <c r="I83" i="33" s="1"/>
  <c r="F83" i="33"/>
  <c r="B86" i="33"/>
  <c r="C86" i="33" s="1"/>
  <c r="D86" i="33"/>
  <c r="E86" i="33" s="1"/>
  <c r="G15" i="41"/>
  <c r="H15" i="41" s="1"/>
  <c r="I23" i="16" s="1"/>
  <c r="G16" i="41"/>
  <c r="G17" i="41" s="1"/>
  <c r="G18" i="41" s="1"/>
  <c r="H18" i="41" s="1"/>
  <c r="I26" i="16" s="1"/>
  <c r="M15" i="41"/>
  <c r="N15" i="41" s="1"/>
  <c r="O23" i="16" s="1"/>
  <c r="M16" i="41"/>
  <c r="M17" i="41" s="1"/>
  <c r="M18" i="41" s="1"/>
  <c r="F39" i="33"/>
  <c r="G39" i="33" s="1"/>
  <c r="H39" i="33"/>
  <c r="I39" i="33" s="1"/>
  <c r="D42" i="33"/>
  <c r="E42" i="33" s="1"/>
  <c r="B42" i="33"/>
  <c r="C42" i="33" s="1"/>
  <c r="F43" i="33"/>
  <c r="G43" i="33" s="1"/>
  <c r="H43" i="33"/>
  <c r="I43" i="33" s="1"/>
  <c r="B16" i="33"/>
  <c r="C16" i="33" s="1"/>
  <c r="C14" i="33" s="1"/>
  <c r="E37" i="33"/>
  <c r="E35" i="33" s="1"/>
  <c r="D16" i="33"/>
  <c r="G83" i="33"/>
  <c r="H20" i="33"/>
  <c r="F20" i="33"/>
  <c r="I62" i="33"/>
  <c r="S41" i="33"/>
  <c r="S40" i="33" s="1"/>
  <c r="S62" i="33"/>
  <c r="S61" i="33" s="1"/>
  <c r="S83" i="33"/>
  <c r="S82" i="33" s="1"/>
  <c r="R20" i="33"/>
  <c r="O62" i="33"/>
  <c r="O61" i="33" s="1"/>
  <c r="N20" i="33"/>
  <c r="O83" i="33"/>
  <c r="O82" i="33" s="1"/>
  <c r="O41" i="33"/>
  <c r="O40" i="33" s="1"/>
  <c r="Q83" i="33"/>
  <c r="Q82" i="33" s="1"/>
  <c r="P20" i="33"/>
  <c r="Q41" i="33"/>
  <c r="Q40" i="33" s="1"/>
  <c r="Q62" i="33"/>
  <c r="Q61" i="33" s="1"/>
  <c r="M41" i="33"/>
  <c r="M40" i="33" s="1"/>
  <c r="M62" i="33"/>
  <c r="M61" i="33" s="1"/>
  <c r="L20" i="33"/>
  <c r="M83" i="33"/>
  <c r="M82" i="33" s="1"/>
  <c r="W11" i="38"/>
  <c r="W10" i="38" s="1"/>
  <c r="Q8" i="39"/>
  <c r="K9" i="39"/>
  <c r="H9" i="38"/>
  <c r="H16" i="33"/>
  <c r="F16" i="33"/>
  <c r="L17" i="33"/>
  <c r="M80" i="33"/>
  <c r="M38" i="33"/>
  <c r="M59" i="33"/>
  <c r="S57" i="33"/>
  <c r="R15" i="33"/>
  <c r="S15" i="33" s="1"/>
  <c r="S78" i="33"/>
  <c r="S36" i="33"/>
  <c r="T9" i="38"/>
  <c r="S58" i="33"/>
  <c r="S79" i="33"/>
  <c r="S37" i="33"/>
  <c r="R16" i="33"/>
  <c r="M58" i="33"/>
  <c r="M79" i="33"/>
  <c r="M37" i="33"/>
  <c r="L16" i="33"/>
  <c r="I59" i="33"/>
  <c r="H17" i="33"/>
  <c r="F17" i="33"/>
  <c r="O80" i="33"/>
  <c r="O38" i="33"/>
  <c r="N17" i="33"/>
  <c r="O59" i="33"/>
  <c r="S59" i="33"/>
  <c r="R17" i="33"/>
  <c r="S80" i="33"/>
  <c r="S38" i="33"/>
  <c r="N9" i="38"/>
  <c r="O79" i="33"/>
  <c r="O37" i="33"/>
  <c r="O58" i="33"/>
  <c r="N16" i="33"/>
  <c r="Q8" i="40"/>
  <c r="B8" i="40" s="1"/>
  <c r="W9" i="40"/>
  <c r="T9" i="40"/>
  <c r="K9" i="38"/>
  <c r="T9" i="41"/>
  <c r="Q9" i="40"/>
  <c r="H9" i="40"/>
  <c r="T8" i="40"/>
  <c r="N9" i="40"/>
  <c r="N13" i="40"/>
  <c r="O45" i="16" s="1"/>
  <c r="T13" i="40"/>
  <c r="U45" i="16" s="1"/>
  <c r="E9" i="40"/>
  <c r="K9" i="40"/>
  <c r="H9" i="39"/>
  <c r="H13" i="39"/>
  <c r="I33" i="16" s="1"/>
  <c r="W9" i="39"/>
  <c r="N13" i="39"/>
  <c r="O33" i="16" s="1"/>
  <c r="T13" i="39"/>
  <c r="U33" i="16" s="1"/>
  <c r="Q9" i="39"/>
  <c r="W18" i="39"/>
  <c r="X38" i="16" s="1"/>
  <c r="T8" i="39"/>
  <c r="W15" i="39"/>
  <c r="X35" i="16" s="1"/>
  <c r="W17" i="39"/>
  <c r="X37" i="16" s="1"/>
  <c r="N9" i="39"/>
  <c r="T9" i="39"/>
  <c r="W16" i="39"/>
  <c r="X36" i="16" s="1"/>
  <c r="N13" i="41"/>
  <c r="O21" i="16" s="1"/>
  <c r="E9" i="41"/>
  <c r="E7" i="41" s="1"/>
  <c r="T8" i="41"/>
  <c r="N9" i="41"/>
  <c r="Q8" i="41"/>
  <c r="K9" i="41"/>
  <c r="T13" i="41"/>
  <c r="U21" i="16" s="1"/>
  <c r="H9" i="41"/>
  <c r="Q9" i="41"/>
  <c r="W9" i="41"/>
  <c r="T8" i="38"/>
  <c r="Q11" i="38"/>
  <c r="Q10" i="38" s="1"/>
  <c r="E9" i="38"/>
  <c r="N11" i="38"/>
  <c r="N10" i="38" s="1"/>
  <c r="T11" i="38"/>
  <c r="T10" i="38" s="1"/>
  <c r="Q9" i="38"/>
  <c r="W9" i="38"/>
  <c r="H11" i="38"/>
  <c r="H10" i="38" s="1"/>
  <c r="N13" i="38"/>
  <c r="O9" i="16" s="1"/>
  <c r="Q8" i="38"/>
  <c r="E11" i="38"/>
  <c r="E10" i="38" s="1"/>
  <c r="F9" i="16"/>
  <c r="P15" i="41"/>
  <c r="Q15" i="41" s="1"/>
  <c r="R23" i="16" s="1"/>
  <c r="Q13" i="41"/>
  <c r="R21" i="16" s="1"/>
  <c r="D15" i="41"/>
  <c r="E13" i="41"/>
  <c r="S15" i="41"/>
  <c r="V15" i="41"/>
  <c r="H13" i="41"/>
  <c r="I21" i="16" s="1"/>
  <c r="K13" i="41"/>
  <c r="L21" i="16" s="1"/>
  <c r="N18" i="39"/>
  <c r="O38" i="16" s="1"/>
  <c r="K13" i="39"/>
  <c r="L33" i="16" s="1"/>
  <c r="J15" i="39"/>
  <c r="K18" i="39" s="1"/>
  <c r="L38" i="16" s="1"/>
  <c r="Q13" i="39"/>
  <c r="R33" i="16" s="1"/>
  <c r="E9" i="39"/>
  <c r="E7" i="39" s="1"/>
  <c r="V15" i="40"/>
  <c r="H13" i="40"/>
  <c r="I45" i="16" s="1"/>
  <c r="P15" i="40"/>
  <c r="Q13" i="40"/>
  <c r="R45" i="16" s="1"/>
  <c r="D15" i="40"/>
  <c r="E13" i="40"/>
  <c r="F45" i="16" s="1"/>
  <c r="S15" i="38"/>
  <c r="T13" i="38"/>
  <c r="U9" i="16" s="1"/>
  <c r="W16" i="38"/>
  <c r="X12" i="16" s="1"/>
  <c r="W18" i="38"/>
  <c r="X14" i="16" s="1"/>
  <c r="S6" i="38"/>
  <c r="K18" i="38"/>
  <c r="L14" i="16" s="1"/>
  <c r="O6" i="38"/>
  <c r="W6" i="38"/>
  <c r="G15" i="38"/>
  <c r="H13" i="38"/>
  <c r="I9" i="16" s="1"/>
  <c r="Q13" i="38"/>
  <c r="R9" i="16" s="1"/>
  <c r="K13" i="38"/>
  <c r="L9" i="16" s="1"/>
  <c r="K11" i="38"/>
  <c r="K10" i="38" s="1"/>
  <c r="W15" i="38"/>
  <c r="X11" i="16" s="1"/>
  <c r="A3" i="36"/>
  <c r="H18" i="36"/>
  <c r="G18" i="36"/>
  <c r="F18" i="36"/>
  <c r="E18" i="36"/>
  <c r="D18" i="36"/>
  <c r="C18" i="36"/>
  <c r="N17" i="36"/>
  <c r="M17" i="36"/>
  <c r="L17" i="36"/>
  <c r="K17" i="36"/>
  <c r="J17" i="36"/>
  <c r="H16" i="36"/>
  <c r="G16" i="36"/>
  <c r="F16" i="36"/>
  <c r="E16" i="36"/>
  <c r="D16" i="36"/>
  <c r="C16" i="36"/>
  <c r="N15" i="36"/>
  <c r="M15" i="36"/>
  <c r="L15" i="36"/>
  <c r="K15" i="36"/>
  <c r="J15" i="36"/>
  <c r="H14" i="36"/>
  <c r="G14" i="36"/>
  <c r="F14" i="36"/>
  <c r="E14" i="36"/>
  <c r="D14" i="36"/>
  <c r="C14" i="36"/>
  <c r="N13" i="36"/>
  <c r="M13" i="36"/>
  <c r="L13" i="36"/>
  <c r="K13" i="36"/>
  <c r="J13" i="36"/>
  <c r="N12" i="36"/>
  <c r="M12" i="36"/>
  <c r="L12" i="36"/>
  <c r="K12" i="36"/>
  <c r="J12" i="36"/>
  <c r="H11" i="36"/>
  <c r="G11" i="36"/>
  <c r="F11" i="36"/>
  <c r="E11" i="36"/>
  <c r="D11" i="36"/>
  <c r="C11" i="36"/>
  <c r="N10" i="36"/>
  <c r="M10" i="36"/>
  <c r="L10" i="36"/>
  <c r="K10" i="36"/>
  <c r="J10" i="36"/>
  <c r="N9" i="36"/>
  <c r="M9" i="36"/>
  <c r="L9" i="36"/>
  <c r="K9" i="36"/>
  <c r="J9" i="36"/>
  <c r="N8" i="36"/>
  <c r="M8" i="36"/>
  <c r="L8" i="36"/>
  <c r="K8" i="36"/>
  <c r="J8" i="36"/>
  <c r="B10" i="38" l="1"/>
  <c r="E7" i="40"/>
  <c r="B9" i="40"/>
  <c r="F21" i="16"/>
  <c r="B9" i="38"/>
  <c r="Q7" i="38"/>
  <c r="R8" i="16" s="1"/>
  <c r="B8" i="38"/>
  <c r="E7" i="38"/>
  <c r="B11" i="38"/>
  <c r="M56" i="33"/>
  <c r="E56" i="33"/>
  <c r="G40" i="33"/>
  <c r="H16" i="40"/>
  <c r="I48" i="16" s="1"/>
  <c r="N7" i="41"/>
  <c r="O20" i="16" s="1"/>
  <c r="M77" i="33"/>
  <c r="H16" i="41"/>
  <c r="I24" i="16" s="1"/>
  <c r="C35" i="33"/>
  <c r="M35" i="33"/>
  <c r="I40" i="33"/>
  <c r="T16" i="40"/>
  <c r="U48" i="16" s="1"/>
  <c r="K16" i="41"/>
  <c r="L24" i="16" s="1"/>
  <c r="Q16" i="39"/>
  <c r="R36" i="16" s="1"/>
  <c r="N16" i="38"/>
  <c r="O12" i="16" s="1"/>
  <c r="G61" i="33"/>
  <c r="G82" i="33"/>
  <c r="C56" i="33"/>
  <c r="C61" i="33"/>
  <c r="C82" i="33"/>
  <c r="K16" i="38"/>
  <c r="L12" i="16" s="1"/>
  <c r="D15" i="39"/>
  <c r="E15" i="39" s="1"/>
  <c r="F35" i="16" s="1"/>
  <c r="D16" i="39"/>
  <c r="D17" i="39" s="1"/>
  <c r="D18" i="39" s="1"/>
  <c r="K17" i="41"/>
  <c r="L25" i="16" s="1"/>
  <c r="I82" i="33"/>
  <c r="E61" i="33"/>
  <c r="E82" i="33"/>
  <c r="C40" i="33"/>
  <c r="M11" i="36"/>
  <c r="J16" i="36"/>
  <c r="N16" i="36"/>
  <c r="N17" i="38"/>
  <c r="O13" i="16" s="1"/>
  <c r="J15" i="40"/>
  <c r="K15" i="40" s="1"/>
  <c r="L47" i="16" s="1"/>
  <c r="J16" i="40"/>
  <c r="J17" i="40" s="1"/>
  <c r="J18" i="40" s="1"/>
  <c r="N16" i="39"/>
  <c r="O36" i="16" s="1"/>
  <c r="Q17" i="39"/>
  <c r="R37" i="16" s="1"/>
  <c r="I61" i="33"/>
  <c r="C77" i="33"/>
  <c r="N18" i="38"/>
  <c r="O14" i="16" s="1"/>
  <c r="E40" i="33"/>
  <c r="T15" i="41"/>
  <c r="U23" i="16" s="1"/>
  <c r="K7" i="39"/>
  <c r="L32" i="16" s="1"/>
  <c r="N7" i="39"/>
  <c r="O32" i="16" s="1"/>
  <c r="O77" i="33"/>
  <c r="O56" i="33"/>
  <c r="W7" i="38"/>
  <c r="X8" i="16" s="1"/>
  <c r="G35" i="33"/>
  <c r="B8" i="39"/>
  <c r="S35" i="33"/>
  <c r="I77" i="33"/>
  <c r="T15" i="38"/>
  <c r="U11" i="16" s="1"/>
  <c r="W7" i="40"/>
  <c r="X44" i="16" s="1"/>
  <c r="H7" i="38"/>
  <c r="I8" i="16" s="1"/>
  <c r="H7" i="40"/>
  <c r="I44" i="16" s="1"/>
  <c r="T7" i="41"/>
  <c r="U20" i="16" s="1"/>
  <c r="T7" i="39"/>
  <c r="U32" i="16" s="1"/>
  <c r="H7" i="39"/>
  <c r="I32" i="16" s="1"/>
  <c r="N7" i="40"/>
  <c r="O44" i="16" s="1"/>
  <c r="T7" i="40"/>
  <c r="U44" i="16" s="1"/>
  <c r="O35" i="33"/>
  <c r="G77" i="33"/>
  <c r="I56" i="33"/>
  <c r="N16" i="40"/>
  <c r="O48" i="16" s="1"/>
  <c r="W14" i="39"/>
  <c r="X34" i="16" s="1"/>
  <c r="C21" i="16"/>
  <c r="N7" i="38"/>
  <c r="O8" i="16" s="1"/>
  <c r="S77" i="33"/>
  <c r="S56" i="33"/>
  <c r="I35" i="33"/>
  <c r="G56" i="33"/>
  <c r="K11" i="36"/>
  <c r="K14" i="36"/>
  <c r="M18" i="36"/>
  <c r="T17" i="39"/>
  <c r="U37" i="16" s="1"/>
  <c r="H17" i="39"/>
  <c r="I37" i="16" s="1"/>
  <c r="H7" i="41"/>
  <c r="I20" i="16" s="1"/>
  <c r="B8" i="41"/>
  <c r="T16" i="39"/>
  <c r="Q7" i="40"/>
  <c r="R44" i="16" s="1"/>
  <c r="Q16" i="38"/>
  <c r="R12" i="16" s="1"/>
  <c r="C9" i="16"/>
  <c r="K7" i="40"/>
  <c r="L44" i="16" s="1"/>
  <c r="F44" i="16"/>
  <c r="H17" i="40"/>
  <c r="K13" i="40"/>
  <c r="H16" i="39"/>
  <c r="Q7" i="39"/>
  <c r="R32" i="16" s="1"/>
  <c r="W7" i="39"/>
  <c r="N17" i="39"/>
  <c r="O37" i="16" s="1"/>
  <c r="K17" i="39"/>
  <c r="L37" i="16" s="1"/>
  <c r="F20" i="16"/>
  <c r="Q7" i="41"/>
  <c r="R20" i="16" s="1"/>
  <c r="B9" i="41"/>
  <c r="N16" i="41"/>
  <c r="O24" i="16" s="1"/>
  <c r="W7" i="41"/>
  <c r="X20" i="16" s="1"/>
  <c r="H17" i="41"/>
  <c r="I25" i="16" s="1"/>
  <c r="K7" i="41"/>
  <c r="T7" i="38"/>
  <c r="U8" i="16" s="1"/>
  <c r="W17" i="38"/>
  <c r="X13" i="16" s="1"/>
  <c r="B13" i="38"/>
  <c r="K17" i="38"/>
  <c r="L13" i="16" s="1"/>
  <c r="N18" i="41"/>
  <c r="O26" i="16" s="1"/>
  <c r="N17" i="41"/>
  <c r="Q16" i="41"/>
  <c r="R24" i="16" s="1"/>
  <c r="T16" i="41"/>
  <c r="U24" i="16" s="1"/>
  <c r="B13" i="41"/>
  <c r="W15" i="41"/>
  <c r="X23" i="16" s="1"/>
  <c r="E15" i="41"/>
  <c r="F23" i="16" s="1"/>
  <c r="E15" i="40"/>
  <c r="F47" i="16" s="1"/>
  <c r="W16" i="40"/>
  <c r="X48" i="16" s="1"/>
  <c r="W15" i="40"/>
  <c r="X47" i="16" s="1"/>
  <c r="E13" i="39"/>
  <c r="K15" i="39"/>
  <c r="L35" i="16" s="1"/>
  <c r="K16" i="39"/>
  <c r="L36" i="16" s="1"/>
  <c r="N18" i="40"/>
  <c r="O50" i="16" s="1"/>
  <c r="N17" i="40"/>
  <c r="Q15" i="40"/>
  <c r="R47" i="16" s="1"/>
  <c r="F32" i="16"/>
  <c r="B9" i="39"/>
  <c r="T17" i="40"/>
  <c r="E17" i="38"/>
  <c r="F13" i="16" s="1"/>
  <c r="D18" i="38"/>
  <c r="E18" i="38" s="1"/>
  <c r="F14" i="16" s="1"/>
  <c r="K7" i="38"/>
  <c r="L8" i="16" s="1"/>
  <c r="V6" i="38"/>
  <c r="T16" i="38"/>
  <c r="U12" i="16" s="1"/>
  <c r="R6" i="38"/>
  <c r="E16" i="38"/>
  <c r="H15" i="38"/>
  <c r="I11" i="16" s="1"/>
  <c r="Q18" i="38"/>
  <c r="R14" i="16" s="1"/>
  <c r="Q17" i="38"/>
  <c r="E19" i="36"/>
  <c r="J11" i="36"/>
  <c r="N11" i="36"/>
  <c r="N14" i="36"/>
  <c r="L11" i="36"/>
  <c r="G19" i="36"/>
  <c r="M14" i="36"/>
  <c r="L16" i="36"/>
  <c r="K18" i="36"/>
  <c r="H19" i="36"/>
  <c r="C19" i="36"/>
  <c r="K16" i="36"/>
  <c r="M16" i="36"/>
  <c r="L18" i="36"/>
  <c r="N18" i="36"/>
  <c r="F19" i="36"/>
  <c r="J14" i="36"/>
  <c r="L14" i="36"/>
  <c r="J18" i="36"/>
  <c r="D19" i="36"/>
  <c r="D96" i="33"/>
  <c r="F96" i="33"/>
  <c r="H96" i="33"/>
  <c r="L96" i="33"/>
  <c r="N96" i="33"/>
  <c r="P96" i="33"/>
  <c r="R96" i="33"/>
  <c r="B96" i="33"/>
  <c r="D75" i="33"/>
  <c r="F75" i="33"/>
  <c r="H75" i="33"/>
  <c r="L75" i="33"/>
  <c r="N75" i="33"/>
  <c r="P75" i="33"/>
  <c r="R75" i="33"/>
  <c r="B75" i="33"/>
  <c r="D54" i="33"/>
  <c r="F54" i="33"/>
  <c r="H54" i="33"/>
  <c r="L54" i="33"/>
  <c r="N54" i="33"/>
  <c r="P54" i="33"/>
  <c r="R54" i="33"/>
  <c r="B54" i="33"/>
  <c r="D33" i="33"/>
  <c r="F33" i="33"/>
  <c r="H33" i="33"/>
  <c r="L33" i="33"/>
  <c r="N33" i="33"/>
  <c r="P33" i="33"/>
  <c r="R33" i="33"/>
  <c r="B33" i="33"/>
  <c r="L59" i="15"/>
  <c r="J59" i="15"/>
  <c r="F8" i="16" l="1"/>
  <c r="B7" i="38"/>
  <c r="E17" i="39"/>
  <c r="N14" i="38"/>
  <c r="N19" i="38" s="1"/>
  <c r="E16" i="39"/>
  <c r="F36" i="16" s="1"/>
  <c r="K16" i="40"/>
  <c r="L48" i="16" s="1"/>
  <c r="K14" i="41"/>
  <c r="L22" i="16" s="1"/>
  <c r="E18" i="39"/>
  <c r="Q14" i="39"/>
  <c r="R34" i="16" s="1"/>
  <c r="R39" i="16" s="1"/>
  <c r="C35" i="16"/>
  <c r="C11" i="16"/>
  <c r="B15" i="38"/>
  <c r="H14" i="41"/>
  <c r="H19" i="41" s="1"/>
  <c r="K14" i="38"/>
  <c r="L10" i="16" s="1"/>
  <c r="L15" i="16" s="1"/>
  <c r="Q19" i="39"/>
  <c r="W14" i="38"/>
  <c r="W19" i="38" s="1"/>
  <c r="K19" i="36"/>
  <c r="M19" i="36"/>
  <c r="N14" i="41"/>
  <c r="O25" i="16"/>
  <c r="B7" i="41"/>
  <c r="L20" i="16"/>
  <c r="B13" i="40"/>
  <c r="L45" i="16"/>
  <c r="C45" i="16" s="1"/>
  <c r="U36" i="16"/>
  <c r="T14" i="39"/>
  <c r="B7" i="40"/>
  <c r="N14" i="40"/>
  <c r="O49" i="16"/>
  <c r="B13" i="39"/>
  <c r="F33" i="16"/>
  <c r="C47" i="16"/>
  <c r="B17" i="39"/>
  <c r="F37" i="16"/>
  <c r="C37" i="16" s="1"/>
  <c r="C23" i="16"/>
  <c r="W19" i="39"/>
  <c r="X32" i="16"/>
  <c r="X39" i="16" s="1"/>
  <c r="H14" i="40"/>
  <c r="I49" i="16"/>
  <c r="T14" i="40"/>
  <c r="U49" i="16"/>
  <c r="E14" i="38"/>
  <c r="F10" i="16" s="1"/>
  <c r="F12" i="16"/>
  <c r="Q14" i="38"/>
  <c r="R10" i="16" s="1"/>
  <c r="R15" i="16" s="1"/>
  <c r="R13" i="16"/>
  <c r="N14" i="39"/>
  <c r="H14" i="39"/>
  <c r="I36" i="16"/>
  <c r="C44" i="16"/>
  <c r="K14" i="39"/>
  <c r="T18" i="41"/>
  <c r="U26" i="16" s="1"/>
  <c r="T17" i="41"/>
  <c r="B15" i="41"/>
  <c r="W16" i="41"/>
  <c r="X24" i="16" s="1"/>
  <c r="E16" i="41"/>
  <c r="F24" i="16" s="1"/>
  <c r="Q18" i="41"/>
  <c r="R26" i="16" s="1"/>
  <c r="Q17" i="41"/>
  <c r="B7" i="39"/>
  <c r="Q16" i="40"/>
  <c r="R48" i="16" s="1"/>
  <c r="K18" i="40"/>
  <c r="L50" i="16" s="1"/>
  <c r="K17" i="40"/>
  <c r="B15" i="39"/>
  <c r="W18" i="40"/>
  <c r="X50" i="16" s="1"/>
  <c r="W17" i="40"/>
  <c r="B15" i="40"/>
  <c r="E16" i="40"/>
  <c r="F48" i="16" s="1"/>
  <c r="U6" i="38"/>
  <c r="H16" i="38"/>
  <c r="T18" i="38"/>
  <c r="U14" i="16" s="1"/>
  <c r="T17" i="38"/>
  <c r="N19" i="36"/>
  <c r="L19" i="36"/>
  <c r="J19" i="36"/>
  <c r="H37" i="32"/>
  <c r="H36" i="32"/>
  <c r="H30" i="32"/>
  <c r="H29" i="32"/>
  <c r="H23" i="32"/>
  <c r="H22" i="32"/>
  <c r="H16" i="32"/>
  <c r="H15" i="32"/>
  <c r="E37" i="32"/>
  <c r="E36" i="32"/>
  <c r="E30" i="32"/>
  <c r="E29" i="32"/>
  <c r="E23" i="32"/>
  <c r="E22" i="32"/>
  <c r="E16" i="32"/>
  <c r="E15" i="32"/>
  <c r="H9" i="32"/>
  <c r="H8" i="32"/>
  <c r="E9" i="32"/>
  <c r="E8" i="32"/>
  <c r="A3" i="16"/>
  <c r="G8" i="25"/>
  <c r="G8" i="27"/>
  <c r="G8" i="26"/>
  <c r="G8" i="28"/>
  <c r="G67" i="30"/>
  <c r="G66" i="30"/>
  <c r="D67" i="30"/>
  <c r="D66" i="30"/>
  <c r="F67" i="30"/>
  <c r="F66" i="30"/>
  <c r="C67" i="30"/>
  <c r="C66" i="30"/>
  <c r="F54" i="30"/>
  <c r="G54" i="30"/>
  <c r="G53" i="30"/>
  <c r="D54" i="30"/>
  <c r="D53" i="30"/>
  <c r="F53" i="30"/>
  <c r="C54" i="30"/>
  <c r="C53" i="30"/>
  <c r="G41" i="30"/>
  <c r="G40" i="30"/>
  <c r="D41" i="30"/>
  <c r="D40" i="30"/>
  <c r="F41" i="30"/>
  <c r="C41" i="30"/>
  <c r="F40" i="30"/>
  <c r="C40" i="30"/>
  <c r="G28" i="30"/>
  <c r="G27" i="30"/>
  <c r="F28" i="30"/>
  <c r="F27" i="30"/>
  <c r="D28" i="30"/>
  <c r="D27" i="30"/>
  <c r="C28" i="30"/>
  <c r="C27" i="30"/>
  <c r="G15" i="30"/>
  <c r="G14" i="30"/>
  <c r="D15" i="30"/>
  <c r="D14" i="30"/>
  <c r="F15" i="30"/>
  <c r="F14" i="30"/>
  <c r="C15" i="30"/>
  <c r="C14" i="30"/>
  <c r="N60" i="15"/>
  <c r="M60" i="15"/>
  <c r="L60" i="15"/>
  <c r="K60" i="15"/>
  <c r="J60" i="15"/>
  <c r="N52" i="15"/>
  <c r="M52" i="15"/>
  <c r="L52" i="15"/>
  <c r="K52" i="15"/>
  <c r="J52" i="15"/>
  <c r="B38" i="31"/>
  <c r="B37" i="32"/>
  <c r="B30" i="32"/>
  <c r="B29" i="32"/>
  <c r="B23" i="32"/>
  <c r="G22" i="31"/>
  <c r="B22" i="32"/>
  <c r="G15" i="31"/>
  <c r="B15" i="32"/>
  <c r="B9" i="31"/>
  <c r="B9" i="32" s="1"/>
  <c r="B8" i="32"/>
  <c r="E40" i="30" l="1"/>
  <c r="E14" i="39"/>
  <c r="E19" i="39" s="1"/>
  <c r="B16" i="39"/>
  <c r="K19" i="41"/>
  <c r="O10" i="16"/>
  <c r="O15" i="16" s="1"/>
  <c r="L27" i="16"/>
  <c r="H67" i="30"/>
  <c r="H66" i="30"/>
  <c r="H41" i="30"/>
  <c r="C38" i="31"/>
  <c r="F38" i="16"/>
  <c r="C38" i="16" s="1"/>
  <c r="B18" i="39"/>
  <c r="C36" i="31"/>
  <c r="K19" i="38"/>
  <c r="C24" i="16"/>
  <c r="I22" i="16"/>
  <c r="I27" i="16" s="1"/>
  <c r="E19" i="38"/>
  <c r="H28" i="30"/>
  <c r="C32" i="16"/>
  <c r="X10" i="16"/>
  <c r="X15" i="16" s="1"/>
  <c r="C48" i="16"/>
  <c r="Q19" i="38"/>
  <c r="W14" i="40"/>
  <c r="X46" i="16" s="1"/>
  <c r="X51" i="16" s="1"/>
  <c r="X49" i="16"/>
  <c r="T14" i="41"/>
  <c r="U22" i="16" s="1"/>
  <c r="U27" i="16" s="1"/>
  <c r="U25" i="16"/>
  <c r="N19" i="39"/>
  <c r="O34" i="16"/>
  <c r="O39" i="16" s="1"/>
  <c r="B16" i="38"/>
  <c r="I12" i="16"/>
  <c r="C12" i="16" s="1"/>
  <c r="Q14" i="41"/>
  <c r="R22" i="16" s="1"/>
  <c r="R27" i="16" s="1"/>
  <c r="R25" i="16"/>
  <c r="K19" i="39"/>
  <c r="L34" i="16"/>
  <c r="L39" i="16" s="1"/>
  <c r="C36" i="16"/>
  <c r="C20" i="16"/>
  <c r="H19" i="40"/>
  <c r="I46" i="16"/>
  <c r="I51" i="16" s="1"/>
  <c r="B14" i="39"/>
  <c r="F34" i="16"/>
  <c r="H19" i="39"/>
  <c r="I34" i="16"/>
  <c r="I39" i="16" s="1"/>
  <c r="T19" i="40"/>
  <c r="U46" i="16"/>
  <c r="U51" i="16" s="1"/>
  <c r="N19" i="40"/>
  <c r="O46" i="16"/>
  <c r="O51" i="16" s="1"/>
  <c r="K14" i="40"/>
  <c r="L49" i="16"/>
  <c r="T14" i="38"/>
  <c r="U10" i="16" s="1"/>
  <c r="U15" i="16" s="1"/>
  <c r="U13" i="16"/>
  <c r="C33" i="16"/>
  <c r="U34" i="16"/>
  <c r="U39" i="16" s="1"/>
  <c r="T19" i="39"/>
  <c r="N19" i="41"/>
  <c r="O22" i="16"/>
  <c r="O27" i="16" s="1"/>
  <c r="B16" i="41"/>
  <c r="E18" i="41"/>
  <c r="F26" i="16" s="1"/>
  <c r="E17" i="41"/>
  <c r="W18" i="41"/>
  <c r="X26" i="16" s="1"/>
  <c r="W17" i="41"/>
  <c r="Q18" i="40"/>
  <c r="R50" i="16" s="1"/>
  <c r="Q17" i="40"/>
  <c r="B16" i="40"/>
  <c r="E18" i="40"/>
  <c r="F50" i="16" s="1"/>
  <c r="E17" i="40"/>
  <c r="F49" i="16" s="1"/>
  <c r="H18" i="38"/>
  <c r="H17" i="38"/>
  <c r="I13" i="16" s="1"/>
  <c r="E41" i="30"/>
  <c r="G16" i="31"/>
  <c r="B16" i="32"/>
  <c r="E53" i="30"/>
  <c r="G23" i="31"/>
  <c r="E27" i="30"/>
  <c r="H27" i="30"/>
  <c r="B36" i="32"/>
  <c r="H40" i="30"/>
  <c r="E66" i="30"/>
  <c r="E67" i="30"/>
  <c r="H54" i="30"/>
  <c r="H53" i="30"/>
  <c r="E54" i="30"/>
  <c r="E28" i="30"/>
  <c r="H14" i="30"/>
  <c r="H15" i="30"/>
  <c r="E15" i="30"/>
  <c r="C37" i="31"/>
  <c r="G38" i="31"/>
  <c r="E37" i="31"/>
  <c r="G36" i="31"/>
  <c r="G37" i="31"/>
  <c r="E38" i="31"/>
  <c r="E29" i="31"/>
  <c r="E30" i="31"/>
  <c r="G29" i="31"/>
  <c r="G30" i="31"/>
  <c r="E22" i="31"/>
  <c r="E23" i="31"/>
  <c r="E15" i="31"/>
  <c r="E16" i="31"/>
  <c r="H52" i="30" l="1"/>
  <c r="I30" i="32" s="1"/>
  <c r="H65" i="30"/>
  <c r="I37" i="32" s="1"/>
  <c r="H39" i="30"/>
  <c r="I23" i="32" s="1"/>
  <c r="B41" i="30"/>
  <c r="H13" i="30"/>
  <c r="B67" i="30"/>
  <c r="E26" i="30"/>
  <c r="E65" i="30"/>
  <c r="F37" i="32" s="1"/>
  <c r="H26" i="30"/>
  <c r="I16" i="32" s="1"/>
  <c r="C69" i="3"/>
  <c r="E52" i="30"/>
  <c r="F30" i="32" s="1"/>
  <c r="E39" i="30"/>
  <c r="F23" i="32" s="1"/>
  <c r="C13" i="16"/>
  <c r="W19" i="40"/>
  <c r="Q19" i="41"/>
  <c r="C26" i="16"/>
  <c r="B28" i="30"/>
  <c r="C34" i="16"/>
  <c r="C39" i="16" s="1"/>
  <c r="T19" i="41"/>
  <c r="T19" i="38"/>
  <c r="K19" i="40"/>
  <c r="L46" i="16"/>
  <c r="L51" i="16" s="1"/>
  <c r="C50" i="16"/>
  <c r="W14" i="41"/>
  <c r="X22" i="16" s="1"/>
  <c r="X27" i="16" s="1"/>
  <c r="X25" i="16"/>
  <c r="E14" i="41"/>
  <c r="F25" i="16"/>
  <c r="B18" i="38"/>
  <c r="I14" i="16"/>
  <c r="C14" i="16" s="1"/>
  <c r="B19" i="39"/>
  <c r="Q14" i="40"/>
  <c r="R46" i="16" s="1"/>
  <c r="R51" i="16" s="1"/>
  <c r="R49" i="16"/>
  <c r="C49" i="16" s="1"/>
  <c r="F39" i="16"/>
  <c r="B18" i="41"/>
  <c r="B17" i="41"/>
  <c r="B18" i="40"/>
  <c r="B17" i="40"/>
  <c r="E14" i="40"/>
  <c r="B17" i="38"/>
  <c r="H14" i="38"/>
  <c r="I10" i="16" s="1"/>
  <c r="B54" i="30"/>
  <c r="B15" i="30"/>
  <c r="I9" i="32"/>
  <c r="B31" i="31"/>
  <c r="B24" i="31"/>
  <c r="B17" i="31"/>
  <c r="F46" i="16" l="1"/>
  <c r="E19" i="40"/>
  <c r="F22" i="16"/>
  <c r="C22" i="16" s="1"/>
  <c r="C27" i="16" s="1"/>
  <c r="E19" i="41"/>
  <c r="E24" i="31"/>
  <c r="E17" i="31"/>
  <c r="C54" i="3"/>
  <c r="C25" i="16"/>
  <c r="Q19" i="40"/>
  <c r="C46" i="16"/>
  <c r="C51" i="16" s="1"/>
  <c r="F51" i="16"/>
  <c r="B14" i="41"/>
  <c r="I15" i="16"/>
  <c r="C10" i="16"/>
  <c r="W19" i="41"/>
  <c r="B14" i="40"/>
  <c r="H19" i="38"/>
  <c r="B19" i="38" s="1"/>
  <c r="B14" i="38"/>
  <c r="C31" i="31"/>
  <c r="C29" i="31"/>
  <c r="C30" i="31"/>
  <c r="G31" i="31"/>
  <c r="E31" i="31"/>
  <c r="C24" i="31"/>
  <c r="C23" i="31"/>
  <c r="C22" i="31"/>
  <c r="G24" i="31"/>
  <c r="C17" i="31"/>
  <c r="C16" i="31"/>
  <c r="C15" i="31"/>
  <c r="G17" i="31"/>
  <c r="F27" i="16" l="1"/>
  <c r="B19" i="41"/>
  <c r="C24" i="3"/>
  <c r="C39" i="3"/>
  <c r="B19" i="40"/>
  <c r="U109" i="33"/>
  <c r="U88" i="33"/>
  <c r="U67" i="33"/>
  <c r="R9" i="29"/>
  <c r="R100" i="33" s="1"/>
  <c r="S100" i="33" s="1"/>
  <c r="R8" i="29"/>
  <c r="R99" i="33" s="1"/>
  <c r="S99" i="33" s="1"/>
  <c r="S101" i="33"/>
  <c r="R13" i="29"/>
  <c r="R102" i="33" s="1"/>
  <c r="S102" i="33" s="1"/>
  <c r="L16" i="29"/>
  <c r="N105" i="33" s="1"/>
  <c r="O105" i="33" s="1"/>
  <c r="L9" i="29"/>
  <c r="N100" i="33" s="1"/>
  <c r="O100" i="33" s="1"/>
  <c r="O101" i="33"/>
  <c r="U33" i="33"/>
  <c r="U54" i="33" s="1"/>
  <c r="U75" i="33" s="1"/>
  <c r="U96" i="33" s="1"/>
  <c r="U13" i="33"/>
  <c r="U14" i="33" s="1"/>
  <c r="R12" i="33"/>
  <c r="P12" i="33"/>
  <c r="N12" i="33"/>
  <c r="L12" i="33"/>
  <c r="H12" i="33"/>
  <c r="F12" i="33"/>
  <c r="D12" i="33"/>
  <c r="B12" i="33"/>
  <c r="A3" i="33"/>
  <c r="O98" i="33" l="1"/>
  <c r="S98" i="33"/>
  <c r="U34" i="33"/>
  <c r="U55" i="33" s="1"/>
  <c r="U76" i="33" s="1"/>
  <c r="U97" i="33" s="1"/>
  <c r="U15" i="33"/>
  <c r="U35" i="33"/>
  <c r="U56" i="33" s="1"/>
  <c r="U77" i="33" s="1"/>
  <c r="U98" i="33" s="1"/>
  <c r="U16" i="33" l="1"/>
  <c r="U36" i="33"/>
  <c r="U57" i="33" l="1"/>
  <c r="U17" i="33"/>
  <c r="E16" i="33"/>
  <c r="U37" i="33"/>
  <c r="U18" i="33" l="1"/>
  <c r="U38" i="33"/>
  <c r="U58" i="33"/>
  <c r="U78" i="33"/>
  <c r="U79" i="33" l="1"/>
  <c r="U59" i="33"/>
  <c r="U99" i="33"/>
  <c r="U19" i="33"/>
  <c r="U39" i="33"/>
  <c r="U100" i="33" l="1"/>
  <c r="U20" i="33"/>
  <c r="U40" i="33"/>
  <c r="U61" i="33" s="1"/>
  <c r="U82" i="33" s="1"/>
  <c r="U103" i="33" s="1"/>
  <c r="U80" i="33"/>
  <c r="U60" i="33"/>
  <c r="U21" i="33" l="1"/>
  <c r="U41" i="33"/>
  <c r="U81" i="33"/>
  <c r="U101" i="33"/>
  <c r="U62" i="33" l="1"/>
  <c r="U102" i="33"/>
  <c r="U22" i="33"/>
  <c r="U42" i="33"/>
  <c r="U83" i="33" l="1"/>
  <c r="U63" i="33"/>
  <c r="U23" i="33"/>
  <c r="I22" i="33"/>
  <c r="U43" i="33"/>
  <c r="G22" i="33"/>
  <c r="U64" i="33" l="1"/>
  <c r="U84" i="33"/>
  <c r="U24" i="33"/>
  <c r="U44" i="33"/>
  <c r="U104" i="33"/>
  <c r="U105" i="33" l="1"/>
  <c r="U85" i="33"/>
  <c r="V25" i="33"/>
  <c r="U45" i="33"/>
  <c r="U66" i="33" s="1"/>
  <c r="U87" i="33" s="1"/>
  <c r="U108" i="33" s="1"/>
  <c r="U65" i="33"/>
  <c r="U32" i="33" l="1"/>
  <c r="U53" i="33" s="1"/>
  <c r="U74" i="33" s="1"/>
  <c r="U95" i="33" s="1"/>
  <c r="U46" i="33"/>
  <c r="U73" i="33" s="1"/>
  <c r="U94" i="33" s="1"/>
  <c r="U86" i="33"/>
  <c r="U106" i="33"/>
  <c r="U107" i="33" l="1"/>
  <c r="B10" i="31" l="1"/>
  <c r="B13" i="32"/>
  <c r="B20" i="32" s="1"/>
  <c r="B27" i="32" s="1"/>
  <c r="B34" i="32" s="1"/>
  <c r="H6" i="32"/>
  <c r="H13" i="32" s="1"/>
  <c r="H20" i="32" s="1"/>
  <c r="H27" i="32" s="1"/>
  <c r="H34" i="32" s="1"/>
  <c r="E6" i="32"/>
  <c r="E13" i="32" s="1"/>
  <c r="E20" i="32" s="1"/>
  <c r="E27" i="32" s="1"/>
  <c r="E34" i="32" s="1"/>
  <c r="A3" i="32"/>
  <c r="A3" i="31"/>
  <c r="G35" i="31"/>
  <c r="F35" i="31"/>
  <c r="G28" i="31"/>
  <c r="F28" i="31"/>
  <c r="G21" i="31"/>
  <c r="F21" i="31"/>
  <c r="G14" i="31"/>
  <c r="F14" i="31"/>
  <c r="B17" i="32" l="1"/>
  <c r="B24" i="32"/>
  <c r="H31" i="32"/>
  <c r="E24" i="32"/>
  <c r="E38" i="32"/>
  <c r="H38" i="32"/>
  <c r="E17" i="32"/>
  <c r="H24" i="32"/>
  <c r="E31" i="32"/>
  <c r="B31" i="32"/>
  <c r="H17" i="32"/>
  <c r="H10" i="32"/>
  <c r="E10" i="32"/>
  <c r="B10" i="32"/>
  <c r="C10" i="31"/>
  <c r="C9" i="31"/>
  <c r="E8" i="31"/>
  <c r="E10" i="31"/>
  <c r="C8" i="31"/>
  <c r="G8" i="31"/>
  <c r="G10" i="31"/>
  <c r="G9" i="31" l="1"/>
  <c r="B38" i="32"/>
  <c r="E9" i="31"/>
  <c r="J37" i="32"/>
  <c r="B65" i="30"/>
  <c r="C37" i="32" s="1"/>
  <c r="H59" i="30"/>
  <c r="G59" i="30"/>
  <c r="F59" i="30"/>
  <c r="B52" i="30"/>
  <c r="C30" i="32" s="1"/>
  <c r="H46" i="30"/>
  <c r="G46" i="30"/>
  <c r="F46" i="30"/>
  <c r="B39" i="30"/>
  <c r="C23" i="32" s="1"/>
  <c r="H33" i="30"/>
  <c r="G33" i="30"/>
  <c r="F33" i="30"/>
  <c r="H20" i="30"/>
  <c r="G20" i="30"/>
  <c r="F20" i="30"/>
  <c r="A3" i="30"/>
  <c r="H7" i="30"/>
  <c r="G7" i="30"/>
  <c r="F7" i="30"/>
  <c r="V15" i="29"/>
  <c r="V9" i="29"/>
  <c r="S9" i="29"/>
  <c r="S8" i="29"/>
  <c r="T8" i="29" s="1"/>
  <c r="P9" i="29"/>
  <c r="P8" i="29"/>
  <c r="M9" i="29"/>
  <c r="N9" i="29" s="1"/>
  <c r="J15" i="29"/>
  <c r="J9" i="29"/>
  <c r="G9" i="29"/>
  <c r="D9" i="29"/>
  <c r="U18" i="29"/>
  <c r="R18" i="29"/>
  <c r="R107" i="33" s="1"/>
  <c r="S107" i="33" s="1"/>
  <c r="O18" i="29"/>
  <c r="P107" i="33" s="1"/>
  <c r="Q107" i="33" s="1"/>
  <c r="L18" i="29"/>
  <c r="N107" i="33" s="1"/>
  <c r="O107" i="33" s="1"/>
  <c r="I18" i="29"/>
  <c r="L107" i="33" s="1"/>
  <c r="M107" i="33" s="1"/>
  <c r="F18" i="29"/>
  <c r="C18" i="29"/>
  <c r="U17" i="29"/>
  <c r="R17" i="29"/>
  <c r="R106" i="33" s="1"/>
  <c r="S106" i="33" s="1"/>
  <c r="O17" i="29"/>
  <c r="P106" i="33" s="1"/>
  <c r="Q106" i="33" s="1"/>
  <c r="L17" i="29"/>
  <c r="N106" i="33" s="1"/>
  <c r="O106" i="33" s="1"/>
  <c r="I17" i="29"/>
  <c r="L106" i="33" s="1"/>
  <c r="M106" i="33" s="1"/>
  <c r="F17" i="29"/>
  <c r="C17" i="29"/>
  <c r="U16" i="29"/>
  <c r="R16" i="29"/>
  <c r="R105" i="33" s="1"/>
  <c r="S105" i="33" s="1"/>
  <c r="O16" i="29"/>
  <c r="P105" i="33" s="1"/>
  <c r="Q105" i="33" s="1"/>
  <c r="I16" i="29"/>
  <c r="L105" i="33" s="1"/>
  <c r="M105" i="33" s="1"/>
  <c r="F16" i="29"/>
  <c r="C16" i="29"/>
  <c r="U15" i="29"/>
  <c r="R15" i="29"/>
  <c r="R104" i="33" s="1"/>
  <c r="S104" i="33" s="1"/>
  <c r="O15" i="29"/>
  <c r="P104" i="33" s="1"/>
  <c r="Q104" i="33" s="1"/>
  <c r="L15" i="29"/>
  <c r="N104" i="33" s="1"/>
  <c r="O104" i="33" s="1"/>
  <c r="I15" i="29"/>
  <c r="L104" i="33" s="1"/>
  <c r="M104" i="33" s="1"/>
  <c r="F15" i="29"/>
  <c r="C15" i="29"/>
  <c r="O13" i="29"/>
  <c r="P102" i="33" s="1"/>
  <c r="Q102" i="33" s="1"/>
  <c r="L13" i="29"/>
  <c r="N102" i="33" s="1"/>
  <c r="O102" i="33" s="1"/>
  <c r="I13" i="29"/>
  <c r="L102" i="33" s="1"/>
  <c r="M102" i="33" s="1"/>
  <c r="F13" i="29"/>
  <c r="C13" i="29"/>
  <c r="Q101" i="33"/>
  <c r="M101" i="33"/>
  <c r="U9" i="29"/>
  <c r="W9" i="29" s="1"/>
  <c r="O9" i="29"/>
  <c r="P100" i="33" s="1"/>
  <c r="Q100" i="33" s="1"/>
  <c r="I9" i="29"/>
  <c r="L100" i="33" s="1"/>
  <c r="M100" i="33" s="1"/>
  <c r="F9" i="29"/>
  <c r="C9" i="29"/>
  <c r="O8" i="29"/>
  <c r="P99" i="33" s="1"/>
  <c r="Q99" i="33" s="1"/>
  <c r="S23" i="33"/>
  <c r="S22" i="33"/>
  <c r="S21" i="33"/>
  <c r="S20" i="33"/>
  <c r="S18" i="33"/>
  <c r="S17" i="33"/>
  <c r="S16" i="33"/>
  <c r="Q23" i="33"/>
  <c r="Q22" i="33"/>
  <c r="Q21" i="33"/>
  <c r="Q20" i="33"/>
  <c r="Q18" i="33"/>
  <c r="O23" i="33"/>
  <c r="O22" i="33"/>
  <c r="O21" i="33"/>
  <c r="O20" i="33"/>
  <c r="O18" i="33"/>
  <c r="O16" i="33"/>
  <c r="M23" i="33"/>
  <c r="M22" i="33"/>
  <c r="M21" i="33"/>
  <c r="M20" i="33"/>
  <c r="M18" i="33"/>
  <c r="M16" i="33"/>
  <c r="A3" i="15"/>
  <c r="O6" i="23"/>
  <c r="O6" i="22"/>
  <c r="O6" i="21"/>
  <c r="O6" i="19"/>
  <c r="A2" i="24"/>
  <c r="G8" i="24" s="1"/>
  <c r="A2" i="23"/>
  <c r="G8" i="23" s="1"/>
  <c r="A2" i="22"/>
  <c r="G8" i="22" s="1"/>
  <c r="A2" i="21"/>
  <c r="G8" i="21" s="1"/>
  <c r="A2" i="19"/>
  <c r="G8" i="19" s="1"/>
  <c r="M98" i="33" l="1"/>
  <c r="O103" i="33"/>
  <c r="G101" i="33"/>
  <c r="I101" i="33"/>
  <c r="B102" i="33"/>
  <c r="C102" i="33" s="1"/>
  <c r="D102" i="33"/>
  <c r="E102" i="33" s="1"/>
  <c r="B105" i="33"/>
  <c r="C105" i="33" s="1"/>
  <c r="D105" i="33"/>
  <c r="E105" i="33" s="1"/>
  <c r="B100" i="33"/>
  <c r="C100" i="33" s="1"/>
  <c r="D100" i="33"/>
  <c r="E100" i="33" s="1"/>
  <c r="F104" i="33"/>
  <c r="G104" i="33" s="1"/>
  <c r="H104" i="33"/>
  <c r="I104" i="33" s="1"/>
  <c r="S103" i="33"/>
  <c r="S108" i="33" s="1"/>
  <c r="S114" i="33" s="1"/>
  <c r="B106" i="33"/>
  <c r="C106" i="33" s="1"/>
  <c r="D106" i="33"/>
  <c r="E106" i="33" s="1"/>
  <c r="H107" i="33"/>
  <c r="I107" i="33" s="1"/>
  <c r="F107" i="33"/>
  <c r="G107" i="33" s="1"/>
  <c r="F100" i="33"/>
  <c r="G100" i="33" s="1"/>
  <c r="H100" i="33"/>
  <c r="I100" i="33" s="1"/>
  <c r="C101" i="33"/>
  <c r="E101" i="33"/>
  <c r="M103" i="33"/>
  <c r="H106" i="33"/>
  <c r="I106" i="33" s="1"/>
  <c r="F106" i="33"/>
  <c r="G106" i="33" s="1"/>
  <c r="Q98" i="33"/>
  <c r="F102" i="33"/>
  <c r="G102" i="33" s="1"/>
  <c r="H102" i="33"/>
  <c r="I102" i="33" s="1"/>
  <c r="B104" i="33"/>
  <c r="C104" i="33" s="1"/>
  <c r="D104" i="33"/>
  <c r="E104" i="33" s="1"/>
  <c r="Q103" i="33"/>
  <c r="F105" i="33"/>
  <c r="G105" i="33" s="1"/>
  <c r="H105" i="33"/>
  <c r="I105" i="33" s="1"/>
  <c r="B107" i="33"/>
  <c r="C107" i="33" s="1"/>
  <c r="D107" i="33"/>
  <c r="E107" i="33" s="1"/>
  <c r="H8" i="30"/>
  <c r="P15" i="29"/>
  <c r="P16" i="29" s="1"/>
  <c r="G15" i="29"/>
  <c r="H15" i="29" s="1"/>
  <c r="I59" i="16" s="1"/>
  <c r="D15" i="29"/>
  <c r="D16" i="29" s="1"/>
  <c r="S15" i="29"/>
  <c r="S16" i="29" s="1"/>
  <c r="S19" i="33"/>
  <c r="I36" i="32"/>
  <c r="H42" i="30"/>
  <c r="E55" i="30"/>
  <c r="F29" i="32"/>
  <c r="C18" i="33"/>
  <c r="E18" i="33"/>
  <c r="C23" i="33"/>
  <c r="E23" i="33"/>
  <c r="G20" i="33"/>
  <c r="I20" i="33"/>
  <c r="Q19" i="33"/>
  <c r="H16" i="30"/>
  <c r="I8" i="32"/>
  <c r="J8" i="32" s="1"/>
  <c r="E17" i="33"/>
  <c r="E14" i="33" s="1"/>
  <c r="C22" i="33"/>
  <c r="E22" i="33"/>
  <c r="G18" i="33"/>
  <c r="I18" i="33"/>
  <c r="E20" i="33"/>
  <c r="G21" i="33"/>
  <c r="I21" i="33"/>
  <c r="O19" i="33"/>
  <c r="E21" i="33"/>
  <c r="C21" i="33"/>
  <c r="C19" i="33" s="1"/>
  <c r="I23" i="33"/>
  <c r="G23" i="33"/>
  <c r="M19" i="33"/>
  <c r="B26" i="30"/>
  <c r="C16" i="32" s="1"/>
  <c r="F16" i="32"/>
  <c r="G16" i="32" s="1"/>
  <c r="O108" i="33"/>
  <c r="O114" i="33" s="1"/>
  <c r="E9" i="29"/>
  <c r="E7" i="29" s="1"/>
  <c r="Q8" i="29"/>
  <c r="Q9" i="29"/>
  <c r="G30" i="32"/>
  <c r="O45" i="33"/>
  <c r="W7" i="29"/>
  <c r="X56" i="16" s="1"/>
  <c r="J23" i="32"/>
  <c r="J16" i="32"/>
  <c r="J16" i="29"/>
  <c r="J17" i="29" s="1"/>
  <c r="J18" i="29" s="1"/>
  <c r="K18" i="29" s="1"/>
  <c r="L62" i="16" s="1"/>
  <c r="K13" i="29"/>
  <c r="L57" i="16" s="1"/>
  <c r="Q13" i="29"/>
  <c r="R57" i="16" s="1"/>
  <c r="M17" i="33"/>
  <c r="M14" i="33" s="1"/>
  <c r="G37" i="32"/>
  <c r="K9" i="29"/>
  <c r="G17" i="33"/>
  <c r="I17" i="33"/>
  <c r="G16" i="33"/>
  <c r="I16" i="33"/>
  <c r="O17" i="33"/>
  <c r="O14" i="33" s="1"/>
  <c r="S14" i="33"/>
  <c r="G23" i="32"/>
  <c r="J30" i="32"/>
  <c r="J9" i="32"/>
  <c r="V16" i="29"/>
  <c r="V17" i="29" s="1"/>
  <c r="V18" i="29" s="1"/>
  <c r="W18" i="29" s="1"/>
  <c r="X62" i="16" s="1"/>
  <c r="W15" i="29"/>
  <c r="X59" i="16" s="1"/>
  <c r="H13" i="29"/>
  <c r="I57" i="16" s="1"/>
  <c r="H9" i="29"/>
  <c r="T9" i="29"/>
  <c r="N7" i="29"/>
  <c r="O56" i="16" s="1"/>
  <c r="T13" i="29"/>
  <c r="U57" i="16" s="1"/>
  <c r="K15" i="29"/>
  <c r="L59" i="16" s="1"/>
  <c r="E13" i="29"/>
  <c r="F57" i="16" s="1"/>
  <c r="P16" i="3"/>
  <c r="W13" i="16" s="1"/>
  <c r="P15" i="3"/>
  <c r="P14" i="3"/>
  <c r="N16" i="3"/>
  <c r="T13" i="16" s="1"/>
  <c r="N15" i="3"/>
  <c r="T12" i="16" s="1"/>
  <c r="N14" i="3"/>
  <c r="L16" i="3"/>
  <c r="Q13" i="16" s="1"/>
  <c r="L15" i="3"/>
  <c r="L14" i="3"/>
  <c r="J16" i="3"/>
  <c r="N13" i="16" s="1"/>
  <c r="P13" i="16" s="1"/>
  <c r="J15" i="3"/>
  <c r="J14" i="3"/>
  <c r="H16" i="3"/>
  <c r="K13" i="16" s="1"/>
  <c r="H15" i="3"/>
  <c r="K12" i="16" s="1"/>
  <c r="H14" i="3"/>
  <c r="F16" i="3"/>
  <c r="H13" i="16" s="1"/>
  <c r="F15" i="3"/>
  <c r="H12" i="16" s="1"/>
  <c r="F14" i="3"/>
  <c r="W26" i="16"/>
  <c r="P31" i="3"/>
  <c r="W25" i="16" s="1"/>
  <c r="P30" i="3"/>
  <c r="W24" i="16" s="1"/>
  <c r="P29" i="3"/>
  <c r="W23" i="16" s="1"/>
  <c r="W21" i="16"/>
  <c r="T25" i="16"/>
  <c r="Q25" i="16"/>
  <c r="Q24" i="16"/>
  <c r="N25" i="16"/>
  <c r="K25" i="16"/>
  <c r="H25" i="16"/>
  <c r="W38" i="16"/>
  <c r="P46" i="3"/>
  <c r="W37" i="16" s="1"/>
  <c r="P45" i="3"/>
  <c r="W36" i="16" s="1"/>
  <c r="P44" i="3"/>
  <c r="T38" i="16"/>
  <c r="N46" i="3"/>
  <c r="N45" i="3"/>
  <c r="T36" i="16" s="1"/>
  <c r="N44" i="3"/>
  <c r="Q38" i="16"/>
  <c r="L46" i="3"/>
  <c r="Q37" i="16" s="1"/>
  <c r="L45" i="3"/>
  <c r="L44" i="3"/>
  <c r="Q35" i="16" s="1"/>
  <c r="N38" i="16"/>
  <c r="J46" i="3"/>
  <c r="N37" i="16" s="1"/>
  <c r="J45" i="3"/>
  <c r="N36" i="16" s="1"/>
  <c r="J44" i="3"/>
  <c r="K38" i="16"/>
  <c r="H46" i="3"/>
  <c r="K37" i="16" s="1"/>
  <c r="H45" i="3"/>
  <c r="H44" i="3"/>
  <c r="K35" i="16" s="1"/>
  <c r="H38" i="16"/>
  <c r="F46" i="3"/>
  <c r="H37" i="16" s="1"/>
  <c r="F45" i="3"/>
  <c r="F44" i="3"/>
  <c r="H35" i="16" s="1"/>
  <c r="W50" i="16"/>
  <c r="P61" i="3"/>
  <c r="W49" i="16" s="1"/>
  <c r="P60" i="3"/>
  <c r="W48" i="16" s="1"/>
  <c r="P59" i="3"/>
  <c r="T50" i="16"/>
  <c r="N61" i="3"/>
  <c r="T49" i="16" s="1"/>
  <c r="N60" i="3"/>
  <c r="T48" i="16" s="1"/>
  <c r="N59" i="3"/>
  <c r="Q50" i="16"/>
  <c r="L61" i="3"/>
  <c r="Q49" i="16" s="1"/>
  <c r="L60" i="3"/>
  <c r="L59" i="3"/>
  <c r="Q47" i="16" s="1"/>
  <c r="N50" i="16"/>
  <c r="J61" i="3"/>
  <c r="N49" i="16" s="1"/>
  <c r="J60" i="3"/>
  <c r="J59" i="3"/>
  <c r="N47" i="16" s="1"/>
  <c r="K50" i="16"/>
  <c r="H61" i="3"/>
  <c r="K49" i="16" s="1"/>
  <c r="H60" i="3"/>
  <c r="H59" i="3"/>
  <c r="K47" i="16" s="1"/>
  <c r="F61" i="3"/>
  <c r="H49" i="16" s="1"/>
  <c r="F60" i="3"/>
  <c r="H48" i="16" s="1"/>
  <c r="F59" i="3"/>
  <c r="H47" i="16" s="1"/>
  <c r="W62" i="16"/>
  <c r="P76" i="3"/>
  <c r="W61" i="16" s="1"/>
  <c r="P75" i="3"/>
  <c r="W60" i="16" s="1"/>
  <c r="P74" i="3"/>
  <c r="W59" i="16" s="1"/>
  <c r="T62" i="16"/>
  <c r="N76" i="3"/>
  <c r="T61" i="16" s="1"/>
  <c r="N75" i="3"/>
  <c r="T60" i="16" s="1"/>
  <c r="N74" i="3"/>
  <c r="T59" i="16" s="1"/>
  <c r="Q62" i="16"/>
  <c r="L76" i="3"/>
  <c r="Q61" i="16" s="1"/>
  <c r="L75" i="3"/>
  <c r="Q60" i="16" s="1"/>
  <c r="L74" i="3"/>
  <c r="Q59" i="16" s="1"/>
  <c r="N62" i="16"/>
  <c r="J76" i="3"/>
  <c r="N61" i="16" s="1"/>
  <c r="J75" i="3"/>
  <c r="J74" i="3"/>
  <c r="N59" i="16" s="1"/>
  <c r="K62" i="16"/>
  <c r="H76" i="3"/>
  <c r="K61" i="16" s="1"/>
  <c r="H75" i="3"/>
  <c r="K60" i="16" s="1"/>
  <c r="H74" i="3"/>
  <c r="H62" i="16"/>
  <c r="F76" i="3"/>
  <c r="H61" i="16" s="1"/>
  <c r="F75" i="3"/>
  <c r="F74" i="3"/>
  <c r="H59" i="16" s="1"/>
  <c r="D76" i="3"/>
  <c r="E61" i="16" s="1"/>
  <c r="D75" i="3"/>
  <c r="D74" i="3"/>
  <c r="E59" i="16" s="1"/>
  <c r="E50" i="16"/>
  <c r="D61" i="3"/>
  <c r="E49" i="16" s="1"/>
  <c r="D60" i="3"/>
  <c r="E48" i="16" s="1"/>
  <c r="D59" i="3"/>
  <c r="E47" i="16" s="1"/>
  <c r="E38" i="16"/>
  <c r="D46" i="3"/>
  <c r="D45" i="3"/>
  <c r="E36" i="16" s="1"/>
  <c r="D44" i="3"/>
  <c r="E35" i="16" s="1"/>
  <c r="E25" i="16"/>
  <c r="E24" i="16"/>
  <c r="D16" i="3"/>
  <c r="E13" i="16" s="1"/>
  <c r="D15" i="3"/>
  <c r="E12" i="16" s="1"/>
  <c r="D14" i="3"/>
  <c r="P6" i="3"/>
  <c r="P21" i="3" s="1"/>
  <c r="P36" i="3" s="1"/>
  <c r="P51" i="3" s="1"/>
  <c r="P66" i="3" s="1"/>
  <c r="N6" i="3"/>
  <c r="N21" i="3" s="1"/>
  <c r="N36" i="3" s="1"/>
  <c r="N51" i="3" s="1"/>
  <c r="N66" i="3" s="1"/>
  <c r="L6" i="3"/>
  <c r="L21" i="3" s="1"/>
  <c r="L36" i="3" s="1"/>
  <c r="L51" i="3" s="1"/>
  <c r="L66" i="3" s="1"/>
  <c r="J6" i="3"/>
  <c r="J21" i="3" s="1"/>
  <c r="J36" i="3" s="1"/>
  <c r="J51" i="3" s="1"/>
  <c r="J66" i="3" s="1"/>
  <c r="H6" i="3"/>
  <c r="H21" i="3" s="1"/>
  <c r="H36" i="3" s="1"/>
  <c r="H51" i="3" s="1"/>
  <c r="H66" i="3" s="1"/>
  <c r="F6" i="3"/>
  <c r="F21" i="3" s="1"/>
  <c r="F36" i="3" s="1"/>
  <c r="F51" i="3" s="1"/>
  <c r="F66" i="3" s="1"/>
  <c r="D6" i="3"/>
  <c r="D21" i="3" s="1"/>
  <c r="D36" i="3" s="1"/>
  <c r="D51" i="3" s="1"/>
  <c r="D66" i="3" s="1"/>
  <c r="B6" i="3"/>
  <c r="B21" i="3" s="1"/>
  <c r="B36" i="3" s="1"/>
  <c r="B51" i="3" s="1"/>
  <c r="B66" i="3" s="1"/>
  <c r="A3" i="3"/>
  <c r="W45" i="16"/>
  <c r="Q26" i="16"/>
  <c r="N26" i="16"/>
  <c r="K26" i="16"/>
  <c r="H26" i="16"/>
  <c r="K13" i="2"/>
  <c r="K14" i="2"/>
  <c r="K15" i="2"/>
  <c r="K16" i="2"/>
  <c r="K17" i="2"/>
  <c r="K18" i="2"/>
  <c r="K20" i="2"/>
  <c r="K21" i="2"/>
  <c r="K22" i="2"/>
  <c r="K23" i="2"/>
  <c r="K24" i="2"/>
  <c r="K26" i="2"/>
  <c r="K27" i="2"/>
  <c r="Q13" i="2"/>
  <c r="Q14" i="2"/>
  <c r="Q15" i="2"/>
  <c r="Q16" i="2"/>
  <c r="Q17" i="2"/>
  <c r="Q18" i="2"/>
  <c r="Q20" i="2"/>
  <c r="Q21" i="2"/>
  <c r="Q22" i="2"/>
  <c r="Q23" i="2"/>
  <c r="Q24" i="2"/>
  <c r="Q26" i="2"/>
  <c r="Q27" i="2"/>
  <c r="O13" i="2"/>
  <c r="O14" i="2"/>
  <c r="O15" i="2"/>
  <c r="O16" i="2"/>
  <c r="O17" i="2"/>
  <c r="O18" i="2"/>
  <c r="O20" i="2"/>
  <c r="O21" i="2"/>
  <c r="O22" i="2"/>
  <c r="O23" i="2"/>
  <c r="O24" i="2"/>
  <c r="O26" i="2"/>
  <c r="O27" i="2"/>
  <c r="M13" i="2"/>
  <c r="M14" i="2"/>
  <c r="M15" i="2"/>
  <c r="M16" i="2"/>
  <c r="M17" i="2"/>
  <c r="M18" i="2"/>
  <c r="M20" i="2"/>
  <c r="M21" i="2"/>
  <c r="M22" i="2"/>
  <c r="M23" i="2"/>
  <c r="M24" i="2"/>
  <c r="M26" i="2"/>
  <c r="M27" i="2"/>
  <c r="P25" i="2"/>
  <c r="P8" i="2"/>
  <c r="N25" i="2"/>
  <c r="N28" i="3" s="1"/>
  <c r="N12" i="2"/>
  <c r="L25" i="2"/>
  <c r="L28" i="3" s="1"/>
  <c r="L19" i="2"/>
  <c r="L12" i="2"/>
  <c r="L8" i="2"/>
  <c r="J25" i="2"/>
  <c r="J19" i="2"/>
  <c r="J12" i="2"/>
  <c r="H25" i="2"/>
  <c r="H28" i="3" s="1"/>
  <c r="H19" i="2"/>
  <c r="H12" i="2"/>
  <c r="I12" i="2" s="1"/>
  <c r="F25" i="2"/>
  <c r="F28" i="3" s="1"/>
  <c r="F12" i="2"/>
  <c r="D25" i="2"/>
  <c r="D28" i="3" s="1"/>
  <c r="D8" i="2"/>
  <c r="B25" i="2"/>
  <c r="R27" i="2"/>
  <c r="R26" i="2"/>
  <c r="R24" i="2"/>
  <c r="R23" i="2"/>
  <c r="R22" i="2"/>
  <c r="R21" i="2"/>
  <c r="R20" i="2"/>
  <c r="R18" i="2"/>
  <c r="R17" i="2"/>
  <c r="R16" i="2"/>
  <c r="R15" i="2"/>
  <c r="R14" i="2"/>
  <c r="R13" i="2"/>
  <c r="I13" i="2"/>
  <c r="I14" i="2"/>
  <c r="I15" i="2"/>
  <c r="I16" i="2"/>
  <c r="I17" i="2"/>
  <c r="I18" i="2"/>
  <c r="I20" i="2"/>
  <c r="I21" i="2"/>
  <c r="I22" i="2"/>
  <c r="I23" i="2"/>
  <c r="I24" i="2"/>
  <c r="I26" i="2"/>
  <c r="I27" i="2"/>
  <c r="G13" i="2"/>
  <c r="G14" i="2"/>
  <c r="G15" i="2"/>
  <c r="G16" i="2"/>
  <c r="G17" i="2"/>
  <c r="G18" i="2"/>
  <c r="G20" i="2"/>
  <c r="G21" i="2"/>
  <c r="G22" i="2"/>
  <c r="G23" i="2"/>
  <c r="G24" i="2"/>
  <c r="G26" i="2"/>
  <c r="G27" i="2"/>
  <c r="E13" i="2"/>
  <c r="E14" i="2"/>
  <c r="E15" i="2"/>
  <c r="E16" i="2"/>
  <c r="E17" i="2"/>
  <c r="E18" i="2"/>
  <c r="E20" i="2"/>
  <c r="E21" i="2"/>
  <c r="E22" i="2"/>
  <c r="E23" i="2"/>
  <c r="E24" i="2"/>
  <c r="E26" i="2"/>
  <c r="E27" i="2"/>
  <c r="A3" i="2"/>
  <c r="O67" i="33" l="1"/>
  <c r="O51" i="33"/>
  <c r="P30" i="2"/>
  <c r="P33" i="2" s="1"/>
  <c r="E21" i="16"/>
  <c r="B11" i="2"/>
  <c r="G25" i="2"/>
  <c r="H11" i="2"/>
  <c r="Q19" i="2"/>
  <c r="Q9" i="16"/>
  <c r="S9" i="16" s="1"/>
  <c r="G12" i="2"/>
  <c r="O12" i="2"/>
  <c r="G19" i="2"/>
  <c r="D30" i="2"/>
  <c r="D33" i="2" s="1"/>
  <c r="M12" i="2"/>
  <c r="E45" i="16"/>
  <c r="G45" i="16" s="1"/>
  <c r="I22" i="32"/>
  <c r="J22" i="32" s="1"/>
  <c r="J24" i="32" s="1"/>
  <c r="Q108" i="33"/>
  <c r="Q114" i="33" s="1"/>
  <c r="K9" i="16"/>
  <c r="M9" i="16" s="1"/>
  <c r="K12" i="2"/>
  <c r="H23" i="16"/>
  <c r="K19" i="2"/>
  <c r="C103" i="33"/>
  <c r="I25" i="2"/>
  <c r="K23" i="16"/>
  <c r="M23" i="16" s="1"/>
  <c r="K7" i="29"/>
  <c r="L56" i="16" s="1"/>
  <c r="M24" i="33"/>
  <c r="E103" i="33"/>
  <c r="C98" i="33"/>
  <c r="T21" i="16"/>
  <c r="V21" i="16" s="1"/>
  <c r="T26" i="16"/>
  <c r="V26" i="16" s="1"/>
  <c r="E62" i="16"/>
  <c r="E25" i="2"/>
  <c r="K25" i="2"/>
  <c r="K21" i="16"/>
  <c r="M21" i="16" s="1"/>
  <c r="F56" i="16"/>
  <c r="G98" i="33"/>
  <c r="E98" i="33"/>
  <c r="E9" i="16"/>
  <c r="G9" i="16" s="1"/>
  <c r="T23" i="16"/>
  <c r="I103" i="33"/>
  <c r="E19" i="2"/>
  <c r="J8" i="2"/>
  <c r="E26" i="16"/>
  <c r="G26" i="16" s="1"/>
  <c r="T7" i="29"/>
  <c r="U56" i="16" s="1"/>
  <c r="I98" i="33"/>
  <c r="G103" i="33"/>
  <c r="N11" i="16"/>
  <c r="P11" i="16" s="1"/>
  <c r="W11" i="16"/>
  <c r="E11" i="16"/>
  <c r="E10" i="16" s="1"/>
  <c r="H11" i="16"/>
  <c r="H10" i="16" s="1"/>
  <c r="Q11" i="16"/>
  <c r="S11" i="16" s="1"/>
  <c r="B38" i="16"/>
  <c r="S24" i="33"/>
  <c r="T15" i="29"/>
  <c r="U59" i="16" s="1"/>
  <c r="V59" i="16" s="1"/>
  <c r="S17" i="29"/>
  <c r="T16" i="29"/>
  <c r="U60" i="16" s="1"/>
  <c r="D17" i="29"/>
  <c r="E16" i="29"/>
  <c r="F60" i="16" s="1"/>
  <c r="Q16" i="29"/>
  <c r="R60" i="16" s="1"/>
  <c r="S60" i="16" s="1"/>
  <c r="P17" i="29"/>
  <c r="Q17" i="29" s="1"/>
  <c r="M15" i="29"/>
  <c r="N15" i="29" s="1"/>
  <c r="O59" i="16" s="1"/>
  <c r="Q15" i="29"/>
  <c r="R59" i="16" s="1"/>
  <c r="S59" i="16" s="1"/>
  <c r="G16" i="29"/>
  <c r="E15" i="29"/>
  <c r="F59" i="16" s="1"/>
  <c r="O87" i="33"/>
  <c r="Y13" i="16"/>
  <c r="O24" i="33"/>
  <c r="N13" i="29"/>
  <c r="B13" i="29" s="1"/>
  <c r="H68" i="30"/>
  <c r="G19" i="33"/>
  <c r="F13" i="3"/>
  <c r="F58" i="3"/>
  <c r="M13" i="16"/>
  <c r="P73" i="3"/>
  <c r="P78" i="3" s="1"/>
  <c r="Y24" i="16"/>
  <c r="S38" i="16"/>
  <c r="M25" i="2"/>
  <c r="Q12" i="2"/>
  <c r="N21" i="16"/>
  <c r="P21" i="16" s="1"/>
  <c r="E23" i="16"/>
  <c r="E22" i="16" s="1"/>
  <c r="H58" i="3"/>
  <c r="K48" i="16"/>
  <c r="M48" i="16" s="1"/>
  <c r="T11" i="16"/>
  <c r="N13" i="3"/>
  <c r="J11" i="2"/>
  <c r="R19" i="2"/>
  <c r="M19" i="2"/>
  <c r="O25" i="2"/>
  <c r="Q25" i="2"/>
  <c r="W33" i="16"/>
  <c r="Y33" i="16" s="1"/>
  <c r="N43" i="3"/>
  <c r="T35" i="16"/>
  <c r="V35" i="16" s="1"/>
  <c r="B50" i="16"/>
  <c r="H50" i="16"/>
  <c r="J50" i="16" s="1"/>
  <c r="V13" i="16"/>
  <c r="F15" i="32"/>
  <c r="G15" i="32" s="1"/>
  <c r="G17" i="32" s="1"/>
  <c r="Q7" i="29"/>
  <c r="R56" i="16" s="1"/>
  <c r="B8" i="29"/>
  <c r="E19" i="33"/>
  <c r="E24" i="33" s="1"/>
  <c r="E30" i="33" s="1"/>
  <c r="E68" i="30"/>
  <c r="F36" i="32"/>
  <c r="G36" i="32" s="1"/>
  <c r="G38" i="32" s="1"/>
  <c r="F8" i="2"/>
  <c r="N11" i="2"/>
  <c r="O19" i="2"/>
  <c r="K11" i="16"/>
  <c r="H13" i="3"/>
  <c r="F11" i="2"/>
  <c r="H8" i="2"/>
  <c r="L11" i="2"/>
  <c r="N8" i="2"/>
  <c r="W9" i="16"/>
  <c r="Y9" i="16" s="1"/>
  <c r="N60" i="16"/>
  <c r="N58" i="16" s="1"/>
  <c r="J73" i="3"/>
  <c r="F43" i="3"/>
  <c r="H36" i="16"/>
  <c r="J36" i="16" s="1"/>
  <c r="N35" i="16"/>
  <c r="N34" i="16" s="1"/>
  <c r="J43" i="3"/>
  <c r="K24" i="16"/>
  <c r="M24" i="16" s="1"/>
  <c r="Q23" i="16"/>
  <c r="Q22" i="16" s="1"/>
  <c r="W57" i="16"/>
  <c r="Y57" i="16" s="1"/>
  <c r="E60" i="16"/>
  <c r="E58" i="16" s="1"/>
  <c r="D73" i="3"/>
  <c r="N48" i="16"/>
  <c r="P48" i="16" s="1"/>
  <c r="J58" i="3"/>
  <c r="T24" i="16"/>
  <c r="V24" i="16" s="1"/>
  <c r="P26" i="16"/>
  <c r="P25" i="16"/>
  <c r="M38" i="16"/>
  <c r="G48" i="16"/>
  <c r="S50" i="16"/>
  <c r="F73" i="3"/>
  <c r="H60" i="16"/>
  <c r="H58" i="16" s="1"/>
  <c r="T58" i="16"/>
  <c r="L58" i="3"/>
  <c r="Q48" i="16"/>
  <c r="Q46" i="16" s="1"/>
  <c r="H43" i="3"/>
  <c r="K36" i="16"/>
  <c r="M36" i="16" s="1"/>
  <c r="G46" i="3"/>
  <c r="T37" i="16"/>
  <c r="V37" i="16" s="1"/>
  <c r="P43" i="3"/>
  <c r="W32" i="16" s="1"/>
  <c r="Y32" i="16" s="1"/>
  <c r="W35" i="16"/>
  <c r="W34" i="16" s="1"/>
  <c r="N24" i="16"/>
  <c r="W22" i="16"/>
  <c r="V38" i="16"/>
  <c r="J49" i="16"/>
  <c r="M62" i="16"/>
  <c r="G24" i="16"/>
  <c r="M26" i="16"/>
  <c r="Y21" i="16"/>
  <c r="Y36" i="16"/>
  <c r="P38" i="16"/>
  <c r="G38" i="16"/>
  <c r="J48" i="16"/>
  <c r="V48" i="16"/>
  <c r="V50" i="16"/>
  <c r="H73" i="3"/>
  <c r="K59" i="16"/>
  <c r="K58" i="16" s="1"/>
  <c r="Q58" i="16"/>
  <c r="N58" i="3"/>
  <c r="T47" i="16"/>
  <c r="T46" i="16" s="1"/>
  <c r="L43" i="3"/>
  <c r="Q36" i="16"/>
  <c r="Q34" i="16" s="1"/>
  <c r="J13" i="3"/>
  <c r="N12" i="16"/>
  <c r="P12" i="16" s="1"/>
  <c r="P13" i="3"/>
  <c r="W12" i="16"/>
  <c r="Y12" i="16" s="1"/>
  <c r="J37" i="16"/>
  <c r="J38" i="16"/>
  <c r="Y26" i="16"/>
  <c r="V36" i="16"/>
  <c r="G36" i="16"/>
  <c r="P50" i="16"/>
  <c r="H7" i="29"/>
  <c r="I56" i="16" s="1"/>
  <c r="Y62" i="16"/>
  <c r="Q24" i="33"/>
  <c r="Q30" i="33" s="1"/>
  <c r="C24" i="33"/>
  <c r="C30" i="33" s="1"/>
  <c r="E42" i="30"/>
  <c r="B42" i="30" s="1"/>
  <c r="F22" i="32"/>
  <c r="I19" i="33"/>
  <c r="E37" i="16"/>
  <c r="E34" i="16" s="1"/>
  <c r="E46" i="16"/>
  <c r="N73" i="3"/>
  <c r="W58" i="16"/>
  <c r="H46" i="16"/>
  <c r="P58" i="3"/>
  <c r="P63" i="3" s="1"/>
  <c r="W47" i="16"/>
  <c r="W46" i="16" s="1"/>
  <c r="H24" i="16"/>
  <c r="J24" i="16" s="1"/>
  <c r="P28" i="3"/>
  <c r="M12" i="16"/>
  <c r="L13" i="3"/>
  <c r="Q12" i="16"/>
  <c r="S12" i="16" s="1"/>
  <c r="V25" i="16"/>
  <c r="J25" i="16"/>
  <c r="V49" i="16"/>
  <c r="J12" i="16"/>
  <c r="Y38" i="16"/>
  <c r="P36" i="16"/>
  <c r="G50" i="16"/>
  <c r="M50" i="16"/>
  <c r="J26" i="16"/>
  <c r="Y45" i="16"/>
  <c r="H55" i="30"/>
  <c r="I29" i="32"/>
  <c r="H29" i="30"/>
  <c r="I15" i="32"/>
  <c r="I17" i="32" s="1"/>
  <c r="M108" i="33"/>
  <c r="M114" i="33" s="1"/>
  <c r="M66" i="33"/>
  <c r="M72" i="33" s="1"/>
  <c r="O66" i="33"/>
  <c r="O72" i="33" s="1"/>
  <c r="Q45" i="33"/>
  <c r="M45" i="33"/>
  <c r="M87" i="33"/>
  <c r="M93" i="33" s="1"/>
  <c r="S87" i="33"/>
  <c r="S93" i="33" s="1"/>
  <c r="Q87" i="33"/>
  <c r="Q93" i="33" s="1"/>
  <c r="Q66" i="33"/>
  <c r="Q72" i="33" s="1"/>
  <c r="S66" i="33"/>
  <c r="S72" i="33" s="1"/>
  <c r="S45" i="33"/>
  <c r="J59" i="16"/>
  <c r="Y59" i="16"/>
  <c r="K17" i="29"/>
  <c r="K16" i="29"/>
  <c r="S47" i="16"/>
  <c r="P47" i="16"/>
  <c r="M47" i="16"/>
  <c r="J47" i="16"/>
  <c r="J35" i="16"/>
  <c r="G35" i="16"/>
  <c r="Y23" i="16"/>
  <c r="F31" i="32"/>
  <c r="G29" i="32"/>
  <c r="G31" i="32" s="1"/>
  <c r="B40" i="30"/>
  <c r="D23" i="32" s="1"/>
  <c r="B66" i="30"/>
  <c r="D37" i="32" s="1"/>
  <c r="J13" i="16"/>
  <c r="S49" i="16"/>
  <c r="W16" i="29"/>
  <c r="W17" i="29"/>
  <c r="V12" i="16"/>
  <c r="S37" i="16"/>
  <c r="M37" i="16"/>
  <c r="B9" i="29"/>
  <c r="S24" i="16"/>
  <c r="B27" i="30"/>
  <c r="D16" i="32" s="1"/>
  <c r="M49" i="16"/>
  <c r="G49" i="16"/>
  <c r="G14" i="33"/>
  <c r="I14" i="33"/>
  <c r="F8" i="32"/>
  <c r="G8" i="32" s="1"/>
  <c r="I38" i="32"/>
  <c r="J36" i="32"/>
  <c r="J38" i="32" s="1"/>
  <c r="C36" i="32"/>
  <c r="Y25" i="16"/>
  <c r="I10" i="32"/>
  <c r="J10" i="32"/>
  <c r="B53" i="30"/>
  <c r="D30" i="32" s="1"/>
  <c r="C22" i="32"/>
  <c r="C24" i="32" s="1"/>
  <c r="E14" i="30"/>
  <c r="F9" i="32" s="1"/>
  <c r="P37" i="16"/>
  <c r="S26" i="16"/>
  <c r="S25" i="16"/>
  <c r="M25" i="16"/>
  <c r="Y48" i="16"/>
  <c r="P49" i="16"/>
  <c r="Y37" i="16"/>
  <c r="G25" i="16"/>
  <c r="S13" i="16"/>
  <c r="I59" i="3"/>
  <c r="Q60" i="3"/>
  <c r="O76" i="3"/>
  <c r="L73" i="3"/>
  <c r="E77" i="3"/>
  <c r="Q74" i="3"/>
  <c r="O44" i="3"/>
  <c r="B13" i="16"/>
  <c r="D13" i="3"/>
  <c r="R25" i="2"/>
  <c r="I19" i="2"/>
  <c r="E12" i="2"/>
  <c r="R12" i="2"/>
  <c r="B8" i="2"/>
  <c r="S26" i="33" l="1"/>
  <c r="S27" i="33" s="1"/>
  <c r="S30" i="33"/>
  <c r="O26" i="33"/>
  <c r="O27" i="33" s="1"/>
  <c r="O30" i="33"/>
  <c r="M67" i="33"/>
  <c r="M51" i="33"/>
  <c r="M26" i="33"/>
  <c r="M27" i="33" s="1"/>
  <c r="M30" i="33"/>
  <c r="S67" i="33"/>
  <c r="S51" i="33"/>
  <c r="Q67" i="33"/>
  <c r="Q51" i="33"/>
  <c r="O109" i="33"/>
  <c r="O110" i="33" s="1"/>
  <c r="O111" i="33" s="1"/>
  <c r="O93" i="33"/>
  <c r="I24" i="32"/>
  <c r="M46" i="33"/>
  <c r="M47" i="33" s="1"/>
  <c r="M48" i="33" s="1"/>
  <c r="M11" i="2"/>
  <c r="Q9" i="3"/>
  <c r="I11" i="2"/>
  <c r="I29" i="3"/>
  <c r="Q21" i="16"/>
  <c r="S21" i="16" s="1"/>
  <c r="F30" i="2"/>
  <c r="J30" i="2"/>
  <c r="J33" i="2" s="1"/>
  <c r="N30" i="2"/>
  <c r="N33" i="2" s="1"/>
  <c r="H30" i="2"/>
  <c r="B30" i="2"/>
  <c r="Q10" i="3"/>
  <c r="L30" i="2"/>
  <c r="L33" i="2" s="1"/>
  <c r="G11" i="2"/>
  <c r="Q11" i="2"/>
  <c r="K11" i="2"/>
  <c r="O11" i="2"/>
  <c r="Q28" i="2"/>
  <c r="W14" i="16"/>
  <c r="Y14" i="16" s="1"/>
  <c r="E11" i="2"/>
  <c r="C108" i="33"/>
  <c r="C114" i="33" s="1"/>
  <c r="G47" i="3"/>
  <c r="R11" i="2"/>
  <c r="G62" i="3"/>
  <c r="J28" i="3"/>
  <c r="N23" i="16"/>
  <c r="P23" i="16" s="1"/>
  <c r="I47" i="3"/>
  <c r="Q29" i="3"/>
  <c r="N33" i="16"/>
  <c r="P33" i="16" s="1"/>
  <c r="K57" i="16"/>
  <c r="M57" i="16" s="1"/>
  <c r="H78" i="3"/>
  <c r="E57" i="16"/>
  <c r="G57" i="16" s="1"/>
  <c r="D78" i="3"/>
  <c r="Q33" i="16"/>
  <c r="S33" i="16" s="1"/>
  <c r="Q32" i="16"/>
  <c r="S32" i="16" s="1"/>
  <c r="H57" i="16"/>
  <c r="J57" i="16" s="1"/>
  <c r="F78" i="3"/>
  <c r="Q57" i="16"/>
  <c r="S57" i="16" s="1"/>
  <c r="L78" i="3"/>
  <c r="K33" i="16"/>
  <c r="M33" i="16" s="1"/>
  <c r="K32" i="16"/>
  <c r="H45" i="16"/>
  <c r="J45" i="16" s="1"/>
  <c r="F63" i="3"/>
  <c r="K45" i="16"/>
  <c r="M45" i="16" s="1"/>
  <c r="H63" i="3"/>
  <c r="N45" i="16"/>
  <c r="P45" i="16" s="1"/>
  <c r="J63" i="3"/>
  <c r="H33" i="16"/>
  <c r="J33" i="16" s="1"/>
  <c r="T45" i="16"/>
  <c r="V45" i="16" s="1"/>
  <c r="N63" i="3"/>
  <c r="T33" i="16"/>
  <c r="V33" i="16" s="1"/>
  <c r="T32" i="16"/>
  <c r="V32" i="16" s="1"/>
  <c r="N57" i="16"/>
  <c r="J78" i="3"/>
  <c r="E33" i="16"/>
  <c r="G33" i="16" s="1"/>
  <c r="E32" i="16"/>
  <c r="Q45" i="16"/>
  <c r="S45" i="16" s="1"/>
  <c r="L63" i="3"/>
  <c r="T57" i="16"/>
  <c r="V57" i="16" s="1"/>
  <c r="N78" i="3"/>
  <c r="M46" i="3"/>
  <c r="Q59" i="3"/>
  <c r="E46" i="3"/>
  <c r="M47" i="3"/>
  <c r="O47" i="3"/>
  <c r="Q46" i="3"/>
  <c r="K47" i="3"/>
  <c r="E47" i="3"/>
  <c r="Q47" i="3"/>
  <c r="T9" i="16"/>
  <c r="V9" i="16" s="1"/>
  <c r="H9" i="16"/>
  <c r="J9" i="16" s="1"/>
  <c r="N9" i="16"/>
  <c r="P9" i="16" s="1"/>
  <c r="K22" i="16"/>
  <c r="K59" i="3"/>
  <c r="I60" i="3"/>
  <c r="M60" i="3"/>
  <c r="T22" i="16"/>
  <c r="K60" i="3"/>
  <c r="B68" i="30"/>
  <c r="E60" i="3"/>
  <c r="G60" i="3"/>
  <c r="I46" i="3"/>
  <c r="S46" i="33"/>
  <c r="S47" i="33" s="1"/>
  <c r="S48" i="33" s="1"/>
  <c r="P18" i="29"/>
  <c r="Q18" i="29" s="1"/>
  <c r="R62" i="16" s="1"/>
  <c r="S62" i="16" s="1"/>
  <c r="C59" i="16"/>
  <c r="C15" i="32"/>
  <c r="D15" i="32" s="1"/>
  <c r="D17" i="32" s="1"/>
  <c r="G59" i="16"/>
  <c r="L60" i="16"/>
  <c r="M60" i="16" s="1"/>
  <c r="O57" i="16"/>
  <c r="X61" i="16"/>
  <c r="Y61" i="16" s="1"/>
  <c r="L61" i="16"/>
  <c r="M61" i="16" s="1"/>
  <c r="R61" i="16"/>
  <c r="S61" i="16" s="1"/>
  <c r="S58" i="16" s="1"/>
  <c r="J15" i="32"/>
  <c r="J17" i="32" s="1"/>
  <c r="X60" i="16"/>
  <c r="Y60" i="16" s="1"/>
  <c r="G60" i="16"/>
  <c r="C56" i="16"/>
  <c r="K34" i="16"/>
  <c r="V60" i="16"/>
  <c r="G17" i="29"/>
  <c r="H16" i="29"/>
  <c r="I60" i="16" s="1"/>
  <c r="M16" i="29"/>
  <c r="D18" i="29"/>
  <c r="E18" i="29" s="1"/>
  <c r="E17" i="29"/>
  <c r="F61" i="16" s="1"/>
  <c r="H34" i="16"/>
  <c r="G21" i="16"/>
  <c r="S18" i="29"/>
  <c r="T18" i="29" s="1"/>
  <c r="T17" i="29"/>
  <c r="U61" i="16" s="1"/>
  <c r="O46" i="33"/>
  <c r="O47" i="33" s="1"/>
  <c r="O48" i="33" s="1"/>
  <c r="G24" i="33"/>
  <c r="G29" i="3"/>
  <c r="O46" i="3"/>
  <c r="M59" i="16"/>
  <c r="S36" i="16"/>
  <c r="M29" i="3"/>
  <c r="K46" i="3"/>
  <c r="B7" i="29"/>
  <c r="D22" i="32"/>
  <c r="D24" i="32" s="1"/>
  <c r="F17" i="32"/>
  <c r="E29" i="30"/>
  <c r="B29" i="30" s="1"/>
  <c r="I24" i="33"/>
  <c r="K29" i="3"/>
  <c r="E29" i="3"/>
  <c r="Y35" i="16"/>
  <c r="Y34" i="16" s="1"/>
  <c r="Y39" i="16" s="1"/>
  <c r="N46" i="16"/>
  <c r="W10" i="16"/>
  <c r="D38" i="16"/>
  <c r="P35" i="16"/>
  <c r="P34" i="16" s="1"/>
  <c r="V34" i="16"/>
  <c r="P24" i="16"/>
  <c r="K46" i="16"/>
  <c r="H22" i="16"/>
  <c r="I28" i="3"/>
  <c r="B9" i="16"/>
  <c r="D9" i="16" s="1"/>
  <c r="G37" i="16"/>
  <c r="G34" i="16" s="1"/>
  <c r="V47" i="16"/>
  <c r="V46" i="16" s="1"/>
  <c r="N10" i="16"/>
  <c r="W39" i="16"/>
  <c r="B11" i="16"/>
  <c r="E30" i="3"/>
  <c r="B24" i="16"/>
  <c r="Q8" i="2"/>
  <c r="M8" i="2"/>
  <c r="O8" i="2"/>
  <c r="O43" i="3"/>
  <c r="B35" i="16"/>
  <c r="O62" i="3"/>
  <c r="M77" i="3"/>
  <c r="B62" i="16"/>
  <c r="E62" i="3"/>
  <c r="B47" i="16"/>
  <c r="K14" i="29"/>
  <c r="F38" i="32"/>
  <c r="S109" i="33"/>
  <c r="S110" i="33" s="1"/>
  <c r="S111" i="33" s="1"/>
  <c r="W20" i="16"/>
  <c r="F24" i="32"/>
  <c r="G22" i="32"/>
  <c r="G24" i="32" s="1"/>
  <c r="P10" i="16"/>
  <c r="B37" i="16"/>
  <c r="D37" i="16" s="1"/>
  <c r="M11" i="16"/>
  <c r="M10" i="16" s="1"/>
  <c r="K10" i="16"/>
  <c r="T34" i="16"/>
  <c r="O29" i="3"/>
  <c r="B23" i="16"/>
  <c r="B12" i="16"/>
  <c r="K32" i="3"/>
  <c r="B26" i="16"/>
  <c r="D26" i="16" s="1"/>
  <c r="B36" i="16"/>
  <c r="D36" i="16" s="1"/>
  <c r="Q62" i="3"/>
  <c r="M62" i="3"/>
  <c r="Q75" i="3"/>
  <c r="B60" i="16"/>
  <c r="J46" i="16"/>
  <c r="Q109" i="33"/>
  <c r="Q110" i="33" s="1"/>
  <c r="Q111" i="33" s="1"/>
  <c r="E26" i="33"/>
  <c r="E27" i="33" s="1"/>
  <c r="E46" i="33"/>
  <c r="J11" i="16"/>
  <c r="J10" i="16" s="1"/>
  <c r="Y11" i="16"/>
  <c r="Y10" i="16" s="1"/>
  <c r="Q10" i="16"/>
  <c r="G11" i="16"/>
  <c r="B49" i="16"/>
  <c r="M109" i="33"/>
  <c r="M110" i="33" s="1"/>
  <c r="M111" i="33" s="1"/>
  <c r="Q31" i="3"/>
  <c r="B25" i="16"/>
  <c r="I62" i="3"/>
  <c r="K62" i="3"/>
  <c r="E74" i="3"/>
  <c r="B59" i="16"/>
  <c r="B61" i="16"/>
  <c r="B48" i="16"/>
  <c r="G23" i="16"/>
  <c r="G22" i="16" s="1"/>
  <c r="J34" i="16"/>
  <c r="C26" i="33"/>
  <c r="C27" i="33" s="1"/>
  <c r="C46" i="33"/>
  <c r="S48" i="16"/>
  <c r="S46" i="16" s="1"/>
  <c r="S10" i="16"/>
  <c r="Q26" i="33"/>
  <c r="Q27" i="33" s="1"/>
  <c r="Q46" i="33"/>
  <c r="Q47" i="33" s="1"/>
  <c r="Q48" i="33" s="1"/>
  <c r="Q20" i="16"/>
  <c r="T10" i="16"/>
  <c r="V11" i="16"/>
  <c r="V10" i="16" s="1"/>
  <c r="O88" i="33"/>
  <c r="O89" i="33" s="1"/>
  <c r="O90" i="33" s="1"/>
  <c r="O68" i="33"/>
  <c r="O69" i="33" s="1"/>
  <c r="Q88" i="33"/>
  <c r="Q89" i="33" s="1"/>
  <c r="Q90" i="33" s="1"/>
  <c r="Q68" i="33"/>
  <c r="Q69" i="33" s="1"/>
  <c r="S88" i="33"/>
  <c r="S89" i="33" s="1"/>
  <c r="S90" i="33" s="1"/>
  <c r="S68" i="33"/>
  <c r="S69" i="33" s="1"/>
  <c r="M88" i="33"/>
  <c r="M89" i="33" s="1"/>
  <c r="M90" i="33" s="1"/>
  <c r="M68" i="33"/>
  <c r="M69" i="33" s="1"/>
  <c r="C45" i="33"/>
  <c r="I108" i="33"/>
  <c r="I114" i="33" s="1"/>
  <c r="E45" i="33"/>
  <c r="E51" i="33" s="1"/>
  <c r="E66" i="33"/>
  <c r="E72" i="33" s="1"/>
  <c r="G108" i="33"/>
  <c r="G114" i="33" s="1"/>
  <c r="E87" i="33"/>
  <c r="E93" i="33" s="1"/>
  <c r="E108" i="33"/>
  <c r="E114" i="33" s="1"/>
  <c r="I87" i="33"/>
  <c r="I93" i="33" s="1"/>
  <c r="I66" i="33"/>
  <c r="I72" i="33" s="1"/>
  <c r="C66" i="33"/>
  <c r="C72" i="33" s="1"/>
  <c r="G45" i="33"/>
  <c r="C87" i="33"/>
  <c r="C93" i="33" s="1"/>
  <c r="G87" i="33"/>
  <c r="G93" i="33" s="1"/>
  <c r="P46" i="16"/>
  <c r="G66" i="33"/>
  <c r="G72" i="33" s="1"/>
  <c r="I45" i="33"/>
  <c r="P59" i="16"/>
  <c r="Y47" i="16"/>
  <c r="G47" i="16"/>
  <c r="G46" i="16" s="1"/>
  <c r="M46" i="16"/>
  <c r="S35" i="16"/>
  <c r="M35" i="16"/>
  <c r="M34" i="16" s="1"/>
  <c r="V23" i="16"/>
  <c r="V22" i="16" s="1"/>
  <c r="M22" i="16"/>
  <c r="S23" i="16"/>
  <c r="S22" i="16" s="1"/>
  <c r="J23" i="16"/>
  <c r="J22" i="16" s="1"/>
  <c r="Y22" i="16"/>
  <c r="E16" i="30"/>
  <c r="B16" i="30" s="1"/>
  <c r="C9" i="32"/>
  <c r="W14" i="29"/>
  <c r="C29" i="32"/>
  <c r="D29" i="32" s="1"/>
  <c r="D31" i="32" s="1"/>
  <c r="B55" i="30"/>
  <c r="G12" i="16"/>
  <c r="C38" i="32"/>
  <c r="D36" i="32"/>
  <c r="D38" i="32" s="1"/>
  <c r="Q14" i="29"/>
  <c r="I31" i="32"/>
  <c r="J29" i="32"/>
  <c r="J31" i="32" s="1"/>
  <c r="B14" i="30"/>
  <c r="G9" i="32"/>
  <c r="B8" i="30"/>
  <c r="C8" i="32" s="1"/>
  <c r="D8" i="32" s="1"/>
  <c r="Y50" i="16"/>
  <c r="Y49" i="16"/>
  <c r="B15" i="29"/>
  <c r="E32" i="3"/>
  <c r="M31" i="3"/>
  <c r="Q32" i="3"/>
  <c r="G31" i="3"/>
  <c r="E31" i="3"/>
  <c r="K31" i="3"/>
  <c r="I44" i="3"/>
  <c r="M44" i="3"/>
  <c r="K44" i="3"/>
  <c r="E44" i="3"/>
  <c r="G44" i="3"/>
  <c r="Q44" i="3"/>
  <c r="O59" i="3"/>
  <c r="G59" i="3"/>
  <c r="E59" i="3"/>
  <c r="O60" i="3"/>
  <c r="M59" i="3"/>
  <c r="G61" i="3"/>
  <c r="K61" i="3"/>
  <c r="K74" i="3"/>
  <c r="I77" i="3"/>
  <c r="K76" i="3"/>
  <c r="Q76" i="3"/>
  <c r="I76" i="3"/>
  <c r="K75" i="3"/>
  <c r="G76" i="3"/>
  <c r="E76" i="3"/>
  <c r="M76" i="3"/>
  <c r="K77" i="3"/>
  <c r="G73" i="3"/>
  <c r="G75" i="3"/>
  <c r="Q77" i="3"/>
  <c r="O77" i="3"/>
  <c r="G77" i="3"/>
  <c r="O74" i="3"/>
  <c r="M74" i="3"/>
  <c r="M75" i="3"/>
  <c r="I75" i="3"/>
  <c r="G74" i="3"/>
  <c r="I74" i="3"/>
  <c r="E75" i="3"/>
  <c r="O75" i="3"/>
  <c r="O61" i="3"/>
  <c r="Q61" i="3"/>
  <c r="I61" i="3"/>
  <c r="M61" i="3"/>
  <c r="E61" i="3"/>
  <c r="Q45" i="3"/>
  <c r="M45" i="3"/>
  <c r="G45" i="3"/>
  <c r="I45" i="3"/>
  <c r="E45" i="3"/>
  <c r="O45" i="3"/>
  <c r="K45" i="3"/>
  <c r="O31" i="3"/>
  <c r="I31" i="3"/>
  <c r="G30" i="3"/>
  <c r="O30" i="3"/>
  <c r="I32" i="3"/>
  <c r="I30" i="3"/>
  <c r="K30" i="3"/>
  <c r="G32" i="3"/>
  <c r="Q30" i="3"/>
  <c r="M30" i="3"/>
  <c r="M32" i="3"/>
  <c r="O32" i="3"/>
  <c r="M28" i="3"/>
  <c r="E28" i="3"/>
  <c r="O28" i="3"/>
  <c r="R8" i="2"/>
  <c r="K8" i="2"/>
  <c r="I8" i="2"/>
  <c r="E8" i="2"/>
  <c r="G8" i="2"/>
  <c r="I26" i="33" l="1"/>
  <c r="I27" i="33" s="1"/>
  <c r="I30" i="33"/>
  <c r="G26" i="33"/>
  <c r="G27" i="33" s="1"/>
  <c r="G30" i="33"/>
  <c r="G67" i="33"/>
  <c r="G68" i="33" s="1"/>
  <c r="G69" i="33" s="1"/>
  <c r="G51" i="33"/>
  <c r="C67" i="33"/>
  <c r="C68" i="33" s="1"/>
  <c r="C69" i="33" s="1"/>
  <c r="C51" i="33"/>
  <c r="I67" i="33"/>
  <c r="I51" i="33"/>
  <c r="C101" i="2"/>
  <c r="C111" i="2"/>
  <c r="C100" i="2"/>
  <c r="C109" i="2"/>
  <c r="C103" i="2"/>
  <c r="C119" i="2"/>
  <c r="C115" i="2"/>
  <c r="C108" i="2"/>
  <c r="C114" i="2"/>
  <c r="C107" i="2"/>
  <c r="C104" i="2"/>
  <c r="C118" i="2"/>
  <c r="C113" i="2"/>
  <c r="C106" i="2"/>
  <c r="C117" i="2"/>
  <c r="C112" i="2"/>
  <c r="C105" i="2"/>
  <c r="C110" i="2"/>
  <c r="C116" i="2"/>
  <c r="C99" i="2"/>
  <c r="C102" i="2"/>
  <c r="C121" i="2"/>
  <c r="C71" i="2"/>
  <c r="C85" i="2"/>
  <c r="C70" i="2"/>
  <c r="C89" i="2"/>
  <c r="C84" i="2"/>
  <c r="C79" i="2"/>
  <c r="C88" i="2"/>
  <c r="C83" i="2"/>
  <c r="C78" i="2"/>
  <c r="C86" i="2"/>
  <c r="C74" i="2"/>
  <c r="C87" i="2"/>
  <c r="C82" i="2"/>
  <c r="C77" i="2"/>
  <c r="C81" i="2"/>
  <c r="C76" i="2"/>
  <c r="C75" i="2"/>
  <c r="C69" i="2"/>
  <c r="C80" i="2"/>
  <c r="C73" i="2"/>
  <c r="C91" i="2"/>
  <c r="C72" i="2"/>
  <c r="C48" i="2"/>
  <c r="C40" i="2"/>
  <c r="C59" i="2"/>
  <c r="C55" i="2"/>
  <c r="C47" i="2"/>
  <c r="C49" i="2"/>
  <c r="C54" i="2"/>
  <c r="C46" i="2"/>
  <c r="C58" i="2"/>
  <c r="C53" i="2"/>
  <c r="C45" i="2"/>
  <c r="C57" i="2"/>
  <c r="C52" i="2"/>
  <c r="C44" i="2"/>
  <c r="C51" i="2"/>
  <c r="C41" i="2"/>
  <c r="C56" i="2"/>
  <c r="C43" i="2"/>
  <c r="C50" i="2"/>
  <c r="C39" i="2"/>
  <c r="C42" i="2"/>
  <c r="C61" i="2"/>
  <c r="E44" i="16"/>
  <c r="G44" i="16" s="1"/>
  <c r="G51" i="16" s="1"/>
  <c r="F33" i="2"/>
  <c r="C28" i="2"/>
  <c r="B33" i="2"/>
  <c r="R30" i="2"/>
  <c r="I10" i="3"/>
  <c r="H33" i="2"/>
  <c r="T20" i="16"/>
  <c r="V20" i="16" s="1"/>
  <c r="V27" i="16" s="1"/>
  <c r="E27" i="3"/>
  <c r="I27" i="3"/>
  <c r="Q27" i="16"/>
  <c r="Q56" i="16"/>
  <c r="S56" i="16" s="1"/>
  <c r="S63" i="16" s="1"/>
  <c r="K10" i="3"/>
  <c r="G28" i="2"/>
  <c r="H14" i="16"/>
  <c r="J14" i="16" s="1"/>
  <c r="E28" i="2"/>
  <c r="E14" i="16"/>
  <c r="G14" i="16" s="1"/>
  <c r="O9" i="3"/>
  <c r="R28" i="2"/>
  <c r="B14" i="16"/>
  <c r="I28" i="2"/>
  <c r="K14" i="16"/>
  <c r="M14" i="16" s="1"/>
  <c r="E39" i="16"/>
  <c r="C9" i="2"/>
  <c r="C10" i="2"/>
  <c r="I30" i="2"/>
  <c r="C8" i="2"/>
  <c r="N20" i="16"/>
  <c r="P20" i="16" s="1"/>
  <c r="T56" i="16"/>
  <c r="T63" i="16" s="1"/>
  <c r="N32" i="16"/>
  <c r="P32" i="16" s="1"/>
  <c r="P39" i="16" s="1"/>
  <c r="N22" i="16"/>
  <c r="P22" i="16"/>
  <c r="K44" i="16"/>
  <c r="K51" i="16" s="1"/>
  <c r="O30" i="2"/>
  <c r="E30" i="2"/>
  <c r="C27" i="3"/>
  <c r="H21" i="16"/>
  <c r="J21" i="16" s="1"/>
  <c r="K20" i="16"/>
  <c r="M20" i="16" s="1"/>
  <c r="M27" i="16" s="1"/>
  <c r="Q27" i="3"/>
  <c r="M27" i="3"/>
  <c r="G30" i="2"/>
  <c r="C26" i="2"/>
  <c r="C22" i="2"/>
  <c r="C18" i="2"/>
  <c r="C14" i="2"/>
  <c r="C30" i="2"/>
  <c r="C21" i="2"/>
  <c r="C23" i="2"/>
  <c r="C20" i="2"/>
  <c r="C16" i="2"/>
  <c r="C27" i="2"/>
  <c r="C15" i="2"/>
  <c r="C24" i="2"/>
  <c r="C17" i="2"/>
  <c r="C13" i="2"/>
  <c r="C19" i="2"/>
  <c r="C25" i="2"/>
  <c r="C12" i="2"/>
  <c r="C11" i="2"/>
  <c r="O27" i="3"/>
  <c r="K27" i="3"/>
  <c r="K30" i="2"/>
  <c r="Q30" i="2"/>
  <c r="G57" i="3"/>
  <c r="O42" i="3"/>
  <c r="O72" i="3"/>
  <c r="I42" i="3"/>
  <c r="Q42" i="3"/>
  <c r="M42" i="3"/>
  <c r="K42" i="3"/>
  <c r="E42" i="3"/>
  <c r="G42" i="3"/>
  <c r="B33" i="16"/>
  <c r="D33" i="16" s="1"/>
  <c r="K43" i="3"/>
  <c r="B57" i="16"/>
  <c r="E72" i="3"/>
  <c r="K39" i="16"/>
  <c r="M32" i="16"/>
  <c r="M39" i="16" s="1"/>
  <c r="Q28" i="3"/>
  <c r="K28" i="3"/>
  <c r="G28" i="3"/>
  <c r="S34" i="16"/>
  <c r="S39" i="16" s="1"/>
  <c r="C17" i="32"/>
  <c r="C31" i="32"/>
  <c r="D9" i="32"/>
  <c r="D10" i="32" s="1"/>
  <c r="Y58" i="16"/>
  <c r="K19" i="29"/>
  <c r="L58" i="16"/>
  <c r="L63" i="16" s="1"/>
  <c r="C57" i="16"/>
  <c r="Q19" i="29"/>
  <c r="R58" i="16"/>
  <c r="R63" i="16" s="1"/>
  <c r="P57" i="16"/>
  <c r="U62" i="16"/>
  <c r="V62" i="16" s="1"/>
  <c r="F62" i="16"/>
  <c r="G62" i="16" s="1"/>
  <c r="W19" i="29"/>
  <c r="X58" i="16"/>
  <c r="X63" i="16" s="1"/>
  <c r="M58" i="16"/>
  <c r="M17" i="29"/>
  <c r="N16" i="29"/>
  <c r="O60" i="16" s="1"/>
  <c r="C60" i="16" s="1"/>
  <c r="T14" i="29"/>
  <c r="E14" i="29"/>
  <c r="E19" i="29" s="1"/>
  <c r="G18" i="29"/>
  <c r="H18" i="29" s="1"/>
  <c r="I62" i="16" s="1"/>
  <c r="H17" i="29"/>
  <c r="I61" i="16" s="1"/>
  <c r="C47" i="33"/>
  <c r="C48" i="33" s="1"/>
  <c r="I46" i="33"/>
  <c r="I47" i="33" s="1"/>
  <c r="I48" i="33" s="1"/>
  <c r="G46" i="33"/>
  <c r="G47" i="33" s="1"/>
  <c r="G48" i="33" s="1"/>
  <c r="E73" i="3"/>
  <c r="T39" i="16"/>
  <c r="D24" i="16"/>
  <c r="V39" i="16"/>
  <c r="D25" i="16"/>
  <c r="Q72" i="3"/>
  <c r="M72" i="3"/>
  <c r="K72" i="3"/>
  <c r="G32" i="16"/>
  <c r="G39" i="16" s="1"/>
  <c r="G72" i="3"/>
  <c r="B58" i="16"/>
  <c r="I72" i="3"/>
  <c r="E57" i="3"/>
  <c r="O57" i="3"/>
  <c r="I57" i="3"/>
  <c r="M57" i="3"/>
  <c r="K57" i="3"/>
  <c r="Q57" i="3"/>
  <c r="N44" i="16"/>
  <c r="I43" i="3"/>
  <c r="E109" i="33"/>
  <c r="E110" i="33" s="1"/>
  <c r="E111" i="33" s="1"/>
  <c r="S20" i="16"/>
  <c r="S27" i="16" s="1"/>
  <c r="B22" i="16"/>
  <c r="Q39" i="16"/>
  <c r="E56" i="16"/>
  <c r="M43" i="3"/>
  <c r="Q43" i="3"/>
  <c r="C109" i="33"/>
  <c r="C110" i="33" s="1"/>
  <c r="C111" i="33" s="1"/>
  <c r="I109" i="33"/>
  <c r="I110" i="33" s="1"/>
  <c r="I111" i="33" s="1"/>
  <c r="B45" i="16"/>
  <c r="D45" i="16" s="1"/>
  <c r="M30" i="2"/>
  <c r="B46" i="16"/>
  <c r="G27" i="3"/>
  <c r="B21" i="16"/>
  <c r="D21" i="16" s="1"/>
  <c r="B10" i="16"/>
  <c r="D11" i="16"/>
  <c r="G109" i="33"/>
  <c r="G110" i="33" s="1"/>
  <c r="G111" i="33" s="1"/>
  <c r="E43" i="3"/>
  <c r="G43" i="3"/>
  <c r="D48" i="16"/>
  <c r="W56" i="16"/>
  <c r="N56" i="16"/>
  <c r="Q44" i="16"/>
  <c r="W27" i="16"/>
  <c r="Y20" i="16"/>
  <c r="Y27" i="16" s="1"/>
  <c r="B34" i="16"/>
  <c r="H56" i="16"/>
  <c r="E67" i="33"/>
  <c r="E68" i="33" s="1"/>
  <c r="E69" i="33" s="1"/>
  <c r="E47" i="33"/>
  <c r="E48" i="33" s="1"/>
  <c r="I88" i="33"/>
  <c r="I89" i="33" s="1"/>
  <c r="I90" i="33" s="1"/>
  <c r="I68" i="33"/>
  <c r="I69" i="33" s="1"/>
  <c r="E88" i="33"/>
  <c r="E89" i="33" s="1"/>
  <c r="E90" i="33" s="1"/>
  <c r="C88" i="33"/>
  <c r="C89" i="33" s="1"/>
  <c r="C90" i="33" s="1"/>
  <c r="G88" i="33"/>
  <c r="G89" i="33" s="1"/>
  <c r="G90" i="33" s="1"/>
  <c r="D59" i="16"/>
  <c r="Y46" i="16"/>
  <c r="D47" i="16"/>
  <c r="D35" i="16"/>
  <c r="D34" i="16" s="1"/>
  <c r="D23" i="16"/>
  <c r="G10" i="32"/>
  <c r="G13" i="16"/>
  <c r="G10" i="16" s="1"/>
  <c r="F10" i="32"/>
  <c r="C10" i="32"/>
  <c r="D50" i="16"/>
  <c r="D12" i="16"/>
  <c r="D49" i="16"/>
  <c r="I73" i="3"/>
  <c r="Q73" i="3"/>
  <c r="O73" i="3"/>
  <c r="M73" i="3"/>
  <c r="K73" i="3"/>
  <c r="I58" i="3"/>
  <c r="O58" i="3"/>
  <c r="Q58" i="3"/>
  <c r="M58" i="3"/>
  <c r="K58" i="3"/>
  <c r="G58" i="3"/>
  <c r="E58" i="3"/>
  <c r="C153" i="2" l="1"/>
  <c r="C154" i="2"/>
  <c r="C123" i="2"/>
  <c r="C124" i="2"/>
  <c r="G10" i="3"/>
  <c r="C93" i="2"/>
  <c r="C94" i="2"/>
  <c r="T27" i="16"/>
  <c r="C63" i="2"/>
  <c r="C64" i="2"/>
  <c r="P27" i="16"/>
  <c r="E51" i="16"/>
  <c r="I33" i="2"/>
  <c r="I9" i="3"/>
  <c r="K33" i="2"/>
  <c r="R33" i="2"/>
  <c r="C33" i="2"/>
  <c r="C32" i="2"/>
  <c r="Q33" i="2"/>
  <c r="E33" i="2"/>
  <c r="G33" i="2"/>
  <c r="O33" i="2"/>
  <c r="M33" i="2"/>
  <c r="W8" i="16"/>
  <c r="W15" i="16" s="1"/>
  <c r="Q63" i="16"/>
  <c r="M44" i="16"/>
  <c r="M51" i="16" s="1"/>
  <c r="N27" i="16"/>
  <c r="V56" i="16"/>
  <c r="K9" i="3"/>
  <c r="O10" i="3"/>
  <c r="M9" i="3"/>
  <c r="M28" i="2"/>
  <c r="Q14" i="16"/>
  <c r="S14" i="16" s="1"/>
  <c r="O28" i="2"/>
  <c r="T14" i="16"/>
  <c r="V14" i="16" s="1"/>
  <c r="K28" i="2"/>
  <c r="K27" i="16"/>
  <c r="N39" i="16"/>
  <c r="C73" i="3"/>
  <c r="C77" i="3"/>
  <c r="H20" i="16"/>
  <c r="M10" i="3"/>
  <c r="C28" i="3"/>
  <c r="D57" i="16"/>
  <c r="H14" i="29"/>
  <c r="I58" i="16" s="1"/>
  <c r="I63" i="16" s="1"/>
  <c r="T19" i="29"/>
  <c r="U58" i="16"/>
  <c r="U63" i="16" s="1"/>
  <c r="F58" i="16"/>
  <c r="F63" i="16" s="1"/>
  <c r="J62" i="16"/>
  <c r="B16" i="29"/>
  <c r="J60" i="16"/>
  <c r="M18" i="29"/>
  <c r="N18" i="29" s="1"/>
  <c r="N17" i="29"/>
  <c r="N14" i="29" s="1"/>
  <c r="O58" i="16" s="1"/>
  <c r="G61" i="16"/>
  <c r="G58" i="16" s="1"/>
  <c r="J61" i="16"/>
  <c r="V61" i="16"/>
  <c r="V58" i="16" s="1"/>
  <c r="C43" i="3"/>
  <c r="C42" i="3"/>
  <c r="D22" i="16"/>
  <c r="C46" i="3"/>
  <c r="C45" i="3"/>
  <c r="C47" i="3"/>
  <c r="F15" i="16"/>
  <c r="C44" i="3"/>
  <c r="S44" i="16"/>
  <c r="S51" i="16" s="1"/>
  <c r="Q51" i="16"/>
  <c r="Y56" i="16"/>
  <c r="Y63" i="16" s="1"/>
  <c r="W63" i="16"/>
  <c r="C29" i="3"/>
  <c r="C32" i="3"/>
  <c r="C31" i="3"/>
  <c r="C30" i="3"/>
  <c r="J56" i="16"/>
  <c r="H63" i="16"/>
  <c r="H32" i="16"/>
  <c r="P56" i="16"/>
  <c r="N63" i="16"/>
  <c r="C72" i="3"/>
  <c r="C75" i="3"/>
  <c r="C76" i="3"/>
  <c r="C74" i="3"/>
  <c r="G56" i="16"/>
  <c r="E63" i="16"/>
  <c r="K56" i="16"/>
  <c r="E20" i="16"/>
  <c r="P44" i="16"/>
  <c r="P51" i="16" s="1"/>
  <c r="N51" i="16"/>
  <c r="D46" i="16"/>
  <c r="D14" i="16"/>
  <c r="D13" i="16"/>
  <c r="D10" i="16" s="1"/>
  <c r="O78" i="3" l="1"/>
  <c r="K78" i="3"/>
  <c r="I78" i="3"/>
  <c r="Q78" i="3"/>
  <c r="G78" i="3"/>
  <c r="C78" i="3"/>
  <c r="E78" i="3"/>
  <c r="M78" i="3"/>
  <c r="O63" i="3"/>
  <c r="I63" i="3"/>
  <c r="K63" i="3"/>
  <c r="Q63" i="3"/>
  <c r="C63" i="3"/>
  <c r="E63" i="3"/>
  <c r="M63" i="3"/>
  <c r="G63" i="3"/>
  <c r="V63" i="16"/>
  <c r="Y8" i="16"/>
  <c r="Y15" i="16" s="1"/>
  <c r="Q8" i="16"/>
  <c r="H8" i="16"/>
  <c r="E8" i="16"/>
  <c r="K8" i="16"/>
  <c r="M8" i="16" s="1"/>
  <c r="M15" i="16" s="1"/>
  <c r="N14" i="16"/>
  <c r="P14" i="16" s="1"/>
  <c r="C17" i="3"/>
  <c r="C15" i="3"/>
  <c r="C13" i="3"/>
  <c r="C12" i="3"/>
  <c r="H27" i="16"/>
  <c r="J20" i="16"/>
  <c r="J27" i="16" s="1"/>
  <c r="C58" i="3"/>
  <c r="C61" i="3"/>
  <c r="C60" i="3"/>
  <c r="C57" i="3"/>
  <c r="C59" i="3"/>
  <c r="C62" i="3"/>
  <c r="H19" i="29"/>
  <c r="B17" i="29"/>
  <c r="G63" i="16"/>
  <c r="C58" i="16"/>
  <c r="O61" i="16"/>
  <c r="C61" i="16" s="1"/>
  <c r="D61" i="16" s="1"/>
  <c r="O62" i="16"/>
  <c r="C62" i="16" s="1"/>
  <c r="P60" i="16"/>
  <c r="N19" i="29"/>
  <c r="B14" i="29"/>
  <c r="B18" i="29"/>
  <c r="J58" i="16"/>
  <c r="J63" i="16" s="1"/>
  <c r="D60" i="16"/>
  <c r="B20" i="16"/>
  <c r="M56" i="16"/>
  <c r="M63" i="16" s="1"/>
  <c r="K63" i="16"/>
  <c r="W44" i="16"/>
  <c r="H44" i="16"/>
  <c r="G20" i="16"/>
  <c r="G27" i="16" s="1"/>
  <c r="E27" i="16"/>
  <c r="C15" i="16"/>
  <c r="J32" i="16"/>
  <c r="J39" i="16" s="1"/>
  <c r="H39" i="16"/>
  <c r="B32" i="16"/>
  <c r="T44" i="16"/>
  <c r="N59" i="15"/>
  <c r="M59" i="15"/>
  <c r="K59" i="15"/>
  <c r="H18" i="15"/>
  <c r="G18" i="15"/>
  <c r="F18" i="15"/>
  <c r="E18" i="15"/>
  <c r="D18" i="15"/>
  <c r="C18" i="15"/>
  <c r="N17" i="15"/>
  <c r="M17" i="15"/>
  <c r="L17" i="15"/>
  <c r="K17" i="15"/>
  <c r="J17" i="15"/>
  <c r="H16" i="15"/>
  <c r="G16" i="15"/>
  <c r="F16" i="15"/>
  <c r="E16" i="15"/>
  <c r="D16" i="15"/>
  <c r="C16" i="15"/>
  <c r="N15" i="15"/>
  <c r="M15" i="15"/>
  <c r="L15" i="15"/>
  <c r="K15" i="15"/>
  <c r="J15" i="15"/>
  <c r="H14" i="15"/>
  <c r="G14" i="15"/>
  <c r="F14" i="15"/>
  <c r="E14" i="15"/>
  <c r="D14" i="15"/>
  <c r="C14" i="15"/>
  <c r="N13" i="15"/>
  <c r="M13" i="15"/>
  <c r="L13" i="15"/>
  <c r="K13" i="15"/>
  <c r="J13" i="15"/>
  <c r="N12" i="15"/>
  <c r="M12" i="15"/>
  <c r="L12" i="15"/>
  <c r="K12" i="15"/>
  <c r="J12" i="15"/>
  <c r="H11" i="15"/>
  <c r="G11" i="15"/>
  <c r="F11" i="15"/>
  <c r="E11" i="15"/>
  <c r="D11" i="15"/>
  <c r="C11" i="15"/>
  <c r="N10" i="15"/>
  <c r="M10" i="15"/>
  <c r="L10" i="15"/>
  <c r="K10" i="15"/>
  <c r="J10" i="15"/>
  <c r="N9" i="15"/>
  <c r="M9" i="15"/>
  <c r="L9" i="15"/>
  <c r="K9" i="15"/>
  <c r="J9" i="15"/>
  <c r="N8" i="15"/>
  <c r="M8" i="15"/>
  <c r="L8" i="15"/>
  <c r="K8" i="15"/>
  <c r="J8" i="15"/>
  <c r="K15" i="16" l="1"/>
  <c r="J8" i="16"/>
  <c r="J15" i="16" s="1"/>
  <c r="H15" i="16"/>
  <c r="T8" i="16"/>
  <c r="T15" i="16" s="1"/>
  <c r="E15" i="16"/>
  <c r="G8" i="16"/>
  <c r="G15" i="16" s="1"/>
  <c r="N8" i="16"/>
  <c r="C11" i="3"/>
  <c r="S8" i="16"/>
  <c r="S15" i="16" s="1"/>
  <c r="Q15" i="16"/>
  <c r="B8" i="16"/>
  <c r="D8" i="16" s="1"/>
  <c r="D15" i="16" s="1"/>
  <c r="D62" i="16"/>
  <c r="B19" i="29"/>
  <c r="P61" i="16"/>
  <c r="P58" i="16" s="1"/>
  <c r="P62" i="16"/>
  <c r="O63" i="16"/>
  <c r="D58" i="16"/>
  <c r="C63" i="16"/>
  <c r="J44" i="16"/>
  <c r="J51" i="16" s="1"/>
  <c r="H51" i="16"/>
  <c r="B56" i="16"/>
  <c r="Y44" i="16"/>
  <c r="Y51" i="16" s="1"/>
  <c r="W51" i="16"/>
  <c r="V44" i="16"/>
  <c r="V51" i="16" s="1"/>
  <c r="T51" i="16"/>
  <c r="D32" i="16"/>
  <c r="D39" i="16" s="1"/>
  <c r="B39" i="16"/>
  <c r="B44" i="16"/>
  <c r="D20" i="16"/>
  <c r="D27" i="16" s="1"/>
  <c r="B27" i="16"/>
  <c r="M14" i="15"/>
  <c r="N14" i="15"/>
  <c r="J16" i="15"/>
  <c r="M18" i="15"/>
  <c r="J11" i="15"/>
  <c r="N11" i="15"/>
  <c r="L14" i="15"/>
  <c r="K16" i="15"/>
  <c r="J18" i="15"/>
  <c r="M16" i="15"/>
  <c r="L18" i="15"/>
  <c r="K18" i="15"/>
  <c r="N16" i="15"/>
  <c r="F19" i="15"/>
  <c r="K14" i="15"/>
  <c r="N18" i="15"/>
  <c r="L16" i="15"/>
  <c r="D19" i="15"/>
  <c r="H19" i="15"/>
  <c r="L11" i="15"/>
  <c r="J14" i="15"/>
  <c r="E19" i="15"/>
  <c r="G19" i="15"/>
  <c r="K11" i="15"/>
  <c r="M11" i="15"/>
  <c r="C19" i="15"/>
  <c r="V8" i="16" l="1"/>
  <c r="V15" i="16" s="1"/>
  <c r="P8" i="16"/>
  <c r="P15" i="16" s="1"/>
  <c r="N15" i="16"/>
  <c r="B15" i="16"/>
  <c r="P63" i="16"/>
  <c r="D56" i="16"/>
  <c r="D63" i="16" s="1"/>
  <c r="B63" i="16"/>
  <c r="D44" i="16"/>
  <c r="D51" i="16" s="1"/>
  <c r="B51" i="16"/>
  <c r="N19" i="15"/>
  <c r="L19" i="15"/>
  <c r="J19" i="15"/>
  <c r="K19" i="15"/>
  <c r="M19" i="15"/>
  <c r="G15" i="3" l="1"/>
  <c r="K13" i="3"/>
  <c r="G17" i="3"/>
  <c r="G11" i="3"/>
  <c r="I17" i="3"/>
  <c r="I14" i="3"/>
  <c r="I11" i="3"/>
  <c r="N51" i="15"/>
  <c r="M51" i="15"/>
  <c r="L51" i="15"/>
  <c r="K51" i="15"/>
  <c r="J51" i="15"/>
  <c r="N47" i="15"/>
  <c r="M47" i="15"/>
  <c r="L47" i="15"/>
  <c r="K47" i="15"/>
  <c r="J47" i="15"/>
  <c r="E42" i="15"/>
  <c r="F42" i="15"/>
  <c r="G42" i="15"/>
  <c r="H42" i="15"/>
  <c r="D42" i="15"/>
  <c r="C42" i="15"/>
  <c r="J40" i="15"/>
  <c r="K40" i="15"/>
  <c r="L40" i="15"/>
  <c r="M40" i="15"/>
  <c r="N40" i="15"/>
  <c r="J41" i="15"/>
  <c r="K41" i="15"/>
  <c r="L41" i="15"/>
  <c r="M41" i="15"/>
  <c r="N41" i="15"/>
  <c r="H34" i="15"/>
  <c r="G34" i="15"/>
  <c r="F34" i="15"/>
  <c r="E34" i="15"/>
  <c r="D34" i="15"/>
  <c r="C34" i="15"/>
  <c r="N33" i="15"/>
  <c r="M33" i="15"/>
  <c r="L33" i="15"/>
  <c r="K33" i="15"/>
  <c r="J33" i="15"/>
  <c r="H32" i="15"/>
  <c r="G32" i="15"/>
  <c r="F32" i="15"/>
  <c r="E32" i="15"/>
  <c r="D32" i="15"/>
  <c r="C32" i="15"/>
  <c r="N31" i="15"/>
  <c r="M31" i="15"/>
  <c r="L31" i="15"/>
  <c r="K31" i="15"/>
  <c r="J31" i="15"/>
  <c r="H30" i="15"/>
  <c r="G30" i="15"/>
  <c r="F30" i="15"/>
  <c r="E30" i="15"/>
  <c r="D30" i="15"/>
  <c r="C30" i="15"/>
  <c r="N29" i="15"/>
  <c r="M29" i="15"/>
  <c r="L29" i="15"/>
  <c r="K29" i="15"/>
  <c r="J29" i="15"/>
  <c r="N28" i="15"/>
  <c r="M28" i="15"/>
  <c r="L28" i="15"/>
  <c r="K28" i="15"/>
  <c r="J28" i="15"/>
  <c r="H27" i="15"/>
  <c r="G27" i="15"/>
  <c r="F27" i="15"/>
  <c r="E27" i="15"/>
  <c r="D27" i="15"/>
  <c r="C27" i="15"/>
  <c r="N25" i="15"/>
  <c r="M25" i="15"/>
  <c r="L25" i="15"/>
  <c r="K25" i="15"/>
  <c r="J25" i="15"/>
  <c r="J24" i="15"/>
  <c r="K24" i="15"/>
  <c r="L24" i="15"/>
  <c r="M24" i="15"/>
  <c r="N24" i="15"/>
  <c r="J26" i="15"/>
  <c r="K26" i="15"/>
  <c r="L26" i="15"/>
  <c r="M26" i="15"/>
  <c r="N26" i="15"/>
  <c r="K17" i="3"/>
  <c r="K11" i="3"/>
  <c r="K15" i="3" l="1"/>
  <c r="I13" i="3"/>
  <c r="I15" i="3"/>
  <c r="G13" i="3"/>
  <c r="K14" i="3"/>
  <c r="G14" i="3"/>
  <c r="C35" i="15"/>
  <c r="G35" i="15"/>
  <c r="L32" i="15"/>
  <c r="K34" i="15"/>
  <c r="M42" i="15"/>
  <c r="H35" i="15"/>
  <c r="F35" i="15"/>
  <c r="E35" i="15"/>
  <c r="J27" i="15"/>
  <c r="J34" i="15"/>
  <c r="N34" i="15"/>
  <c r="L34" i="15"/>
  <c r="D35" i="15"/>
  <c r="J32" i="15"/>
  <c r="N32" i="15"/>
  <c r="M34" i="15"/>
  <c r="K32" i="15"/>
  <c r="M32" i="15"/>
  <c r="M30" i="15"/>
  <c r="K30" i="15"/>
  <c r="N30" i="15"/>
  <c r="J30" i="15"/>
  <c r="L30" i="15"/>
  <c r="J35" i="15" l="1"/>
  <c r="N35" i="15"/>
  <c r="M35" i="15"/>
  <c r="N42" i="15"/>
  <c r="L35" i="15"/>
  <c r="K35" i="15"/>
  <c r="L42" i="15"/>
  <c r="N27" i="15"/>
  <c r="K27" i="15"/>
  <c r="M27" i="15"/>
  <c r="L27" i="15"/>
  <c r="K42" i="15" l="1"/>
  <c r="J42" i="15"/>
  <c r="O14" i="3" l="1"/>
  <c r="E14" i="3"/>
  <c r="Q14" i="3"/>
  <c r="M14" i="3"/>
  <c r="M15" i="3"/>
  <c r="O15" i="3"/>
  <c r="E15" i="3"/>
  <c r="Q15" i="3"/>
  <c r="Q17" i="3"/>
  <c r="M17" i="3"/>
  <c r="E17" i="3"/>
  <c r="O17" i="3"/>
  <c r="E11" i="3"/>
  <c r="Q11" i="3"/>
  <c r="O11" i="3"/>
  <c r="M11" i="3"/>
  <c r="Q13" i="3"/>
  <c r="M13" i="3"/>
  <c r="E13" i="3"/>
  <c r="O13" i="3"/>
  <c r="I16" i="3" l="1"/>
  <c r="G16" i="3"/>
  <c r="I12" i="3"/>
  <c r="G12" i="3"/>
  <c r="K12" i="3"/>
  <c r="O16" i="3"/>
  <c r="K16" i="3"/>
  <c r="E16" i="3"/>
  <c r="O12" i="3"/>
  <c r="M12" i="3"/>
  <c r="Q12" i="3"/>
  <c r="Q16" i="3"/>
  <c r="E12" i="3"/>
  <c r="M16" i="3"/>
</calcChain>
</file>

<file path=xl/sharedStrings.xml><?xml version="1.0" encoding="utf-8"?>
<sst xmlns="http://schemas.openxmlformats.org/spreadsheetml/2006/main" count="2344" uniqueCount="337">
  <si>
    <t>Intitulé</t>
  </si>
  <si>
    <t>Marge équitable</t>
  </si>
  <si>
    <t>Redevance de voirie</t>
  </si>
  <si>
    <t>Eur</t>
  </si>
  <si>
    <t>%</t>
  </si>
  <si>
    <t>I. Tarif pour l'utilisation du réseau de distribution</t>
  </si>
  <si>
    <t>Impôts sur le revenu</t>
  </si>
  <si>
    <t>TOTAL</t>
  </si>
  <si>
    <t xml:space="preserve">CLIENTS TYPE EUROSTAT </t>
  </si>
  <si>
    <t>Injection</t>
  </si>
  <si>
    <t>Autres impôts</t>
  </si>
  <si>
    <t>TOTAL Revenu Autorisé</t>
  </si>
  <si>
    <t>Tarif</t>
  </si>
  <si>
    <t>Produit</t>
  </si>
  <si>
    <t>Coûts</t>
  </si>
  <si>
    <t>Produits</t>
  </si>
  <si>
    <t>Ecart</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</si>
  <si>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</si>
  <si>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</si>
  <si>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</si>
  <si>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</si>
  <si>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</si>
  <si>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</si>
  <si>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</si>
  <si>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</si>
  <si>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</si>
  <si>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</si>
  <si>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</si>
  <si>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</si>
  <si>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</si>
  <si>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</si>
  <si>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</si>
  <si>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T1</t>
  </si>
  <si>
    <t>T2</t>
  </si>
  <si>
    <t>T3</t>
  </si>
  <si>
    <t>T4</t>
  </si>
  <si>
    <t>T5</t>
  </si>
  <si>
    <t>T6</t>
  </si>
  <si>
    <t>Capacité prélèvements (kW)</t>
  </si>
  <si>
    <t>Sous-total GC2</t>
  </si>
  <si>
    <t>Sous-total GC1</t>
  </si>
  <si>
    <t>CNG</t>
  </si>
  <si>
    <t>Sous-total GC3</t>
  </si>
  <si>
    <t>Prélèvements (kWh)</t>
  </si>
  <si>
    <t>Groupe de clients</t>
  </si>
  <si>
    <t>GC1</t>
  </si>
  <si>
    <t>GC2</t>
  </si>
  <si>
    <t>GC3</t>
  </si>
  <si>
    <t>Sous-total CNG</t>
  </si>
  <si>
    <t>Consommation annuelle (kWh)</t>
  </si>
  <si>
    <t>0 - 5 000</t>
  </si>
  <si>
    <t>5 001 - 150 000</t>
  </si>
  <si>
    <t>150 001 - 1 000 000</t>
  </si>
  <si>
    <t>&gt; 1 000 000</t>
  </si>
  <si>
    <t>&lt; 10 000 000</t>
  </si>
  <si>
    <t>&gt; 10 000 000</t>
  </si>
  <si>
    <t xml:space="preserve">III. Tarif pour les surcharges  </t>
  </si>
  <si>
    <t>II. Tarif pour la gestion du rebours</t>
  </si>
  <si>
    <t>Capacité de prélèvement (kWh)</t>
  </si>
  <si>
    <t>CG3</t>
  </si>
  <si>
    <t>Nombre d'EAN (prélèvements)</t>
  </si>
  <si>
    <t>V</t>
  </si>
  <si>
    <t>Tarif à compléter par le GRD</t>
  </si>
  <si>
    <t>a</t>
  </si>
  <si>
    <t>Cellules remplies par le GRD</t>
  </si>
  <si>
    <t>TAB1</t>
  </si>
  <si>
    <t>TAB3</t>
  </si>
  <si>
    <t>Estimation des volumes, capacités et puissances</t>
  </si>
  <si>
    <t>TAB4</t>
  </si>
  <si>
    <t>TAB4.1</t>
  </si>
  <si>
    <t>Tarifs de prélèvement 2019</t>
  </si>
  <si>
    <t>TAB4.2</t>
  </si>
  <si>
    <t>Tarifs de prélèvement 2020</t>
  </si>
  <si>
    <t>TAB4.3</t>
  </si>
  <si>
    <t>Tarifs de prélèvement 2021</t>
  </si>
  <si>
    <t>TAB4.4</t>
  </si>
  <si>
    <t>Tarifs de prélèvement 2022</t>
  </si>
  <si>
    <t>TAB4.5</t>
  </si>
  <si>
    <t>Tarifs de prélèvement 2023</t>
  </si>
  <si>
    <t>TAB5</t>
  </si>
  <si>
    <t>TAB5.1</t>
  </si>
  <si>
    <t>Tarifs d'injection 2019</t>
  </si>
  <si>
    <t>TAB5.2</t>
  </si>
  <si>
    <t>Tarifs d'injection 2020</t>
  </si>
  <si>
    <t>TAB5.3</t>
  </si>
  <si>
    <t>Tarifs d'injection 2021</t>
  </si>
  <si>
    <t>TAB5.4</t>
  </si>
  <si>
    <t>Tarifs d'injection 2022</t>
  </si>
  <si>
    <t>TAB5.5</t>
  </si>
  <si>
    <t>Tarifs d'injection 2023</t>
  </si>
  <si>
    <t>Réconciliation des charges et produits relatifs aux tarifs de prélèvements</t>
  </si>
  <si>
    <t>TAB7</t>
  </si>
  <si>
    <t>Charges nettes contrôlables</t>
  </si>
  <si>
    <t>Charges nettes contrôlables hors OSP</t>
  </si>
  <si>
    <t>Charges nettes contrôlables OSP</t>
  </si>
  <si>
    <t>Hors OSP</t>
  </si>
  <si>
    <t>OSP</t>
  </si>
  <si>
    <t xml:space="preserve">Redevance de voirie </t>
  </si>
  <si>
    <t xml:space="preserve">Produits issus de la facturation de la fourniture de gaz à la clientèle propre du gestionnaire de réseau de distribution ainsi que le montant de la compensation versée par la CREG </t>
  </si>
  <si>
    <t>Concordance</t>
  </si>
  <si>
    <t>Coûts imputés au tarif d'utilisation du réseau de distribution</t>
  </si>
  <si>
    <t>Coûts imputés au tarif d'Obligations de Service Public</t>
  </si>
  <si>
    <t>Coûts imputés au tarif des surcharges</t>
  </si>
  <si>
    <t>Coûts imputés aux tarif des soldes régulatoires</t>
  </si>
  <si>
    <t>Tarifs périodiques de distribution de gaz naturel</t>
  </si>
  <si>
    <t xml:space="preserve">- Prélèvement -                 </t>
  </si>
  <si>
    <t xml:space="preserve">Période de validité : </t>
  </si>
  <si>
    <t>Code EDIEL</t>
  </si>
  <si>
    <t xml:space="preserve">CLIENTS NON TELEMESURES </t>
  </si>
  <si>
    <t xml:space="preserve">CLIENTS TELEMESURES </t>
  </si>
  <si>
    <t>Capacité</t>
  </si>
  <si>
    <t>(EUR/kW/an)</t>
  </si>
  <si>
    <t>G140</t>
  </si>
  <si>
    <t xml:space="preserve">Fixe </t>
  </si>
  <si>
    <t>(EUR/an)</t>
  </si>
  <si>
    <t>Proportionnel</t>
  </si>
  <si>
    <t>(EUR/kWh)</t>
  </si>
  <si>
    <t>II. Tarif pour les obligations de service public</t>
  </si>
  <si>
    <t>G145</t>
  </si>
  <si>
    <t>III.Tarif pour les surcharges</t>
  </si>
  <si>
    <t>Redevances de voirie</t>
  </si>
  <si>
    <t>G861</t>
  </si>
  <si>
    <t>Impôt sur les sociétés</t>
  </si>
  <si>
    <t>G850</t>
  </si>
  <si>
    <t>Autres impôts locaux, provinciaux ou régionaux</t>
  </si>
  <si>
    <t>G860</t>
  </si>
  <si>
    <t>IV. Tarif pour les soldes régulatoires</t>
  </si>
  <si>
    <t>v</t>
  </si>
  <si>
    <r>
      <t>Modalités d'application et de facturation</t>
    </r>
    <r>
      <rPr>
        <b/>
        <sz val="10"/>
        <rFont val="Arial"/>
        <family val="2"/>
      </rPr>
      <t xml:space="preserve"> :</t>
    </r>
  </si>
  <si>
    <t>Capacitaire</t>
  </si>
  <si>
    <t xml:space="preserve">II. Tarif pour les Obligations de Service Public </t>
  </si>
  <si>
    <t xml:space="preserve">IV. Tarif pour les soldes régulatoires </t>
  </si>
  <si>
    <t>Fixe</t>
  </si>
  <si>
    <t>Volume/Capacité</t>
  </si>
  <si>
    <t>TAB2.1</t>
  </si>
  <si>
    <t>TAB2.2</t>
  </si>
  <si>
    <t>TAB6.1</t>
  </si>
  <si>
    <t>TAB6.2</t>
  </si>
  <si>
    <t>Réconciliation des charges et produits relatifs aux tarifs d'injection</t>
  </si>
  <si>
    <t>Metering</t>
  </si>
  <si>
    <t>Relevé annuel</t>
  </si>
  <si>
    <t>MMR</t>
  </si>
  <si>
    <t>AMR</t>
  </si>
  <si>
    <t>TARIF</t>
  </si>
  <si>
    <t>Coût annuel estimé</t>
  </si>
  <si>
    <t xml:space="preserve">Date de dépôt de la proposition de tarifs </t>
  </si>
  <si>
    <t>TABa</t>
  </si>
  <si>
    <t>Liste des annexes à fournir</t>
  </si>
  <si>
    <t>TABb</t>
  </si>
  <si>
    <t>Instructions pour compléter le modèle de rapport</t>
  </si>
  <si>
    <t>Transposition du revenu autorisé par catégorie tarifaire</t>
  </si>
  <si>
    <t>Synthèse du revenu autorisé par tarif et par catégorie tarifaire</t>
  </si>
  <si>
    <t>Détail des coûts imputés aux tarifs d'injection</t>
  </si>
  <si>
    <t>Synthèse des produits prévisionnels issus des tarifs de prélèvement</t>
  </si>
  <si>
    <t>Synthèse des produits prévisionnels issus des tarifs d'injection</t>
  </si>
  <si>
    <t xml:space="preserve">Simulations des coûts de distribution pour les clients-type  </t>
  </si>
  <si>
    <t>Retour page de garde</t>
  </si>
  <si>
    <t>N° annexe</t>
  </si>
  <si>
    <t>Tableau concerné</t>
  </si>
  <si>
    <t>Description</t>
  </si>
  <si>
    <t>Annexe 1</t>
  </si>
  <si>
    <t>TAB 1</t>
  </si>
  <si>
    <t>Une note explicative décrivant les clés de répartition utilisées pour répartir chaque élément du revenu autorisé entre les catégories tarifaires</t>
  </si>
  <si>
    <t>Annexe 2</t>
  </si>
  <si>
    <t>N/A</t>
  </si>
  <si>
    <t>Annexe 3</t>
  </si>
  <si>
    <t>TAB 3</t>
  </si>
  <si>
    <t>Annexe 4</t>
  </si>
  <si>
    <t>Annexe 5</t>
  </si>
  <si>
    <t>Annexe 6</t>
  </si>
  <si>
    <t>Annexe 7</t>
  </si>
  <si>
    <t>Tarifs périodiques</t>
  </si>
  <si>
    <t>Annexe 8</t>
  </si>
  <si>
    <t>Tarifs non-périodiques</t>
  </si>
  <si>
    <t>Une note explicative décrivant la/les méthode(s) de calcul des tarifs non-périodiques</t>
  </si>
  <si>
    <t>Annexe 9</t>
  </si>
  <si>
    <t>Un fichier excel permettant la comparaison des tarifs non-périodiques 2019-2023 avec ceux de l'année 2017 ainsi qu'une note explicative détaillant et justifiant les modifications proposées à travers la proposition de tarifs non-périodiques 2019-2023</t>
  </si>
  <si>
    <t>Annexe 10</t>
  </si>
  <si>
    <t>Pour chaque modification/changement proposé à l'annexe 7, veuillez communiquer un tableau de comparaison de l'application des tarifs avant et après la modification dans un cas de figure précis de façon à simuler l'impact financier de la modification proposée.</t>
  </si>
  <si>
    <t>Annexe 11</t>
  </si>
  <si>
    <t xml:space="preserve">La grille des tarifs non-périodiques de chaque année de la période régulatoire sous format Excel/Word et sous format PDF, incluant, le cas échéant, les modalités d'application et de facturation des tarifs. Cette liste tarifaire doit inclure toutes les prestations/tous les services pouvant être facturés par le GRD (y compris les prestations diverses). Cette liste des tarifs non périodiques devra être produite en langue française. </t>
  </si>
  <si>
    <t>Annexe 12</t>
  </si>
  <si>
    <t>Les règlements établis par le GRD dans le cadre des prestations non-périodiques (ex: équipement de terrain à viabiliser, etc.).</t>
  </si>
  <si>
    <t>Le GRD renseigne les coûts imputés aux tarifs d'injection par tarif pour chaque année de la période régulatoire en distinguant les producteurs disposant de leur propre cabine et les producteurs utilisant une cabine du GRD.</t>
  </si>
  <si>
    <t>Ce tableau présente l'estimation des produits issus des tarifs périodiques de prélèvement par catégorie tarifaire pour chaque année de la période régulatoire. Ce tableau se complète automatiquement sur base des données des tableaux 3, 4.1, 4.2, 4.3, 4.4 et 4.5.</t>
  </si>
  <si>
    <t xml:space="preserve">Charges et produits non-contrôlables </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</si>
  <si>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</si>
  <si>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</si>
  <si>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</si>
  <si>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</si>
  <si>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</si>
  <si>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</si>
  <si>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Charges et produits liés à l’achat de gaz SER</t>
  </si>
  <si>
    <t>Quote-part des soldes régulatoires années précédentes</t>
  </si>
  <si>
    <t>Coûts imputés au tarif pour l'utilisation du réseau de distribution</t>
  </si>
  <si>
    <t>Coûts imputés au tarif pour la gestion du rebours</t>
  </si>
  <si>
    <t>du 01.01.2019 au 31.12.2019</t>
  </si>
  <si>
    <t>Capacité de rebours souscrite par le producteur</t>
  </si>
  <si>
    <t>Volume nécessitant un rebours</t>
  </si>
  <si>
    <t>TAB3.1</t>
  </si>
  <si>
    <t>Estimation des volumes soumis à l'exonération de redevance voirie</t>
  </si>
  <si>
    <t>TAB4.1.1</t>
  </si>
  <si>
    <t>TAB4.2.1</t>
  </si>
  <si>
    <t>TAB4.3.1</t>
  </si>
  <si>
    <t>TAB4.4.1</t>
  </si>
  <si>
    <t>TAB4.5.1</t>
  </si>
  <si>
    <t>TAB4.1.2</t>
  </si>
  <si>
    <t>TAB4.2.2</t>
  </si>
  <si>
    <t>TAB4.3.2</t>
  </si>
  <si>
    <t>TAB4.4.2</t>
  </si>
  <si>
    <t>TAB4.5.2</t>
  </si>
  <si>
    <t>TOTAL coûts imputés aux tarifs de prélèvement</t>
  </si>
  <si>
    <t>Revenu autorisé après déduction des coûts imputés aux tarifs d'injection</t>
  </si>
  <si>
    <t>Coûts imputés aux tarifs d'injection</t>
  </si>
  <si>
    <t>Ce tableau présente la synthèse du revenu autorisé par tarif et par catégorie tarifaire pour chaque année de la période régulatoire. A l'exception des coûts imputés aux tarifs d'injection qui proviennent du tableau 2.2, les coûts de chaque catégorie tarifaire proviennent automatiquement du tableau 1. Les coûts imputés aux tarifs d'injection sont répartis par catégorie tarifaire sur base d'une clé définie par le gestionnaire de réseau de distribution et renseignée à l'Annexe 1 du modèle de rapport. Les coûts imputés aux tarifs d'injection sonr déduits des coûts imputés au tarif d'utilisation du réseau de distribution de chaque catégorie tarifaire.</t>
  </si>
  <si>
    <t>Charges de pension non-capitalisées</t>
  </si>
  <si>
    <t>Le GRD renseigne les volumes exonérés de la redevance de voirie</t>
  </si>
  <si>
    <t>Modèle de rapport - Proposition de tarifs périodiques et non-périodiques  - Gaz
Période régulatoire 2024 - 2028</t>
  </si>
  <si>
    <t>Tarifs de prélèvement 2024</t>
  </si>
  <si>
    <t>Synthèse des produits prévisionnels issus des tarifs de prélèvement 2024</t>
  </si>
  <si>
    <t>Tarifs de prélèvement 2025</t>
  </si>
  <si>
    <t>Synthèse des produits prévisionnels issus des tarifs de prélèvement 2025</t>
  </si>
  <si>
    <t>Tarifs de prélèvement 2026</t>
  </si>
  <si>
    <t>Synthèse des produits prévisionnels issus des tarifs de prélèvement 2026</t>
  </si>
  <si>
    <t>Tarifs de prélèvement 2027</t>
  </si>
  <si>
    <t>Synthèse des produits prévisionnels issus des tarifs de prélèvement 2027</t>
  </si>
  <si>
    <t>Tarifs de prélèvement 2028</t>
  </si>
  <si>
    <t>Synthèse des produits prévisionnels issus des tarifs de prélèvement 2028</t>
  </si>
  <si>
    <t>Tarifs d'injection 2024</t>
  </si>
  <si>
    <t>Tarifs d'injection 2025</t>
  </si>
  <si>
    <t>Tarifs d'injection 2026</t>
  </si>
  <si>
    <t>Tarifs d'injection 2027</t>
  </si>
  <si>
    <t>Tarifs d'injection 2028</t>
  </si>
  <si>
    <r>
      <t xml:space="preserve">Les hypothèses retenues pour la détermination des volumes prévisionnels de prélèvement des années 2024 à 2028. </t>
    </r>
    <r>
      <rPr>
        <b/>
        <sz val="8"/>
        <color theme="1"/>
        <rFont val="Arial"/>
        <family val="2"/>
      </rPr>
      <t xml:space="preserve"> </t>
    </r>
    <r>
      <rPr>
        <sz val="8"/>
        <color theme="1"/>
        <rFont val="Arial"/>
        <family val="2"/>
      </rPr>
      <t>Ces hypothèses sont au moins ventilées par catégories tarifaires.</t>
    </r>
  </si>
  <si>
    <r>
      <t xml:space="preserve">Les hypothèses retenues pour la détermination des capacités prévisionnelles des années 2024 à 2028. </t>
    </r>
    <r>
      <rPr>
        <b/>
        <sz val="8"/>
        <color theme="1"/>
        <rFont val="Arial"/>
        <family val="2"/>
      </rPr>
      <t xml:space="preserve">  </t>
    </r>
  </si>
  <si>
    <r>
      <t xml:space="preserve">Les hypothèses retenues pour la détermination des volumes prévisionnels d'injection et des capacités prévisionnelles des producteurs de gaz pour les années 2024 à 2028. </t>
    </r>
    <r>
      <rPr>
        <b/>
        <sz val="8"/>
        <color theme="1"/>
        <rFont val="Arial"/>
        <family val="2"/>
      </rPr>
      <t xml:space="preserve">  </t>
    </r>
  </si>
  <si>
    <t xml:space="preserve">La grille des tarifs périodiques de prélèvement et d'injection pour chaque année de la période régulatoire sous format Excel et sous format PDF, incluant les modalités d'application et de facturation des tarifs. </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</si>
  <si>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lister et détailler chaque modification apportée au modèle de rapport dans un onglet supplémentaire intitulé "TAB corrections".</t>
  </si>
  <si>
    <t>Ce tableau présente la répartition du revenu autorisé par catégorie tarifaire et ce, pour chaque année de la période régulatoire. Le GRD renseigne le revenu autorisé approuvé repris au tableau 8 de la proposition de revenu autorisé pour chaque année de la période régulatoire et le réparti par catégorie tarifaire. Le GRD justifie les clés de répartition utilisées pour cette ventilation en annexe 1 du modèle de rapport.</t>
  </si>
  <si>
    <r>
      <t xml:space="preserve">Ce tableau reprend les différentes variables relatives au prélèvement et à l'injection. 
Le GRD renseigne les données suivantes pour l'année 2021 ainsi que les prévisions pour les années 2024 à 2028 et ce par catégorie tarifaire :  
- le nombre d'EAN ;
- les volumes de gaz prélevés ; </t>
    </r>
    <r>
      <rPr>
        <sz val="8"/>
        <rFont val="Calibri"/>
        <family val="2"/>
        <scheme val="minor"/>
      </rPr>
      <t xml:space="preserve">
</t>
    </r>
    <r>
      <rPr>
        <sz val="8"/>
        <rFont val="Trebuchet MS"/>
        <family val="2"/>
      </rPr>
      <t>- la somme pour l'ensemble des URD appartenant aux catégories tarifaires T5 et T6 des capacités horaire prélevées</t>
    </r>
    <r>
      <rPr>
        <sz val="8"/>
        <rFont val="Calibri"/>
        <family val="2"/>
        <scheme val="minor"/>
      </rPr>
      <t xml:space="preserve">
</t>
    </r>
    <r>
      <rPr>
        <sz val="8"/>
        <rFont val="Trebuchet MS"/>
        <family val="2"/>
      </rPr>
      <t>- les volumes prévisionnels d'injection de gaz, les volumes prévisionnels d'injection de gaz nécessitant du rebours et les prévisions de souscription de capacité de rebours par les producteurs de gaz en distinguant les producteurs disposant de leur propre cabine et les producteurs ne disposant pas de leur propre cabine.
 Les hypothèses prises en compte sont détaillées de manière exhaustive aux</t>
    </r>
    <r>
      <rPr>
        <sz val="8"/>
        <rFont val="Calibri"/>
        <family val="2"/>
        <scheme val="minor"/>
      </rPr>
      <t xml:space="preserve"> annexes 3, 4 et 5.</t>
    </r>
  </si>
  <si>
    <t>Ce tableau reprend la grille des tarifs périodiques de prélèvement de gaz l'année 2024. Seules les cases renseignées avec un "V" peuvent être complétées. Cette grille doit être identique à la grille transmise à l'annexe 9.</t>
  </si>
  <si>
    <t>Ce tableau reprend la grille des tarifs périodiques de prélèvement de gaz l'année 2025. Seules les cases renseignées avec un "V" peuvent être complétées. Cette grille doit être identique à la grille transmise à l'annexe 9.</t>
  </si>
  <si>
    <t>Ce tableau reprend la grille des tarifs périodiques de prélèvement de gaz l'année 2026. Seules les cases renseignées avec un "V" peuvent être complétées. Cette grille doit être identique à la grille transmise à l'annexe 9.</t>
  </si>
  <si>
    <t>Ce tableau reprend la grille des tarifs périodiques de prélèvement de gaz l'année 2027. Seules les cases renseignées avec un "V" peuvent être complétées. Cette grille doit être identique à la grille transmise à l'annexe 9.</t>
  </si>
  <si>
    <t>Ce tableau reprend la grille des tarifs périodiques de prélèvement de gaz l'année 2028. Seules les cases renseignées avec un "V" peuvent être complétées. Cette grille doit être identique à la grille transmise à l'annexe 9.</t>
  </si>
  <si>
    <t>Ce tableau présente l'estimation des produits issus des tarifs périodiques d'injection en distinguant les recettes relatives aux producteurs disposant de leur propre cabine de celles relatives aux producteurs utilisant la cabine du GRD, et ce, pour chaque année de la période régulatoire. Ce tableau se complète automatiquement sur base des données des tableaux 3, 5.1, 5.2, 5.3, 5.4 et 5.5.</t>
  </si>
  <si>
    <t>Ce tableau reprend la grille des tarifs périodiques d'injection de gaz l'année 2024. Seules les cases renseignées avec un "V" peuvent être complétées. Cette grille doit être identique à la grille transmise à l'annexe 9.</t>
  </si>
  <si>
    <t>Ce tableau reprend la grille des tarifs périodiques d'injection de gaz l'année 2025. Seules les cases renseignées avec un "V" peuvent être complétées. Cette grille doit être identique à la grille transmise à l'annexe 9.</t>
  </si>
  <si>
    <t>Ce tableau reprend la grille des tarifs périodiques d'injection de gaz l'année 2026. Seules les cases renseignées avec un "V" peuvent être complétées. Cette grille doit être identique à la grille transmise à l'annexe 9.</t>
  </si>
  <si>
    <t>Ce tableau reprend la grille des tarifs périodiques d'injection de gaz l'année 2027. Seules les cases renseignées avec un "V" peuvent être complétées. Cette grille doit être identique à la grille transmise à l'annexe 9.</t>
  </si>
  <si>
    <t>Ce tableau reprend la grille des tarifs périodiques d'injection de gaz l'année 2028. Seules les cases renseignées avec un "V" peuvent être complétées. Cette grille doit être identique à la grille transmise à l'annexe 9.</t>
  </si>
  <si>
    <t>Ce tableau établit la réconciliation entre les charges et les produits relatifs aux tarifs de prélèvement. Ce tableau se complète automatiquement sur base des tableaux 2.1, 4.1.2, 4.2.2, 4.3.2, 4.4.2, 4.5.2</t>
  </si>
  <si>
    <t>Ce tableau établit la réconciliation entre les charges et les produits relatifs aux tarifs d'injection. Ce tableau se complète automatiquement sur base des tableaux 2.2 et 5.</t>
  </si>
  <si>
    <t>BUDGET 2024</t>
  </si>
  <si>
    <t>BUDGET 2025</t>
  </si>
  <si>
    <t>BUDGET 2026</t>
  </si>
  <si>
    <t>BUDGET 2027</t>
  </si>
  <si>
    <t>BUDGET 2028</t>
  </si>
  <si>
    <t>Marge équitable RAB hors PV de réévaluation</t>
  </si>
  <si>
    <t>Marge équitable PV de réévaluation</t>
  </si>
  <si>
    <t xml:space="preserve">Soldes régulatoires déjà affectés </t>
  </si>
  <si>
    <t>Soldes régulatoires approuvés à affecter</t>
  </si>
  <si>
    <t>Réalité 2021</t>
  </si>
  <si>
    <t>Budget 2024</t>
  </si>
  <si>
    <t>Budget 2025</t>
  </si>
  <si>
    <t>Budget 2026</t>
  </si>
  <si>
    <t>Budget 2027</t>
  </si>
  <si>
    <t>Budget 2028</t>
  </si>
  <si>
    <t>Évolution 2024/2021 (%)</t>
  </si>
  <si>
    <t>Évolution 2026/2025 (%)</t>
  </si>
  <si>
    <t>Évolution 2027/2026 (%)</t>
  </si>
  <si>
    <t>Évolution 2028/2027 (%)</t>
  </si>
  <si>
    <t>Évolution 2025/2024 (%)</t>
  </si>
  <si>
    <t>Volumes injectés gaz (kWh)</t>
  </si>
  <si>
    <t>Volumes injectés gaz nécessitant le rebours (kWh)</t>
  </si>
  <si>
    <t>Capacité de rebours totale souscrite par les producteurs de gaz (kW)</t>
  </si>
  <si>
    <t>Producteur de gaz 
Cabine du producteur</t>
  </si>
  <si>
    <t>Producteur de gaz 
Cabine du GRD</t>
  </si>
  <si>
    <t>gaz acheminé par conduites</t>
  </si>
  <si>
    <t>supplément pour gaz porté</t>
  </si>
  <si>
    <t>G410</t>
  </si>
  <si>
    <t xml:space="preserve">                   gaz acheminé par conduites</t>
  </si>
  <si>
    <t xml:space="preserve">                   supplément pour gaz porté</t>
  </si>
  <si>
    <t>TAB3.2</t>
  </si>
  <si>
    <t>Estimation des volumes de gaz porté</t>
  </si>
  <si>
    <r>
      <t>Conformément à l'article 110 de la méthodologie tarifaire 2024-2028, la proposition de tarifs périodiques et de tarifs non-périodiques est déposée à la CWaPE au plus tard</t>
    </r>
    <r>
      <rPr>
        <b/>
        <sz val="8"/>
        <rFont val="Trebuchet MS"/>
        <family val="2"/>
      </rPr>
      <t xml:space="preserve"> le 1er septembre 2023 </t>
    </r>
    <r>
      <rPr>
        <sz val="8"/>
        <rFont val="Trebuchet MS"/>
        <family val="2"/>
      </rPr>
      <t>en cas d'approbation du revenu autorisé endéans le 15 juin 2023 ou au plus tard</t>
    </r>
    <r>
      <rPr>
        <b/>
        <sz val="8"/>
        <rFont val="Trebuchet MS"/>
        <family val="2"/>
      </rPr>
      <t xml:space="preserve"> le 15 novembre 2023 </t>
    </r>
    <r>
      <rPr>
        <sz val="8"/>
        <rFont val="Trebuchet MS"/>
        <family val="2"/>
      </rPr>
      <t>en cas d'approbation du revenu autorisé endéans le 15 octobre 2023 (conformément à l'article 111). La proposition de tarifs est transmise en un exemplaire par porteur avec accusé de réception ainsi que sur support électronique. La proposition de tarifs comprend obligatoirement le présent modèle de rapport au format Excel, vierge de toute liaison avec d'autres fichiers qui ne seraient pas transmis à la CWaPE ainsi que l'ensemble des annexes listées au TAB A.</t>
    </r>
  </si>
  <si>
    <t>- Injection de gaz -</t>
  </si>
  <si>
    <t>de 0 à ... kWh injectés</t>
  </si>
  <si>
    <t>de … à … kWh injectés</t>
  </si>
  <si>
    <t xml:space="preserve">     Tranche 1 </t>
  </si>
  <si>
    <t xml:space="preserve">     Tranche 2</t>
  </si>
  <si>
    <t xml:space="preserve">     Tranche 3</t>
  </si>
  <si>
    <t>Producteur de gaz
Cabine du producteur</t>
  </si>
  <si>
    <t>Producteur de gaz
Cabine du GRD</t>
  </si>
  <si>
    <t>TAB5.1 : Tarifs d'injection 2024</t>
  </si>
  <si>
    <t>TAB5.2 : Tarifs d'injection 2025</t>
  </si>
  <si>
    <t>TAB5.3 : Tarifs d'injection 2026</t>
  </si>
  <si>
    <t>TAB5.4 : Tarifs d'injection 2027</t>
  </si>
  <si>
    <t>TAB5.5 : Tarifs d'injection 2028</t>
  </si>
  <si>
    <t>Total repris dans la dernière proposition tarifaire 2023 (y inlcus éventuelle affectation des soldes)</t>
  </si>
  <si>
    <t xml:space="preserve">Ce tableau présente des simulations des coûts de distribution pour des clients-type de chaque catégorie tarifaire et pour chaque année de la période régulatoire. Il montre également le pourcentage d'évolution des coûts de distribution d'une année par rapport à l'autre. A l'exception des coûts de distribution de l'année 2023 que le GRD doit renseigner, ce tableau se complète automatiquement sur base du tableau 4. </t>
  </si>
  <si>
    <t>Impact annuel 2024 vs. 2023</t>
  </si>
  <si>
    <t>Impact annuel 2024 vs. 2023 (%)</t>
  </si>
  <si>
    <t>Total proposition tarif 2024</t>
  </si>
  <si>
    <t>Impact annuel 2025 vs. 2024</t>
  </si>
  <si>
    <t>Impact annuel 2025 vs. 2024 (%)</t>
  </si>
  <si>
    <t>Total proposition tarif 2025</t>
  </si>
  <si>
    <t>Impact annuel 2026 vs. 2025</t>
  </si>
  <si>
    <t>Impact annuel 2026 vs. 2025 (%)</t>
  </si>
  <si>
    <t>Total proposition tarif 2026</t>
  </si>
  <si>
    <t>Impact annuel 2027 vs. 2026</t>
  </si>
  <si>
    <t>Impact annuel 2027 vs. 2026 (%)</t>
  </si>
  <si>
    <t>Total proposition tarif 2027</t>
  </si>
  <si>
    <t>Impact annuel 2028 vs. 2027</t>
  </si>
  <si>
    <t>Impact annuel 2028 vs. 2027 (%)</t>
  </si>
  <si>
    <t>Supplément pour gaz porté</t>
  </si>
  <si>
    <t>signe négatif = créance tarifaire</t>
  </si>
  <si>
    <t>signe positif = dette tarifaire</t>
  </si>
  <si>
    <t xml:space="preserve">Soldes régulatoires des années 2008 à 2023 </t>
  </si>
  <si>
    <t>Solde régulatoire distribution</t>
  </si>
  <si>
    <t>Bonus restitué</t>
  </si>
  <si>
    <t>Total solde régulatoire</t>
  </si>
  <si>
    <t>Montant déjà affectés dans les tarifs de distribution</t>
  </si>
  <si>
    <t>Année d'affectation</t>
  </si>
  <si>
    <t>Solde régulatoire non affecté</t>
  </si>
  <si>
    <t>Total soldes régulatoires non affectés</t>
  </si>
  <si>
    <t xml:space="preserve">Proposition de montant à affecter </t>
  </si>
  <si>
    <t xml:space="preserve">Proposition d'affectation </t>
  </si>
  <si>
    <t>Solde régulatoire année N non affecté</t>
  </si>
  <si>
    <t>Soldes régulatoires des années précédentes déjà affectés aux revenus autorisés des années 2024 à 2028</t>
  </si>
  <si>
    <t>Montant à affecter aux revenus autorisés des années 2024 à 2028</t>
  </si>
  <si>
    <t>Total des montants affectés aux revenus autorisés 2024 à 2028</t>
  </si>
  <si>
    <t>Ratio (%) Montant à affecter/Revenu autorisé</t>
  </si>
  <si>
    <t>TAB1.1</t>
  </si>
  <si>
    <t>Proposition d'affectation des soldes régulatoires approuvés et non-affectés</t>
  </si>
  <si>
    <t>Revenu autorisé budgété des années 2024 à 2028 (TAB1)</t>
  </si>
  <si>
    <t>Le GRD renseigne dans le premier tableau le montant et l'affectation des soldes régulatoires des années antérieures à l'année 2023. Sur base de ces données, le montant du solde régulatoire des années antérieures non affecté est calculé. A ce montant, le GRD ajoute le montant des soldes régulatoires qu'il souhaite affecter (soldes déjà approuvés) afin de déterminer le montant total non affecté. Le GRD détermine la quote-part de ce montant qu'il souhaite affecter et propose une durée d'affectation du montant à affecter.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</si>
</sst>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
  </numFmts>
  <fonts count="39" x14ac:knownFonts="1">
    <font>
      <sz val="10"/>
      <color theme="1"/>
      <name val="Trebuchet MS"/>
      <family val="2"/>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sz val="11"/>
      <color theme="1"/>
      <name val="Calibri"/>
      <family val="2"/>
      <scheme val="minor"/>
    </font>
    <font>
      <i/>
      <sz val="8"/>
      <color theme="1"/>
      <name val="Trebuchet MS"/>
      <family val="2"/>
    </font>
    <font>
      <b/>
      <sz val="12"/>
      <color theme="0"/>
      <name val="Arial"/>
      <family val="2"/>
    </font>
    <font>
      <b/>
      <sz val="12"/>
      <color theme="3"/>
      <name val="Arial"/>
      <family val="2"/>
    </font>
    <font>
      <b/>
      <sz val="10"/>
      <color theme="0"/>
      <name val="Arial"/>
      <family val="2"/>
    </font>
    <font>
      <b/>
      <sz val="8"/>
      <color indexed="8"/>
      <name val="Arial"/>
      <family val="2"/>
    </font>
    <font>
      <sz val="8"/>
      <color theme="1" tint="0.34998626667073579"/>
      <name val="Arial"/>
      <family val="2"/>
    </font>
    <font>
      <b/>
      <sz val="8"/>
      <color rgb="FF000000"/>
      <name val="Arial"/>
      <family val="2"/>
    </font>
    <font>
      <b/>
      <u/>
      <sz val="8"/>
      <color indexed="8"/>
      <name val="Arial"/>
      <family val="2"/>
    </font>
    <font>
      <sz val="11"/>
      <color theme="1" tint="0.34998626667073579"/>
      <name val="Calibri"/>
      <family val="2"/>
      <scheme val="minor"/>
    </font>
    <font>
      <sz val="8"/>
      <name val="Arial"/>
      <family val="2"/>
    </font>
    <font>
      <b/>
      <u/>
      <sz val="10"/>
      <name val="Arial"/>
      <family val="2"/>
    </font>
    <font>
      <b/>
      <sz val="10"/>
      <name val="Arial"/>
      <family val="2"/>
    </font>
    <font>
      <sz val="11"/>
      <color theme="1"/>
      <name val="Arial"/>
      <family val="2"/>
    </font>
    <font>
      <u/>
      <sz val="8"/>
      <color indexed="12"/>
      <name val="Arial"/>
      <family val="2"/>
    </font>
    <font>
      <i/>
      <sz val="8"/>
      <name val="Trebuchet MS"/>
      <family val="2"/>
    </font>
    <font>
      <b/>
      <sz val="8"/>
      <color theme="1"/>
      <name val="Arial"/>
      <family val="2"/>
    </font>
    <font>
      <b/>
      <sz val="16"/>
      <color theme="0"/>
      <name val="Trebuchet MS"/>
      <family val="2"/>
    </font>
    <font>
      <b/>
      <sz val="8"/>
      <color rgb="FFFF0000"/>
      <name val="Trebuchet MS"/>
      <family val="2"/>
    </font>
    <font>
      <sz val="8"/>
      <name val="Calibri"/>
      <family val="2"/>
      <scheme val="minor"/>
    </font>
    <font>
      <b/>
      <sz val="8"/>
      <name val="Trebuchet MS"/>
      <family val="2"/>
    </font>
    <font>
      <u/>
      <sz val="10"/>
      <color theme="10"/>
      <name val="Trebuchet MS"/>
      <family val="2"/>
    </font>
  </fonts>
  <fills count="19">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FFFFFF"/>
        <bgColor rgb="FF000000"/>
      </patternFill>
    </fill>
    <fill>
      <patternFill patternType="solid">
        <fgColor rgb="FFFFFF00"/>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9.9978637043366805E-2"/>
        <bgColor indexed="64"/>
      </patternFill>
    </fill>
    <fill>
      <patternFill patternType="solid">
        <fgColor theme="5" tint="0.79998168889431442"/>
        <bgColor indexed="64"/>
      </patternFill>
    </fill>
    <fill>
      <patternFill patternType="solid">
        <fgColor theme="7" tint="-0.249977111117893"/>
        <bgColor indexed="64"/>
      </patternFill>
    </fill>
  </fills>
  <borders count="92">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theme="5"/>
      </left>
      <right style="thin">
        <color theme="0"/>
      </right>
      <top/>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medium">
        <color theme="5"/>
      </left>
      <right/>
      <top style="thin">
        <color theme="0"/>
      </top>
      <bottom/>
      <diagonal/>
    </border>
    <border>
      <left style="thin">
        <color theme="0"/>
      </left>
      <right style="medium">
        <color theme="5"/>
      </right>
      <top style="thin">
        <color theme="0"/>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style="thin">
        <color theme="0"/>
      </top>
      <bottom/>
      <diagonal/>
    </border>
    <border>
      <left style="medium">
        <color theme="5"/>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theme="5"/>
      </left>
      <right style="medium">
        <color theme="5"/>
      </right>
      <top/>
      <bottom style="thin">
        <color theme="0"/>
      </bottom>
      <diagonal/>
    </border>
    <border>
      <left style="medium">
        <color indexed="64"/>
      </left>
      <right style="medium">
        <color indexed="64"/>
      </right>
      <top style="dashed">
        <color indexed="64"/>
      </top>
      <bottom style="dashed">
        <color indexed="64"/>
      </bottom>
      <diagonal/>
    </border>
    <border>
      <left/>
      <right/>
      <top style="thin">
        <color theme="4"/>
      </top>
      <bottom style="thin">
        <color theme="4"/>
      </bottom>
      <diagonal/>
    </border>
    <border>
      <left/>
      <right style="thin">
        <color theme="0"/>
      </right>
      <top/>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ashed">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theme="5"/>
      </left>
      <right style="thin">
        <color theme="0"/>
      </right>
      <top style="thin">
        <color theme="0"/>
      </top>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bottom style="double">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
      <left style="dashDot">
        <color theme="5"/>
      </left>
      <right style="dashDot">
        <color theme="5"/>
      </right>
      <top/>
      <bottom style="dashDot">
        <color theme="5"/>
      </bottom>
      <diagonal/>
    </border>
    <border>
      <left/>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DashDot">
        <color theme="7" tint="0.39994506668294322"/>
      </left>
      <right style="mediumDashDot">
        <color theme="7" tint="0.39994506668294322"/>
      </right>
      <top style="mediumDashDot">
        <color theme="7" tint="0.39994506668294322"/>
      </top>
      <bottom/>
      <diagonal/>
    </border>
    <border>
      <left style="medium">
        <color theme="7" tint="0.39991454817346722"/>
      </left>
      <right style="medium">
        <color theme="7" tint="0.39991454817346722"/>
      </right>
      <top style="medium">
        <color theme="7" tint="0.39991454817346722"/>
      </top>
      <bottom style="medium">
        <color theme="7" tint="0.39991454817346722"/>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9"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2" fillId="4" borderId="0" applyNumberFormat="0" applyBorder="0" applyAlignment="0" applyProtection="0"/>
    <xf numFmtId="0" fontId="4" fillId="5" borderId="0" applyNumberFormat="0" applyBorder="0" applyAlignment="0" applyProtection="0"/>
    <xf numFmtId="0" fontId="9" fillId="0" borderId="0">
      <alignment vertical="top"/>
    </xf>
    <xf numFmtId="3" fontId="11" fillId="6" borderId="14">
      <protection locked="0"/>
    </xf>
    <xf numFmtId="0" fontId="8" fillId="8" borderId="0">
      <alignment horizontal="center" vertical="center" wrapText="1"/>
    </xf>
    <xf numFmtId="0" fontId="13" fillId="0" borderId="0" applyNumberFormat="0" applyFill="0" applyBorder="0" applyAlignment="0" applyProtection="0">
      <alignment vertical="top"/>
      <protection locked="0"/>
    </xf>
    <xf numFmtId="0" fontId="12" fillId="0" borderId="0"/>
    <xf numFmtId="0" fontId="12" fillId="0" borderId="0"/>
    <xf numFmtId="9" fontId="12" fillId="0" borderId="0" applyFont="0" applyFill="0" applyBorder="0" applyAlignment="0" applyProtection="0"/>
    <xf numFmtId="3" fontId="11" fillId="6" borderId="14">
      <alignment horizontal="right"/>
      <protection locked="0"/>
    </xf>
    <xf numFmtId="0" fontId="17" fillId="0" borderId="0"/>
    <xf numFmtId="3" fontId="6" fillId="6" borderId="14" applyAlignment="0">
      <alignment horizontal="left"/>
      <protection locked="0"/>
    </xf>
    <xf numFmtId="0" fontId="6" fillId="0" borderId="0"/>
    <xf numFmtId="0" fontId="38" fillId="0" borderId="0" applyNumberFormat="0" applyFill="0" applyBorder="0" applyAlignment="0" applyProtection="0"/>
    <xf numFmtId="0" fontId="6" fillId="4" borderId="0" applyNumberFormat="0" applyBorder="0" applyAlignment="0" applyProtection="0"/>
    <xf numFmtId="0" fontId="4" fillId="3" borderId="0" applyNumberFormat="0" applyBorder="0" applyAlignment="0" applyProtection="0"/>
    <xf numFmtId="9" fontId="1" fillId="0" borderId="0" applyFont="0" applyFill="0" applyBorder="0" applyAlignment="0" applyProtection="0"/>
  </cellStyleXfs>
  <cellXfs count="480">
    <xf numFmtId="0" fontId="0" fillId="0" borderId="0" xfId="0"/>
    <xf numFmtId="0" fontId="0" fillId="6" borderId="0" xfId="0" applyFill="1"/>
    <xf numFmtId="0" fontId="0" fillId="6" borderId="0" xfId="0" applyFill="1" applyAlignment="1">
      <alignment horizontal="left"/>
    </xf>
    <xf numFmtId="0" fontId="5" fillId="3" borderId="6" xfId="3" applyFont="1" applyBorder="1" applyAlignment="1" applyProtection="1">
      <alignment horizontal="center" vertical="center" wrapText="1"/>
      <protection hidden="1"/>
    </xf>
    <xf numFmtId="0" fontId="6" fillId="6" borderId="0" xfId="0" applyFont="1" applyFill="1"/>
    <xf numFmtId="0" fontId="0" fillId="6" borderId="0" xfId="0" applyFont="1" applyFill="1" applyBorder="1"/>
    <xf numFmtId="0" fontId="6" fillId="6" borderId="0" xfId="0" applyFont="1" applyFill="1" applyBorder="1"/>
    <xf numFmtId="0" fontId="4" fillId="3" borderId="6" xfId="3" applyFont="1" applyBorder="1" applyAlignment="1">
      <alignment horizontal="center"/>
    </xf>
    <xf numFmtId="3" fontId="6" fillId="6" borderId="0" xfId="0" applyNumberFormat="1" applyFont="1" applyFill="1"/>
    <xf numFmtId="9" fontId="6" fillId="6" borderId="0" xfId="1" applyFont="1" applyFill="1" applyBorder="1"/>
    <xf numFmtId="3" fontId="4" fillId="3" borderId="6" xfId="3" applyNumberFormat="1" applyFont="1" applyBorder="1"/>
    <xf numFmtId="9" fontId="4" fillId="3" borderId="6" xfId="3" applyNumberFormat="1" applyFont="1" applyBorder="1"/>
    <xf numFmtId="0" fontId="7" fillId="2" borderId="0" xfId="2" applyFont="1" applyAlignment="1">
      <alignment vertical="center"/>
    </xf>
    <xf numFmtId="3" fontId="7" fillId="2" borderId="0" xfId="2" applyNumberFormat="1" applyFont="1" applyAlignment="1">
      <alignment vertical="center"/>
    </xf>
    <xf numFmtId="3" fontId="0" fillId="6" borderId="0" xfId="0" applyNumberFormat="1" applyFill="1"/>
    <xf numFmtId="3" fontId="0" fillId="6" borderId="0" xfId="0" applyNumberFormat="1" applyFont="1" applyFill="1" applyBorder="1"/>
    <xf numFmtId="0" fontId="6" fillId="6" borderId="0" xfId="0" applyFont="1" applyFill="1" applyAlignment="1">
      <alignment vertical="center" wrapText="1"/>
    </xf>
    <xf numFmtId="0" fontId="0" fillId="6" borderId="0" xfId="0" applyFill="1" applyProtection="1">
      <protection hidden="1"/>
    </xf>
    <xf numFmtId="3" fontId="0" fillId="6" borderId="0" xfId="0" applyNumberFormat="1" applyFill="1" applyProtection="1">
      <protection hidden="1"/>
    </xf>
    <xf numFmtId="0" fontId="16" fillId="6" borderId="1" xfId="0" applyFont="1" applyFill="1" applyBorder="1" applyAlignment="1" applyProtection="1">
      <alignment horizontal="right"/>
      <protection hidden="1"/>
    </xf>
    <xf numFmtId="0" fontId="2" fillId="4" borderId="0" xfId="4" applyBorder="1" applyProtection="1">
      <protection hidden="1"/>
    </xf>
    <xf numFmtId="0" fontId="2" fillId="4" borderId="17" xfId="4" applyBorder="1" applyProtection="1">
      <protection hidden="1"/>
    </xf>
    <xf numFmtId="0" fontId="16" fillId="6" borderId="4" xfId="0" applyFont="1" applyFill="1" applyBorder="1" applyAlignment="1" applyProtection="1">
      <alignment horizontal="right"/>
      <protection hidden="1"/>
    </xf>
    <xf numFmtId="0" fontId="13" fillId="6" borderId="0" xfId="9" quotePrefix="1" applyFill="1" applyAlignment="1" applyProtection="1">
      <protection hidden="1"/>
    </xf>
    <xf numFmtId="0" fontId="13" fillId="6" borderId="0" xfId="9" applyFill="1" applyAlignment="1" applyProtection="1">
      <protection hidden="1"/>
    </xf>
    <xf numFmtId="0" fontId="15" fillId="2" borderId="0" xfId="2" applyFont="1" applyAlignment="1">
      <alignment vertical="center"/>
    </xf>
    <xf numFmtId="0" fontId="4" fillId="3" borderId="9" xfId="3" applyFont="1" applyBorder="1" applyAlignment="1">
      <alignment horizontal="center" vertical="center" wrapText="1"/>
    </xf>
    <xf numFmtId="0" fontId="4" fillId="3" borderId="10" xfId="3" applyFont="1" applyBorder="1" applyAlignment="1">
      <alignment horizontal="center" vertical="center" wrapText="1"/>
    </xf>
    <xf numFmtId="0" fontId="7" fillId="2" borderId="0" xfId="2" applyFont="1" applyAlignment="1">
      <alignment vertical="center"/>
    </xf>
    <xf numFmtId="0" fontId="8" fillId="0" borderId="28" xfId="0" applyFont="1" applyBorder="1" applyAlignment="1">
      <alignment horizontal="center" vertical="center" wrapText="1"/>
    </xf>
    <xf numFmtId="0" fontId="18" fillId="6" borderId="0" xfId="0" applyFont="1" applyFill="1" applyProtection="1"/>
    <xf numFmtId="3" fontId="0" fillId="6" borderId="14" xfId="0" applyNumberFormat="1" applyFill="1" applyBorder="1" applyProtection="1"/>
    <xf numFmtId="3" fontId="4" fillId="6" borderId="14" xfId="0" applyNumberFormat="1" applyFont="1" applyFill="1" applyBorder="1" applyProtection="1"/>
    <xf numFmtId="0" fontId="6" fillId="6" borderId="29" xfId="0" applyFont="1" applyFill="1" applyBorder="1" applyAlignment="1" applyProtection="1">
      <alignment vertical="center"/>
    </xf>
    <xf numFmtId="3" fontId="4" fillId="7" borderId="1" xfId="3" applyNumberFormat="1" applyFont="1" applyFill="1" applyBorder="1" applyAlignment="1" applyProtection="1">
      <alignment wrapText="1"/>
      <protection hidden="1"/>
    </xf>
    <xf numFmtId="0" fontId="6" fillId="4" borderId="12" xfId="4" applyFont="1" applyBorder="1" applyAlignment="1" applyProtection="1">
      <alignment wrapText="1"/>
      <protection hidden="1"/>
    </xf>
    <xf numFmtId="0" fontId="6" fillId="4" borderId="3" xfId="4" applyFont="1" applyBorder="1" applyAlignment="1" applyProtection="1">
      <alignment wrapText="1"/>
      <protection hidden="1"/>
    </xf>
    <xf numFmtId="0" fontId="6" fillId="4" borderId="15" xfId="4" applyFont="1" applyBorder="1" applyAlignment="1" applyProtection="1">
      <alignment wrapText="1"/>
      <protection hidden="1"/>
    </xf>
    <xf numFmtId="3" fontId="4" fillId="7" borderId="15" xfId="3" applyNumberFormat="1" applyFont="1" applyFill="1" applyBorder="1" applyAlignment="1" applyProtection="1">
      <alignment wrapText="1"/>
      <protection hidden="1"/>
    </xf>
    <xf numFmtId="4" fontId="4" fillId="3" borderId="15" xfId="3" applyNumberFormat="1" applyFont="1" applyBorder="1" applyAlignment="1" applyProtection="1">
      <alignment wrapText="1"/>
      <protection hidden="1"/>
    </xf>
    <xf numFmtId="3" fontId="5" fillId="3" borderId="6" xfId="3" applyNumberFormat="1" applyFont="1" applyBorder="1" applyAlignment="1" applyProtection="1">
      <alignment horizontal="center" vertical="center" wrapText="1"/>
      <protection hidden="1"/>
    </xf>
    <xf numFmtId="3" fontId="6" fillId="6" borderId="14" xfId="15" applyNumberFormat="1" applyFont="1" applyAlignment="1" applyProtection="1">
      <alignment vertical="center" wrapText="1"/>
      <protection locked="0"/>
    </xf>
    <xf numFmtId="3" fontId="4" fillId="2" borderId="0" xfId="2" applyNumberFormat="1" applyFont="1" applyAlignment="1">
      <alignment vertical="center"/>
    </xf>
    <xf numFmtId="0" fontId="4" fillId="2" borderId="0" xfId="2" applyFont="1" applyAlignment="1">
      <alignment vertical="center"/>
    </xf>
    <xf numFmtId="0" fontId="0" fillId="6" borderId="6" xfId="0" applyFill="1" applyBorder="1"/>
    <xf numFmtId="0" fontId="6" fillId="4" borderId="3" xfId="4" applyFont="1" applyBorder="1"/>
    <xf numFmtId="0" fontId="6" fillId="6" borderId="3" xfId="0" applyFont="1" applyFill="1" applyBorder="1" applyAlignment="1">
      <alignment horizontal="left" indent="3"/>
    </xf>
    <xf numFmtId="0" fontId="4" fillId="3" borderId="6" xfId="3" applyFont="1" applyBorder="1"/>
    <xf numFmtId="0" fontId="4" fillId="3" borderId="15" xfId="3" applyFont="1" applyBorder="1" applyAlignment="1">
      <alignment horizontal="center"/>
    </xf>
    <xf numFmtId="0" fontId="0" fillId="6" borderId="25" xfId="0" applyFont="1" applyFill="1" applyBorder="1"/>
    <xf numFmtId="0" fontId="0" fillId="6" borderId="26" xfId="0" applyFont="1" applyFill="1" applyBorder="1"/>
    <xf numFmtId="0" fontId="0" fillId="6" borderId="5" xfId="0" applyFill="1" applyBorder="1"/>
    <xf numFmtId="0" fontId="8" fillId="0" borderId="0" xfId="0" applyFont="1"/>
    <xf numFmtId="0" fontId="8" fillId="0" borderId="0" xfId="0" applyFont="1" applyAlignment="1">
      <alignment horizontal="left"/>
    </xf>
    <xf numFmtId="0" fontId="8" fillId="0" borderId="33" xfId="0" applyFont="1" applyBorder="1"/>
    <xf numFmtId="0" fontId="8" fillId="0" borderId="33" xfId="0" applyFont="1" applyBorder="1" applyAlignment="1">
      <alignment horizontal="left"/>
    </xf>
    <xf numFmtId="0" fontId="8" fillId="0" borderId="34" xfId="0" applyFont="1" applyBorder="1"/>
    <xf numFmtId="0" fontId="0" fillId="0" borderId="35" xfId="0" applyBorder="1"/>
    <xf numFmtId="0" fontId="8" fillId="0" borderId="36" xfId="0" applyFont="1" applyBorder="1"/>
    <xf numFmtId="0" fontId="8" fillId="0" borderId="0" xfId="0" applyFont="1" applyBorder="1" applyAlignment="1"/>
    <xf numFmtId="0" fontId="20" fillId="0" borderId="0" xfId="0" applyFont="1" applyBorder="1" applyAlignment="1"/>
    <xf numFmtId="0" fontId="8" fillId="0" borderId="0" xfId="0" applyFont="1" applyBorder="1" applyAlignment="1">
      <alignment horizontal="center" wrapText="1"/>
    </xf>
    <xf numFmtId="0" fontId="8" fillId="0" borderId="0" xfId="0" applyFont="1" applyBorder="1"/>
    <xf numFmtId="0" fontId="21" fillId="0" borderId="0" xfId="0" applyFont="1" applyFill="1" applyBorder="1" applyAlignment="1"/>
    <xf numFmtId="0" fontId="22" fillId="11" borderId="0" xfId="6" applyFont="1" applyFill="1" applyBorder="1" applyAlignment="1">
      <alignment horizontal="center" vertical="center"/>
    </xf>
    <xf numFmtId="0" fontId="22" fillId="11" borderId="0" xfId="6" applyFont="1" applyFill="1" applyBorder="1" applyAlignment="1">
      <alignment vertical="center"/>
    </xf>
    <xf numFmtId="0" fontId="8" fillId="0" borderId="39" xfId="0" applyFont="1" applyBorder="1"/>
    <xf numFmtId="0" fontId="24" fillId="12" borderId="41" xfId="6" applyFont="1" applyFill="1" applyBorder="1" applyAlignment="1">
      <alignment horizontal="center" vertical="center"/>
    </xf>
    <xf numFmtId="0" fontId="22" fillId="11" borderId="41" xfId="6" applyFont="1" applyFill="1" applyBorder="1" applyAlignment="1">
      <alignment horizontal="center" vertical="center"/>
    </xf>
    <xf numFmtId="0" fontId="22" fillId="11" borderId="43" xfId="6" applyFont="1" applyFill="1" applyBorder="1" applyAlignment="1">
      <alignment horizontal="center" vertical="center"/>
    </xf>
    <xf numFmtId="0" fontId="22" fillId="11" borderId="42" xfId="6" applyFont="1" applyFill="1" applyBorder="1" applyAlignment="1">
      <alignment horizontal="center" vertical="center"/>
    </xf>
    <xf numFmtId="0" fontId="8" fillId="0" borderId="42" xfId="0" applyFont="1" applyBorder="1"/>
    <xf numFmtId="0" fontId="22" fillId="11" borderId="45" xfId="6" applyFont="1" applyFill="1" applyBorder="1" applyAlignment="1">
      <alignment horizontal="center" vertical="center" wrapText="1"/>
    </xf>
    <xf numFmtId="0" fontId="22" fillId="11" borderId="46" xfId="6" applyFont="1" applyFill="1" applyBorder="1" applyAlignment="1">
      <alignment horizontal="center" vertical="center" wrapText="1"/>
    </xf>
    <xf numFmtId="0" fontId="22" fillId="11" borderId="46" xfId="6" applyFont="1" applyFill="1" applyBorder="1" applyAlignment="1">
      <alignment horizontal="center" vertical="center"/>
    </xf>
    <xf numFmtId="0" fontId="22" fillId="11" borderId="47" xfId="6" applyFont="1" applyFill="1" applyBorder="1" applyAlignment="1">
      <alignment horizontal="center" vertical="center" wrapText="1"/>
    </xf>
    <xf numFmtId="0" fontId="8" fillId="0" borderId="44" xfId="0" applyFont="1" applyBorder="1"/>
    <xf numFmtId="0" fontId="22" fillId="11" borderId="41" xfId="6" applyFont="1" applyFill="1" applyBorder="1" applyAlignment="1"/>
    <xf numFmtId="0" fontId="25" fillId="11" borderId="0" xfId="6" applyFont="1" applyFill="1" applyBorder="1" applyAlignment="1"/>
    <xf numFmtId="0" fontId="25" fillId="11" borderId="0" xfId="6" applyFont="1" applyFill="1" applyBorder="1" applyAlignment="1">
      <alignment horizontal="left"/>
    </xf>
    <xf numFmtId="0" fontId="10" fillId="11" borderId="0" xfId="6" applyFont="1" applyFill="1" applyBorder="1" applyAlignment="1">
      <alignment horizontal="left"/>
    </xf>
    <xf numFmtId="0" fontId="22" fillId="11" borderId="37" xfId="6" quotePrefix="1" applyFont="1" applyFill="1" applyBorder="1" applyAlignment="1">
      <alignment horizontal="center"/>
    </xf>
    <xf numFmtId="0" fontId="22" fillId="11" borderId="38" xfId="6" quotePrefix="1" applyFont="1" applyFill="1" applyBorder="1" applyAlignment="1">
      <alignment horizontal="center"/>
    </xf>
    <xf numFmtId="0" fontId="22" fillId="11" borderId="39" xfId="6" applyFont="1" applyFill="1" applyBorder="1" applyAlignment="1">
      <alignment horizontal="center"/>
    </xf>
    <xf numFmtId="0" fontId="10" fillId="11" borderId="41" xfId="6" applyFont="1" applyFill="1" applyBorder="1" applyAlignment="1"/>
    <xf numFmtId="0" fontId="10" fillId="0" borderId="48" xfId="6" applyFont="1" applyFill="1" applyBorder="1" applyAlignment="1">
      <alignment horizontal="left"/>
    </xf>
    <xf numFmtId="0" fontId="10" fillId="11" borderId="49" xfId="6" applyFont="1" applyFill="1" applyBorder="1" applyAlignment="1"/>
    <xf numFmtId="0" fontId="10" fillId="11" borderId="49" xfId="6" applyFont="1" applyFill="1" applyBorder="1" applyAlignment="1">
      <alignment horizontal="left"/>
    </xf>
    <xf numFmtId="4" fontId="23" fillId="11" borderId="50" xfId="6" applyNumberFormat="1" applyFont="1" applyFill="1" applyBorder="1" applyAlignment="1">
      <alignment horizontal="center"/>
    </xf>
    <xf numFmtId="164" fontId="10" fillId="11" borderId="50" xfId="6" applyNumberFormat="1" applyFont="1" applyFill="1" applyBorder="1" applyAlignment="1">
      <alignment horizontal="center"/>
    </xf>
    <xf numFmtId="164" fontId="10" fillId="11" borderId="51" xfId="6" applyNumberFormat="1" applyFont="1" applyFill="1" applyBorder="1" applyAlignment="1">
      <alignment horizontal="center"/>
    </xf>
    <xf numFmtId="164" fontId="10" fillId="11" borderId="52" xfId="6" applyNumberFormat="1" applyFont="1" applyFill="1" applyBorder="1" applyAlignment="1">
      <alignment horizontal="center"/>
    </xf>
    <xf numFmtId="4" fontId="10" fillId="11" borderId="51" xfId="6" applyNumberFormat="1" applyFont="1" applyFill="1" applyBorder="1" applyAlignment="1">
      <alignment horizontal="center"/>
    </xf>
    <xf numFmtId="164" fontId="10" fillId="0" borderId="53" xfId="6" applyNumberFormat="1" applyFont="1" applyFill="1" applyBorder="1" applyAlignment="1">
      <alignment horizontal="center"/>
    </xf>
    <xf numFmtId="4" fontId="10" fillId="11" borderId="50" xfId="6" applyNumberFormat="1" applyFont="1" applyFill="1" applyBorder="1" applyAlignment="1">
      <alignment horizontal="center"/>
    </xf>
    <xf numFmtId="4" fontId="10" fillId="11" borderId="52" xfId="6" applyNumberFormat="1" applyFont="1" applyFill="1" applyBorder="1" applyAlignment="1">
      <alignment horizontal="center"/>
    </xf>
    <xf numFmtId="4" fontId="10" fillId="11" borderId="53" xfId="6" applyNumberFormat="1" applyFont="1" applyFill="1" applyBorder="1" applyAlignment="1">
      <alignment horizontal="center"/>
    </xf>
    <xf numFmtId="0" fontId="10" fillId="11" borderId="51" xfId="6" applyFont="1" applyFill="1" applyBorder="1" applyAlignment="1">
      <alignment horizontal="left"/>
    </xf>
    <xf numFmtId="0" fontId="10" fillId="11" borderId="51" xfId="6" applyFont="1" applyFill="1" applyBorder="1" applyAlignment="1"/>
    <xf numFmtId="0" fontId="0" fillId="0" borderId="41" xfId="0" applyBorder="1"/>
    <xf numFmtId="0" fontId="0" fillId="0" borderId="0" xfId="0" applyBorder="1"/>
    <xf numFmtId="0" fontId="0" fillId="0" borderId="0" xfId="0" applyBorder="1" applyAlignment="1">
      <alignment horizontal="left"/>
    </xf>
    <xf numFmtId="0" fontId="26" fillId="0" borderId="41" xfId="0" applyFont="1" applyBorder="1"/>
    <xf numFmtId="0" fontId="0" fillId="0" borderId="36" xfId="0" applyBorder="1"/>
    <xf numFmtId="0" fontId="10" fillId="11" borderId="0" xfId="6" applyFont="1" applyFill="1" applyBorder="1" applyAlignment="1"/>
    <xf numFmtId="0" fontId="10" fillId="11" borderId="0" xfId="6" applyFont="1" applyFill="1" applyBorder="1" applyAlignment="1">
      <alignment horizontal="right"/>
    </xf>
    <xf numFmtId="0" fontId="23" fillId="11" borderId="41" xfId="6" applyFont="1" applyFill="1" applyBorder="1" applyAlignment="1"/>
    <xf numFmtId="0" fontId="22" fillId="11" borderId="0" xfId="6" applyFont="1" applyFill="1" applyBorder="1" applyAlignment="1">
      <alignment horizontal="right"/>
    </xf>
    <xf numFmtId="0" fontId="8" fillId="0" borderId="54" xfId="0" quotePrefix="1" applyFont="1" applyBorder="1"/>
    <xf numFmtId="0" fontId="8" fillId="0" borderId="51" xfId="0" applyFont="1" applyBorder="1"/>
    <xf numFmtId="4" fontId="23" fillId="11" borderId="55" xfId="6" applyNumberFormat="1" applyFont="1" applyFill="1" applyBorder="1" applyAlignment="1">
      <alignment horizontal="center"/>
    </xf>
    <xf numFmtId="4" fontId="23" fillId="11" borderId="59" xfId="6" applyNumberFormat="1" applyFont="1" applyFill="1" applyBorder="1" applyAlignment="1">
      <alignment horizontal="center"/>
    </xf>
    <xf numFmtId="4" fontId="10" fillId="11" borderId="59" xfId="6" applyNumberFormat="1" applyFont="1" applyFill="1" applyBorder="1" applyAlignment="1">
      <alignment horizontal="center"/>
    </xf>
    <xf numFmtId="0" fontId="8" fillId="0" borderId="49" xfId="0" applyFont="1" applyBorder="1"/>
    <xf numFmtId="4" fontId="23" fillId="11" borderId="61" xfId="6" applyNumberFormat="1" applyFont="1" applyFill="1" applyBorder="1" applyAlignment="1">
      <alignment horizontal="center"/>
    </xf>
    <xf numFmtId="4" fontId="10" fillId="0" borderId="60" xfId="6" applyNumberFormat="1" applyFont="1" applyFill="1" applyBorder="1" applyAlignment="1">
      <alignment horizontal="center"/>
    </xf>
    <xf numFmtId="0" fontId="10" fillId="11" borderId="45" xfId="6" applyFont="1" applyFill="1" applyBorder="1" applyAlignment="1"/>
    <xf numFmtId="0" fontId="25" fillId="11" borderId="46" xfId="6" applyFont="1" applyFill="1" applyBorder="1" applyAlignment="1"/>
    <xf numFmtId="0" fontId="10" fillId="11" borderId="46" xfId="6" applyFont="1" applyFill="1" applyBorder="1" applyAlignment="1"/>
    <xf numFmtId="0" fontId="10" fillId="11" borderId="46" xfId="6" applyFont="1" applyFill="1" applyBorder="1" applyAlignment="1">
      <alignment horizontal="left"/>
    </xf>
    <xf numFmtId="0" fontId="0" fillId="0" borderId="62" xfId="0" applyBorder="1"/>
    <xf numFmtId="0" fontId="23" fillId="11" borderId="63" xfId="6" applyFont="1" applyFill="1" applyBorder="1">
      <alignment vertical="top"/>
    </xf>
    <xf numFmtId="0" fontId="8" fillId="0" borderId="63" xfId="0" applyFont="1" applyBorder="1"/>
    <xf numFmtId="0" fontId="8" fillId="0" borderId="63" xfId="0" applyFont="1" applyBorder="1" applyAlignment="1">
      <alignment horizontal="left"/>
    </xf>
    <xf numFmtId="0" fontId="8" fillId="0" borderId="64" xfId="0" applyFont="1" applyBorder="1"/>
    <xf numFmtId="0" fontId="27" fillId="0" borderId="32" xfId="0" applyFont="1" applyFill="1" applyBorder="1"/>
    <xf numFmtId="0" fontId="27" fillId="0" borderId="33" xfId="0" applyFont="1" applyFill="1" applyBorder="1"/>
    <xf numFmtId="0" fontId="27" fillId="0" borderId="33" xfId="0" applyFont="1" applyFill="1" applyBorder="1" applyAlignment="1">
      <alignment vertical="top" wrapText="1"/>
    </xf>
    <xf numFmtId="0" fontId="27" fillId="0" borderId="33" xfId="0" applyFont="1" applyFill="1" applyBorder="1" applyAlignment="1">
      <alignment horizontal="center" vertical="center" wrapText="1"/>
    </xf>
    <xf numFmtId="0" fontId="0" fillId="0" borderId="33" xfId="0" applyBorder="1"/>
    <xf numFmtId="0" fontId="0" fillId="0" borderId="34" xfId="0" applyBorder="1"/>
    <xf numFmtId="0" fontId="8" fillId="0" borderId="35" xfId="0" applyFont="1" applyBorder="1"/>
    <xf numFmtId="0" fontId="8" fillId="0" borderId="0" xfId="0" applyFont="1" applyBorder="1" applyAlignment="1">
      <alignment vertical="top" wrapText="1"/>
    </xf>
    <xf numFmtId="0" fontId="8" fillId="0" borderId="0" xfId="0" applyFont="1" applyBorder="1" applyAlignment="1">
      <alignment horizontal="center" vertical="center" wrapText="1"/>
    </xf>
    <xf numFmtId="0" fontId="30" fillId="0" borderId="35" xfId="0" applyFont="1" applyBorder="1"/>
    <xf numFmtId="0" fontId="30" fillId="0" borderId="0" xfId="0" applyFont="1" applyBorder="1"/>
    <xf numFmtId="0" fontId="30" fillId="0" borderId="0" xfId="0" applyFont="1" applyBorder="1" applyAlignment="1">
      <alignment horizontal="center" vertical="center" wrapText="1"/>
    </xf>
    <xf numFmtId="0" fontId="30" fillId="0" borderId="62" xfId="0" applyFont="1" applyBorder="1"/>
    <xf numFmtId="0" fontId="30" fillId="0" borderId="63" xfId="0" applyFont="1" applyBorder="1"/>
    <xf numFmtId="0" fontId="30" fillId="0" borderId="63" xfId="0" applyFont="1" applyBorder="1" applyAlignment="1">
      <alignment horizontal="center" vertical="center" wrapText="1"/>
    </xf>
    <xf numFmtId="0" fontId="0" fillId="0" borderId="63" xfId="0" applyBorder="1"/>
    <xf numFmtId="0" fontId="0" fillId="0" borderId="64" xfId="0" applyBorder="1"/>
    <xf numFmtId="0" fontId="0" fillId="0" borderId="0" xfId="0" applyAlignment="1">
      <alignment horizontal="left"/>
    </xf>
    <xf numFmtId="0" fontId="8" fillId="0" borderId="32" xfId="0" applyFont="1" applyBorder="1"/>
    <xf numFmtId="0" fontId="20" fillId="0" borderId="33" xfId="0" applyFont="1" applyBorder="1"/>
    <xf numFmtId="0" fontId="8" fillId="0" borderId="36" xfId="0" applyFont="1" applyBorder="1" applyAlignment="1">
      <alignment horizontal="center" wrapText="1"/>
    </xf>
    <xf numFmtId="0" fontId="22" fillId="11" borderId="35" xfId="6" applyFont="1" applyFill="1" applyBorder="1" applyAlignment="1">
      <alignment vertical="center"/>
    </xf>
    <xf numFmtId="0" fontId="22" fillId="11" borderId="37" xfId="6" applyFont="1" applyFill="1" applyBorder="1" applyAlignment="1">
      <alignment vertical="center"/>
    </xf>
    <xf numFmtId="0" fontId="22" fillId="11" borderId="38" xfId="6" applyFont="1" applyFill="1" applyBorder="1" applyAlignment="1">
      <alignment vertical="center"/>
    </xf>
    <xf numFmtId="0" fontId="22" fillId="11" borderId="40" xfId="6" applyFont="1" applyFill="1" applyBorder="1" applyAlignment="1">
      <alignment vertical="center"/>
    </xf>
    <xf numFmtId="0" fontId="22" fillId="11" borderId="41" xfId="6" applyFont="1" applyFill="1" applyBorder="1" applyAlignment="1">
      <alignment vertical="center"/>
    </xf>
    <xf numFmtId="0" fontId="22" fillId="11" borderId="43" xfId="6" applyFont="1" applyFill="1" applyBorder="1" applyAlignment="1">
      <alignment vertical="center"/>
    </xf>
    <xf numFmtId="0" fontId="22" fillId="11" borderId="35" xfId="6" applyFont="1" applyFill="1" applyBorder="1" applyAlignment="1"/>
    <xf numFmtId="0" fontId="10" fillId="11" borderId="43" xfId="6" applyFont="1" applyFill="1" applyBorder="1" applyAlignment="1">
      <alignment horizontal="left"/>
    </xf>
    <xf numFmtId="0" fontId="10" fillId="11" borderId="35" xfId="6" applyFont="1" applyFill="1" applyBorder="1" applyAlignment="1"/>
    <xf numFmtId="0" fontId="10" fillId="11" borderId="48" xfId="6" applyFont="1" applyFill="1" applyBorder="1" applyAlignment="1">
      <alignment horizontal="left"/>
    </xf>
    <xf numFmtId="4" fontId="23" fillId="11" borderId="53" xfId="6" applyNumberFormat="1" applyFont="1" applyFill="1" applyBorder="1" applyAlignment="1">
      <alignment horizontal="center"/>
    </xf>
    <xf numFmtId="0" fontId="10" fillId="11" borderId="65" xfId="6" applyFont="1" applyFill="1" applyBorder="1" applyAlignment="1"/>
    <xf numFmtId="0" fontId="10" fillId="11" borderId="66" xfId="6" applyFont="1" applyFill="1" applyBorder="1" applyAlignment="1">
      <alignment horizontal="left"/>
    </xf>
    <xf numFmtId="4" fontId="23" fillId="11" borderId="67" xfId="6" applyNumberFormat="1" applyFont="1" applyFill="1" applyBorder="1" applyAlignment="1">
      <alignment horizontal="center"/>
    </xf>
    <xf numFmtId="4" fontId="23" fillId="11" borderId="58" xfId="6" applyNumberFormat="1" applyFont="1" applyFill="1" applyBorder="1" applyAlignment="1">
      <alignment horizontal="center"/>
    </xf>
    <xf numFmtId="0" fontId="8" fillId="0" borderId="46" xfId="0" applyFont="1" applyBorder="1"/>
    <xf numFmtId="0" fontId="10" fillId="0" borderId="46" xfId="6" applyFont="1" applyFill="1" applyBorder="1" applyAlignment="1">
      <alignment horizontal="left"/>
    </xf>
    <xf numFmtId="4" fontId="23" fillId="11" borderId="46" xfId="6" applyNumberFormat="1" applyFont="1" applyFill="1" applyBorder="1" applyAlignment="1">
      <alignment horizontal="center"/>
    </xf>
    <xf numFmtId="4" fontId="10" fillId="11" borderId="46" xfId="6" applyNumberFormat="1" applyFont="1" applyFill="1" applyBorder="1" applyAlignment="1">
      <alignment horizontal="center"/>
    </xf>
    <xf numFmtId="4" fontId="10" fillId="11" borderId="47" xfId="6" applyNumberFormat="1" applyFont="1" applyFill="1" applyBorder="1" applyAlignment="1">
      <alignment horizontal="center"/>
    </xf>
    <xf numFmtId="0" fontId="10" fillId="11" borderId="62" xfId="6" applyFont="1" applyFill="1" applyBorder="1" applyAlignment="1"/>
    <xf numFmtId="0" fontId="10" fillId="11" borderId="63" xfId="6" applyFont="1" applyFill="1" applyBorder="1" applyAlignment="1"/>
    <xf numFmtId="0" fontId="10" fillId="11" borderId="63" xfId="6" applyFont="1" applyFill="1" applyBorder="1" applyAlignment="1">
      <alignment horizontal="left"/>
    </xf>
    <xf numFmtId="0" fontId="22" fillId="11" borderId="0" xfId="6" applyFont="1" applyFill="1">
      <alignment vertical="top"/>
    </xf>
    <xf numFmtId="0" fontId="27" fillId="0" borderId="34" xfId="0" applyFont="1" applyFill="1" applyBorder="1" applyAlignment="1">
      <alignment horizontal="center" vertical="center" wrapText="1"/>
    </xf>
    <xf numFmtId="0" fontId="8"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0" xfId="0" applyFont="1"/>
    <xf numFmtId="0" fontId="30" fillId="0" borderId="0" xfId="0" applyFont="1" applyAlignment="1">
      <alignment horizontal="center" vertical="center" wrapText="1"/>
    </xf>
    <xf numFmtId="0" fontId="8" fillId="0" borderId="33" xfId="0" applyFont="1" applyBorder="1" applyAlignment="1">
      <alignment horizontal="center" vertical="center" wrapText="1"/>
    </xf>
    <xf numFmtId="0" fontId="30" fillId="0" borderId="0" xfId="0" applyFont="1" applyAlignment="1"/>
    <xf numFmtId="0" fontId="8" fillId="0" borderId="35" xfId="0" applyFont="1" applyBorder="1" applyAlignment="1"/>
    <xf numFmtId="0" fontId="8" fillId="0" borderId="36" xfId="0" applyFont="1" applyBorder="1" applyAlignment="1"/>
    <xf numFmtId="0" fontId="8" fillId="0" borderId="0" xfId="0" applyFont="1" applyAlignment="1"/>
    <xf numFmtId="0" fontId="4" fillId="3" borderId="15" xfId="3" applyFont="1" applyBorder="1" applyAlignment="1">
      <alignment horizontal="left" vertical="center" wrapText="1"/>
    </xf>
    <xf numFmtId="0" fontId="4" fillId="3" borderId="6" xfId="3" applyFont="1" applyBorder="1" applyAlignment="1">
      <alignment horizontal="left" vertical="center" wrapText="1"/>
    </xf>
    <xf numFmtId="0" fontId="6" fillId="6" borderId="5" xfId="0" applyFont="1" applyFill="1" applyBorder="1" applyAlignment="1">
      <alignment vertical="center" wrapText="1"/>
    </xf>
    <xf numFmtId="3" fontId="4" fillId="3" borderId="6" xfId="3" applyNumberFormat="1" applyFont="1" applyBorder="1" applyAlignment="1">
      <alignment horizontal="right" vertical="center" wrapText="1"/>
    </xf>
    <xf numFmtId="9" fontId="4" fillId="3" borderId="6" xfId="1" applyFont="1" applyFill="1" applyBorder="1" applyAlignment="1">
      <alignment horizontal="right" vertical="center" wrapText="1"/>
    </xf>
    <xf numFmtId="0" fontId="4" fillId="3" borderId="13" xfId="3" applyFont="1" applyBorder="1" applyAlignment="1">
      <alignment vertical="center"/>
    </xf>
    <xf numFmtId="0" fontId="4" fillId="3" borderId="69" xfId="3" applyFont="1" applyBorder="1" applyAlignment="1">
      <alignment vertical="center"/>
    </xf>
    <xf numFmtId="0" fontId="0" fillId="6" borderId="0" xfId="0" applyFill="1" applyAlignment="1">
      <alignment vertical="center"/>
    </xf>
    <xf numFmtId="0" fontId="0" fillId="6" borderId="0" xfId="0" applyFill="1" applyAlignment="1">
      <alignment vertical="center" wrapText="1"/>
    </xf>
    <xf numFmtId="0" fontId="0" fillId="4" borderId="0" xfId="4" applyFont="1" applyAlignment="1">
      <alignment vertical="center"/>
    </xf>
    <xf numFmtId="0" fontId="2" fillId="4" borderId="0" xfId="4" applyAlignment="1">
      <alignment vertical="center" wrapText="1"/>
    </xf>
    <xf numFmtId="0" fontId="2" fillId="4" borderId="0" xfId="4" applyAlignment="1">
      <alignment vertical="center"/>
    </xf>
    <xf numFmtId="0" fontId="6" fillId="6" borderId="1" xfId="0" applyFont="1" applyFill="1" applyBorder="1" applyAlignment="1">
      <alignment vertical="center" wrapText="1"/>
    </xf>
    <xf numFmtId="9" fontId="6" fillId="6" borderId="0" xfId="1" applyFont="1" applyFill="1" applyBorder="1" applyAlignment="1">
      <alignment vertical="center"/>
    </xf>
    <xf numFmtId="0" fontId="6" fillId="6" borderId="26" xfId="0" applyFont="1" applyFill="1" applyBorder="1" applyAlignment="1">
      <alignment vertical="center"/>
    </xf>
    <xf numFmtId="0" fontId="6" fillId="6" borderId="0" xfId="0" applyFont="1" applyFill="1" applyAlignment="1">
      <alignment vertical="center"/>
    </xf>
    <xf numFmtId="0" fontId="6" fillId="4" borderId="2" xfId="4" applyFont="1" applyBorder="1" applyAlignment="1">
      <alignment vertical="center" wrapText="1"/>
    </xf>
    <xf numFmtId="3" fontId="6" fillId="6" borderId="26" xfId="4" applyNumberFormat="1" applyFont="1" applyFill="1" applyBorder="1" applyAlignment="1">
      <alignment vertical="center"/>
    </xf>
    <xf numFmtId="9" fontId="6" fillId="6" borderId="0" xfId="1" applyFont="1" applyFill="1" applyBorder="1" applyAlignment="1" applyProtection="1">
      <alignment vertical="center"/>
      <protection hidden="1"/>
    </xf>
    <xf numFmtId="0" fontId="6" fillId="6" borderId="12" xfId="0" applyFont="1" applyFill="1" applyBorder="1" applyAlignment="1">
      <alignment vertical="center" wrapText="1"/>
    </xf>
    <xf numFmtId="0" fontId="6" fillId="4" borderId="68" xfId="4" applyFont="1" applyBorder="1" applyAlignment="1">
      <alignment vertical="center" wrapText="1"/>
    </xf>
    <xf numFmtId="9" fontId="6" fillId="6" borderId="30" xfId="1" applyFont="1" applyFill="1" applyBorder="1" applyAlignment="1">
      <alignment vertical="center"/>
    </xf>
    <xf numFmtId="3" fontId="6" fillId="6" borderId="14" xfId="15" applyNumberFormat="1" applyFont="1" applyBorder="1" applyAlignment="1" applyProtection="1">
      <alignment vertical="center" wrapText="1"/>
      <protection locked="0"/>
    </xf>
    <xf numFmtId="3" fontId="6" fillId="6" borderId="16" xfId="15" applyNumberFormat="1" applyFont="1" applyBorder="1" applyAlignment="1" applyProtection="1">
      <alignment vertical="center" wrapText="1"/>
      <protection locked="0"/>
    </xf>
    <xf numFmtId="0" fontId="6" fillId="4" borderId="6" xfId="4" applyFont="1" applyBorder="1"/>
    <xf numFmtId="3" fontId="6" fillId="6" borderId="6" xfId="1" applyNumberFormat="1" applyFont="1" applyFill="1" applyBorder="1"/>
    <xf numFmtId="0" fontId="6" fillId="6" borderId="6" xfId="0" applyFont="1" applyFill="1" applyBorder="1" applyAlignment="1">
      <alignment horizontal="left" indent="3"/>
    </xf>
    <xf numFmtId="0" fontId="8" fillId="8" borderId="0" xfId="8">
      <alignment horizontal="center" vertical="center" wrapText="1"/>
    </xf>
    <xf numFmtId="0" fontId="4" fillId="3" borderId="6" xfId="3" applyFont="1" applyBorder="1" applyAlignment="1">
      <alignment horizontal="center"/>
    </xf>
    <xf numFmtId="3" fontId="6" fillId="6" borderId="6" xfId="0" applyNumberFormat="1" applyFont="1" applyFill="1" applyBorder="1"/>
    <xf numFmtId="0" fontId="4" fillId="3" borderId="6" xfId="3" applyFont="1" applyBorder="1" applyAlignment="1">
      <alignment horizontal="center"/>
    </xf>
    <xf numFmtId="9" fontId="4" fillId="3" borderId="6" xfId="1" applyFont="1" applyFill="1" applyBorder="1"/>
    <xf numFmtId="9" fontId="6" fillId="6" borderId="31" xfId="1" applyFont="1" applyFill="1" applyBorder="1"/>
    <xf numFmtId="0" fontId="6" fillId="6" borderId="6" xfId="0" applyFont="1" applyFill="1" applyBorder="1"/>
    <xf numFmtId="0" fontId="4" fillId="3" borderId="6" xfId="3" applyFont="1" applyBorder="1" applyAlignment="1">
      <alignment horizontal="left"/>
    </xf>
    <xf numFmtId="0" fontId="4" fillId="3" borderId="5" xfId="3" applyFont="1" applyBorder="1" applyAlignment="1">
      <alignment horizontal="center"/>
    </xf>
    <xf numFmtId="0" fontId="3" fillId="6" borderId="0" xfId="0" applyFont="1" applyFill="1"/>
    <xf numFmtId="0" fontId="6" fillId="6" borderId="1" xfId="0" applyFont="1" applyFill="1" applyBorder="1" applyAlignment="1">
      <alignment wrapText="1"/>
    </xf>
    <xf numFmtId="0" fontId="6" fillId="6" borderId="73" xfId="0" applyFont="1" applyFill="1" applyBorder="1" applyAlignment="1">
      <alignment wrapText="1"/>
    </xf>
    <xf numFmtId="0" fontId="28" fillId="0" borderId="33" xfId="0" applyFont="1" applyFill="1" applyBorder="1" applyAlignment="1">
      <alignment horizontal="left" vertical="center" wrapText="1"/>
    </xf>
    <xf numFmtId="0" fontId="22" fillId="11" borderId="0" xfId="6" applyFont="1" applyFill="1" applyBorder="1" applyAlignment="1">
      <alignment horizontal="center" vertical="center"/>
    </xf>
    <xf numFmtId="0" fontId="25" fillId="11" borderId="0" xfId="6" applyFont="1" applyFill="1" applyBorder="1" applyAlignment="1">
      <alignment horizontal="left"/>
    </xf>
    <xf numFmtId="0" fontId="4" fillId="3" borderId="6" xfId="3" applyFont="1" applyBorder="1" applyAlignment="1">
      <alignment horizontal="center"/>
    </xf>
    <xf numFmtId="0" fontId="16" fillId="6" borderId="0" xfId="0" applyFont="1" applyFill="1" applyBorder="1" applyAlignment="1" applyProtection="1">
      <alignment horizontal="right"/>
      <protection hidden="1"/>
    </xf>
    <xf numFmtId="0" fontId="2" fillId="6" borderId="0" xfId="4" applyFill="1" applyBorder="1" applyAlignment="1" applyProtection="1">
      <alignment horizontal="center"/>
      <protection hidden="1"/>
    </xf>
    <xf numFmtId="0" fontId="31" fillId="6" borderId="0" xfId="9" applyFont="1" applyFill="1" applyAlignment="1" applyProtection="1"/>
    <xf numFmtId="0" fontId="6" fillId="6" borderId="0" xfId="0" applyFont="1" applyFill="1" applyProtection="1"/>
    <xf numFmtId="0" fontId="6" fillId="6" borderId="0" xfId="0" applyFont="1" applyFill="1" applyAlignment="1" applyProtection="1">
      <alignment wrapText="1"/>
    </xf>
    <xf numFmtId="0" fontId="6" fillId="6" borderId="0" xfId="0" applyFont="1" applyFill="1" applyAlignment="1" applyProtection="1">
      <alignment horizontal="center"/>
    </xf>
    <xf numFmtId="4" fontId="32" fillId="6" borderId="0" xfId="3" applyNumberFormat="1" applyFont="1" applyFill="1" applyBorder="1" applyAlignment="1" applyProtection="1">
      <alignment vertical="center" wrapText="1"/>
    </xf>
    <xf numFmtId="0" fontId="6" fillId="6" borderId="0" xfId="0" applyFont="1" applyFill="1" applyAlignment="1" applyProtection="1">
      <alignment horizontal="center" vertical="center"/>
    </xf>
    <xf numFmtId="0" fontId="4" fillId="3" borderId="6" xfId="3" applyFont="1" applyBorder="1" applyAlignment="1" applyProtection="1">
      <alignment horizontal="center" vertical="center"/>
    </xf>
    <xf numFmtId="0" fontId="4" fillId="3" borderId="6" xfId="3" applyFont="1" applyBorder="1" applyAlignment="1" applyProtection="1">
      <alignment horizontal="left" vertical="center"/>
    </xf>
    <xf numFmtId="4" fontId="4" fillId="3" borderId="6" xfId="3" applyNumberFormat="1" applyFont="1" applyBorder="1" applyAlignment="1" applyProtection="1">
      <alignment vertical="center" wrapText="1"/>
    </xf>
    <xf numFmtId="0" fontId="6" fillId="6" borderId="29" xfId="0" applyFont="1" applyFill="1" applyBorder="1" applyAlignment="1" applyProtection="1">
      <alignment horizontal="left" vertical="center" wrapText="1"/>
    </xf>
    <xf numFmtId="0" fontId="13" fillId="6" borderId="0" xfId="9" applyFill="1" applyAlignment="1" applyProtection="1">
      <alignment horizontal="left"/>
      <protection hidden="1"/>
    </xf>
    <xf numFmtId="0" fontId="0" fillId="6" borderId="0" xfId="0" applyFill="1" applyAlignment="1" applyProtection="1">
      <alignment horizontal="center" wrapText="1"/>
      <protection hidden="1"/>
    </xf>
    <xf numFmtId="0" fontId="0" fillId="6" borderId="0" xfId="0" applyFill="1" applyAlignment="1" applyProtection="1">
      <alignment horizontal="left" wrapText="1"/>
      <protection hidden="1"/>
    </xf>
    <xf numFmtId="0" fontId="34" fillId="6" borderId="0" xfId="2" applyFont="1" applyFill="1" applyAlignment="1" applyProtection="1">
      <alignment horizontal="center" wrapText="1"/>
      <protection hidden="1"/>
    </xf>
    <xf numFmtId="0" fontId="34" fillId="6" borderId="0" xfId="2" applyFont="1" applyFill="1" applyAlignment="1" applyProtection="1">
      <alignment horizontal="left" wrapText="1"/>
      <protection hidden="1"/>
    </xf>
    <xf numFmtId="0" fontId="0" fillId="6" borderId="1" xfId="0" applyFill="1" applyBorder="1" applyProtection="1">
      <protection hidden="1"/>
    </xf>
    <xf numFmtId="0" fontId="34" fillId="6" borderId="0" xfId="2" applyFont="1" applyFill="1" applyBorder="1" applyAlignment="1" applyProtection="1">
      <alignment horizontal="left" wrapText="1"/>
      <protection hidden="1"/>
    </xf>
    <xf numFmtId="0" fontId="0" fillId="6" borderId="0" xfId="0" applyFill="1" applyAlignment="1">
      <alignment horizontal="center"/>
    </xf>
    <xf numFmtId="0" fontId="3" fillId="3" borderId="6" xfId="3" applyBorder="1" applyAlignment="1" applyProtection="1">
      <alignment horizontal="center" vertical="center"/>
    </xf>
    <xf numFmtId="0" fontId="3" fillId="3" borderId="6" xfId="3" applyBorder="1" applyAlignment="1" applyProtection="1">
      <alignment horizontal="left" vertical="center"/>
    </xf>
    <xf numFmtId="0" fontId="11" fillId="6" borderId="29" xfId="0" applyFont="1" applyFill="1" applyBorder="1" applyAlignment="1" applyProtection="1">
      <alignment horizontal="center" vertical="center" wrapText="1"/>
    </xf>
    <xf numFmtId="0" fontId="11" fillId="6" borderId="29" xfId="0" applyFont="1" applyFill="1" applyBorder="1" applyAlignment="1" applyProtection="1">
      <alignment horizontal="left" vertical="center" wrapText="1"/>
    </xf>
    <xf numFmtId="0" fontId="6" fillId="4" borderId="15" xfId="4" applyFont="1" applyBorder="1"/>
    <xf numFmtId="0" fontId="4" fillId="3" borderId="25" xfId="3" applyFont="1" applyBorder="1" applyAlignment="1">
      <alignment horizontal="center"/>
    </xf>
    <xf numFmtId="0" fontId="19" fillId="0" borderId="36" xfId="0" applyFont="1" applyFill="1" applyBorder="1" applyAlignment="1"/>
    <xf numFmtId="0" fontId="22" fillId="11" borderId="38" xfId="6" applyFont="1" applyFill="1" applyBorder="1" applyAlignment="1">
      <alignment horizontal="center"/>
    </xf>
    <xf numFmtId="0" fontId="22" fillId="11" borderId="40" xfId="6" applyFont="1" applyFill="1" applyBorder="1" applyAlignment="1">
      <alignment horizontal="center"/>
    </xf>
    <xf numFmtId="164" fontId="6" fillId="6" borderId="6" xfId="1" applyNumberFormat="1" applyFont="1" applyFill="1" applyBorder="1"/>
    <xf numFmtId="4" fontId="6" fillId="6" borderId="6" xfId="1" applyNumberFormat="1" applyFont="1" applyFill="1" applyBorder="1"/>
    <xf numFmtId="4" fontId="4" fillId="3" borderId="6" xfId="3" applyNumberFormat="1" applyFont="1" applyBorder="1"/>
    <xf numFmtId="4" fontId="8" fillId="8" borderId="0" xfId="8" applyNumberFormat="1">
      <alignment horizontal="center" vertical="center" wrapText="1"/>
    </xf>
    <xf numFmtId="164" fontId="10" fillId="11" borderId="53" xfId="6" applyNumberFormat="1" applyFont="1" applyFill="1" applyBorder="1" applyAlignment="1">
      <alignment horizontal="center"/>
    </xf>
    <xf numFmtId="164" fontId="0" fillId="0" borderId="41" xfId="0" applyNumberFormat="1" applyBorder="1"/>
    <xf numFmtId="164" fontId="0" fillId="0" borderId="0" xfId="0" applyNumberFormat="1" applyBorder="1"/>
    <xf numFmtId="164" fontId="0" fillId="0" borderId="43" xfId="0" applyNumberFormat="1" applyBorder="1"/>
    <xf numFmtId="164" fontId="0" fillId="0" borderId="42" xfId="0" applyNumberFormat="1" applyBorder="1"/>
    <xf numFmtId="164" fontId="10" fillId="11" borderId="41" xfId="6" applyNumberFormat="1" applyFont="1" applyFill="1" applyBorder="1" applyAlignment="1"/>
    <xf numFmtId="164" fontId="10" fillId="11" borderId="0" xfId="6" applyNumberFormat="1" applyFont="1" applyFill="1" applyBorder="1" applyAlignment="1"/>
    <xf numFmtId="164" fontId="10" fillId="11" borderId="0" xfId="6" applyNumberFormat="1" applyFont="1" applyFill="1" applyBorder="1" applyAlignment="1">
      <alignment horizontal="center"/>
    </xf>
    <xf numFmtId="164" fontId="10" fillId="11" borderId="43" xfId="6" applyNumberFormat="1" applyFont="1" applyFill="1" applyBorder="1" applyAlignment="1"/>
    <xf numFmtId="164" fontId="10" fillId="11" borderId="42" xfId="6" applyNumberFormat="1" applyFont="1" applyFill="1" applyBorder="1" applyAlignment="1">
      <alignment horizontal="center"/>
    </xf>
    <xf numFmtId="164" fontId="10" fillId="11" borderId="55" xfId="6" applyNumberFormat="1" applyFont="1" applyFill="1" applyBorder="1" applyAlignment="1">
      <alignment horizontal="center"/>
    </xf>
    <xf numFmtId="164" fontId="10" fillId="11" borderId="56" xfId="6" applyNumberFormat="1" applyFont="1" applyFill="1" applyBorder="1" applyAlignment="1">
      <alignment horizontal="center"/>
    </xf>
    <xf numFmtId="164" fontId="10" fillId="11" borderId="57" xfId="6" applyNumberFormat="1" applyFont="1" applyFill="1" applyBorder="1" applyAlignment="1">
      <alignment horizontal="center"/>
    </xf>
    <xf numFmtId="164" fontId="10" fillId="11" borderId="58" xfId="6" applyNumberFormat="1" applyFont="1" applyFill="1" applyBorder="1" applyAlignment="1">
      <alignment horizontal="center"/>
    </xf>
    <xf numFmtId="164" fontId="10" fillId="11" borderId="59" xfId="6" applyNumberFormat="1" applyFont="1" applyFill="1" applyBorder="1" applyAlignment="1">
      <alignment horizontal="center"/>
    </xf>
    <xf numFmtId="164" fontId="10" fillId="11" borderId="60" xfId="6" applyNumberFormat="1" applyFont="1" applyFill="1" applyBorder="1" applyAlignment="1">
      <alignment horizontal="center"/>
    </xf>
    <xf numFmtId="164" fontId="10" fillId="11" borderId="61" xfId="6" applyNumberFormat="1" applyFont="1" applyFill="1" applyBorder="1" applyAlignment="1">
      <alignment horizontal="center"/>
    </xf>
    <xf numFmtId="164" fontId="10" fillId="0" borderId="60" xfId="6" applyNumberFormat="1" applyFont="1" applyFill="1" applyBorder="1" applyAlignment="1">
      <alignment horizontal="center"/>
    </xf>
    <xf numFmtId="164" fontId="10" fillId="11" borderId="67" xfId="6" applyNumberFormat="1" applyFont="1" applyFill="1" applyBorder="1" applyAlignment="1">
      <alignment horizontal="center"/>
    </xf>
    <xf numFmtId="4" fontId="6" fillId="6" borderId="0" xfId="0" applyNumberFormat="1" applyFont="1" applyFill="1"/>
    <xf numFmtId="4" fontId="6" fillId="6" borderId="16" xfId="15" applyNumberFormat="1" applyFont="1" applyBorder="1" applyAlignment="1" applyProtection="1">
      <alignment vertical="center" wrapText="1"/>
      <protection locked="0"/>
    </xf>
    <xf numFmtId="0" fontId="6" fillId="6" borderId="77" xfId="0" applyFont="1" applyFill="1" applyBorder="1"/>
    <xf numFmtId="3" fontId="6" fillId="6" borderId="77" xfId="0" applyNumberFormat="1" applyFont="1" applyFill="1" applyBorder="1"/>
    <xf numFmtId="0" fontId="6" fillId="6" borderId="78" xfId="0" applyFont="1" applyFill="1" applyBorder="1" applyAlignment="1">
      <alignment wrapText="1"/>
    </xf>
    <xf numFmtId="0" fontId="6" fillId="6" borderId="78" xfId="0" applyFont="1" applyFill="1" applyBorder="1"/>
    <xf numFmtId="4" fontId="6" fillId="6" borderId="78" xfId="0" applyNumberFormat="1" applyFont="1" applyFill="1" applyBorder="1"/>
    <xf numFmtId="3" fontId="6" fillId="6" borderId="78" xfId="0" applyNumberFormat="1" applyFont="1" applyFill="1" applyBorder="1"/>
    <xf numFmtId="10" fontId="6" fillId="6" borderId="77" xfId="1" applyNumberFormat="1" applyFont="1" applyFill="1" applyBorder="1"/>
    <xf numFmtId="0" fontId="0" fillId="0" borderId="0" xfId="0" applyFill="1" applyProtection="1">
      <protection hidden="1"/>
    </xf>
    <xf numFmtId="0" fontId="4" fillId="3" borderId="15" xfId="3" applyFont="1" applyBorder="1" applyAlignment="1">
      <alignment horizontal="left" vertical="center" wrapText="1"/>
    </xf>
    <xf numFmtId="0" fontId="4" fillId="3" borderId="6" xfId="3" applyFont="1" applyBorder="1" applyAlignment="1">
      <alignment horizontal="center"/>
    </xf>
    <xf numFmtId="165" fontId="6" fillId="6" borderId="0" xfId="0" applyNumberFormat="1" applyFont="1" applyFill="1"/>
    <xf numFmtId="3" fontId="6" fillId="6" borderId="0" xfId="15" applyNumberFormat="1" applyFont="1" applyFill="1" applyBorder="1" applyAlignment="1" applyProtection="1">
      <alignment vertical="center" wrapText="1"/>
    </xf>
    <xf numFmtId="3" fontId="6" fillId="6" borderId="82" xfId="15" applyNumberFormat="1" applyFont="1" applyFill="1" applyBorder="1" applyAlignment="1" applyProtection="1">
      <alignment vertical="center" wrapText="1"/>
    </xf>
    <xf numFmtId="9" fontId="6" fillId="6" borderId="11" xfId="1" applyFont="1" applyFill="1" applyBorder="1"/>
    <xf numFmtId="9" fontId="6" fillId="6" borderId="15" xfId="1" applyFont="1" applyFill="1" applyBorder="1"/>
    <xf numFmtId="3" fontId="4" fillId="3" borderId="5" xfId="3" applyNumberFormat="1" applyFont="1" applyBorder="1"/>
    <xf numFmtId="164" fontId="22" fillId="11" borderId="37" xfId="6" quotePrefix="1" applyNumberFormat="1" applyFont="1" applyFill="1" applyBorder="1" applyAlignment="1">
      <alignment horizontal="center"/>
    </xf>
    <xf numFmtId="164" fontId="22" fillId="11" borderId="38" xfId="6" quotePrefix="1" applyNumberFormat="1" applyFont="1" applyFill="1" applyBorder="1" applyAlignment="1">
      <alignment horizontal="center"/>
    </xf>
    <xf numFmtId="164" fontId="22" fillId="11" borderId="38" xfId="6" applyNumberFormat="1" applyFont="1" applyFill="1" applyBorder="1" applyAlignment="1">
      <alignment horizontal="center"/>
    </xf>
    <xf numFmtId="164" fontId="22" fillId="11" borderId="40" xfId="6" applyNumberFormat="1" applyFont="1" applyFill="1" applyBorder="1" applyAlignment="1">
      <alignment horizontal="center"/>
    </xf>
    <xf numFmtId="164" fontId="22" fillId="11" borderId="39" xfId="6" applyNumberFormat="1" applyFont="1" applyFill="1" applyBorder="1" applyAlignment="1">
      <alignment horizontal="center"/>
    </xf>
    <xf numFmtId="4" fontId="8" fillId="0" borderId="36" xfId="0" applyNumberFormat="1" applyFont="1" applyBorder="1"/>
    <xf numFmtId="4" fontId="8" fillId="0" borderId="0" xfId="0" applyNumberFormat="1" applyFont="1"/>
    <xf numFmtId="164" fontId="8" fillId="0" borderId="36" xfId="0" applyNumberFormat="1" applyFont="1" applyBorder="1"/>
    <xf numFmtId="164" fontId="8" fillId="0" borderId="0" xfId="0" applyNumberFormat="1" applyFont="1"/>
    <xf numFmtId="164" fontId="0" fillId="0" borderId="0" xfId="0" applyNumberFormat="1"/>
    <xf numFmtId="164" fontId="0" fillId="0" borderId="36" xfId="0" applyNumberFormat="1" applyBorder="1"/>
    <xf numFmtId="164" fontId="8" fillId="0" borderId="63" xfId="0" applyNumberFormat="1" applyFont="1" applyBorder="1"/>
    <xf numFmtId="0" fontId="4" fillId="3" borderId="6" xfId="3" applyFont="1" applyBorder="1" applyAlignment="1" applyProtection="1">
      <alignment vertical="center" wrapText="1"/>
    </xf>
    <xf numFmtId="3" fontId="4" fillId="3" borderId="0" xfId="3" applyNumberFormat="1" applyFont="1" applyBorder="1" applyAlignment="1">
      <alignment horizontal="right"/>
    </xf>
    <xf numFmtId="3" fontId="6" fillId="6" borderId="0" xfId="0" applyNumberFormat="1" applyFont="1" applyFill="1" applyBorder="1"/>
    <xf numFmtId="9" fontId="4" fillId="3" borderId="0" xfId="1" applyFont="1" applyFill="1" applyBorder="1" applyAlignment="1">
      <alignment horizontal="right"/>
    </xf>
    <xf numFmtId="0" fontId="4" fillId="3" borderId="0" xfId="3" applyFont="1" applyBorder="1" applyAlignment="1">
      <alignment horizontal="right"/>
    </xf>
    <xf numFmtId="4" fontId="32" fillId="6" borderId="83" xfId="3" applyNumberFormat="1" applyFont="1" applyFill="1" applyBorder="1" applyAlignment="1" applyProtection="1">
      <alignment vertical="center" wrapText="1"/>
      <protection hidden="1"/>
    </xf>
    <xf numFmtId="0" fontId="0" fillId="6" borderId="0" xfId="0" applyFill="1" applyBorder="1" applyProtection="1">
      <protection hidden="1"/>
    </xf>
    <xf numFmtId="0" fontId="0" fillId="6" borderId="83" xfId="0" applyFill="1" applyBorder="1" applyAlignment="1">
      <alignment horizontal="center"/>
    </xf>
    <xf numFmtId="3" fontId="4" fillId="3" borderId="0" xfId="3" applyNumberFormat="1" applyFont="1" applyBorder="1" applyAlignment="1">
      <alignment horizontal="right" vertical="center"/>
    </xf>
    <xf numFmtId="9" fontId="4" fillId="3" borderId="0" xfId="1" applyFont="1" applyFill="1" applyBorder="1" applyAlignment="1">
      <alignment horizontal="right" vertical="center"/>
    </xf>
    <xf numFmtId="0" fontId="0" fillId="6" borderId="26" xfId="0" applyFont="1" applyFill="1" applyBorder="1" applyAlignment="1">
      <alignment vertical="center"/>
    </xf>
    <xf numFmtId="0" fontId="0" fillId="6" borderId="0" xfId="0" applyFont="1" applyFill="1" applyBorder="1" applyAlignment="1">
      <alignment vertical="center"/>
    </xf>
    <xf numFmtId="3" fontId="6" fillId="6" borderId="0" xfId="0" applyNumberFormat="1" applyFont="1" applyFill="1" applyAlignment="1">
      <alignment vertical="center" wrapText="1"/>
    </xf>
    <xf numFmtId="9" fontId="6" fillId="6" borderId="0" xfId="1" applyFont="1" applyFill="1" applyAlignment="1">
      <alignment vertical="center" wrapText="1"/>
    </xf>
    <xf numFmtId="0" fontId="6" fillId="6" borderId="1" xfId="0" applyFont="1" applyFill="1" applyBorder="1" applyAlignment="1" applyProtection="1">
      <alignment horizontal="left" wrapText="1"/>
      <protection hidden="1"/>
    </xf>
    <xf numFmtId="0" fontId="8" fillId="8" borderId="0" xfId="8" applyAlignment="1">
      <alignment horizontal="center" vertical="center" wrapText="1"/>
    </xf>
    <xf numFmtId="3" fontId="6" fillId="6" borderId="0" xfId="0" applyNumberFormat="1" applyFont="1" applyFill="1" applyAlignment="1">
      <alignment wrapText="1"/>
    </xf>
    <xf numFmtId="0" fontId="0" fillId="6" borderId="0" xfId="0" applyFill="1" applyAlignment="1">
      <alignment horizontal="left" wrapText="1"/>
    </xf>
    <xf numFmtId="0" fontId="6" fillId="6" borderId="0" xfId="0" applyFont="1" applyFill="1" applyAlignment="1">
      <alignment wrapText="1"/>
    </xf>
    <xf numFmtId="0" fontId="5" fillId="3" borderId="6" xfId="3" applyFont="1" applyBorder="1" applyAlignment="1" applyProtection="1">
      <alignment horizontal="center" vertical="center" wrapText="1"/>
      <protection hidden="1"/>
    </xf>
    <xf numFmtId="0" fontId="4" fillId="3" borderId="6" xfId="3" applyFont="1" applyBorder="1" applyAlignment="1">
      <alignment horizontal="center" vertical="center" wrapText="1"/>
    </xf>
    <xf numFmtId="0" fontId="4" fillId="3" borderId="15" xfId="3" applyFont="1" applyBorder="1" applyAlignment="1">
      <alignment horizontal="left" vertical="center" wrapText="1"/>
    </xf>
    <xf numFmtId="0" fontId="6" fillId="13" borderId="29" xfId="0" applyFont="1" applyFill="1" applyBorder="1" applyAlignment="1" applyProtection="1">
      <alignment horizontal="left" vertical="center" wrapText="1"/>
    </xf>
    <xf numFmtId="0" fontId="25" fillId="11" borderId="0" xfId="6" applyFont="1" applyFill="1" applyBorder="1" applyAlignment="1">
      <alignment horizontal="left"/>
    </xf>
    <xf numFmtId="3" fontId="16" fillId="6" borderId="0" xfId="0" applyNumberFormat="1" applyFont="1" applyFill="1" applyAlignment="1">
      <alignment vertical="center"/>
    </xf>
    <xf numFmtId="9" fontId="16" fillId="6" borderId="0" xfId="1" applyFont="1" applyFill="1" applyAlignment="1">
      <alignment vertical="center"/>
    </xf>
    <xf numFmtId="0" fontId="11" fillId="14" borderId="15" xfId="4" applyFont="1" applyFill="1" applyBorder="1" applyAlignment="1" applyProtection="1">
      <alignment wrapText="1"/>
      <protection hidden="1"/>
    </xf>
    <xf numFmtId="3" fontId="16" fillId="14" borderId="87" xfId="0" applyNumberFormat="1" applyFont="1" applyFill="1" applyBorder="1" applyAlignment="1">
      <alignment vertical="center"/>
    </xf>
    <xf numFmtId="4" fontId="4" fillId="15" borderId="15" xfId="3" applyNumberFormat="1" applyFont="1" applyFill="1" applyBorder="1" applyAlignment="1" applyProtection="1">
      <alignment wrapText="1"/>
      <protection hidden="1"/>
    </xf>
    <xf numFmtId="3" fontId="16" fillId="6" borderId="88" xfId="0" applyNumberFormat="1" applyFont="1" applyFill="1" applyBorder="1" applyAlignment="1">
      <alignment vertical="center"/>
    </xf>
    <xf numFmtId="0" fontId="10" fillId="11" borderId="0" xfId="6" applyFont="1" applyFill="1" applyAlignment="1">
      <alignment horizontal="left"/>
    </xf>
    <xf numFmtId="0" fontId="10" fillId="11" borderId="31" xfId="6" applyFont="1" applyFill="1" applyBorder="1" applyAlignment="1"/>
    <xf numFmtId="0" fontId="4" fillId="3" borderId="6" xfId="3" applyFont="1" applyBorder="1" applyAlignment="1">
      <alignment horizontal="center"/>
    </xf>
    <xf numFmtId="0" fontId="6" fillId="6" borderId="0" xfId="0" applyFont="1" applyFill="1" applyBorder="1" applyAlignment="1">
      <alignment wrapText="1"/>
    </xf>
    <xf numFmtId="10" fontId="6" fillId="6" borderId="0" xfId="1" applyNumberFormat="1" applyFont="1" applyFill="1" applyBorder="1"/>
    <xf numFmtId="0" fontId="6" fillId="14" borderId="0" xfId="0" applyFont="1" applyFill="1" applyBorder="1" applyAlignment="1">
      <alignment wrapText="1"/>
    </xf>
    <xf numFmtId="9" fontId="0" fillId="6" borderId="0" xfId="1" applyFont="1" applyFill="1"/>
    <xf numFmtId="9" fontId="6" fillId="6" borderId="0" xfId="1" applyFont="1" applyFill="1"/>
    <xf numFmtId="9" fontId="3" fillId="6" borderId="0" xfId="1" applyFont="1" applyFill="1"/>
    <xf numFmtId="0" fontId="6" fillId="6" borderId="0" xfId="16" applyFill="1" applyAlignment="1" applyProtection="1">
      <alignment vertical="center"/>
      <protection hidden="1"/>
    </xf>
    <xf numFmtId="0" fontId="38" fillId="6" borderId="0" xfId="17" applyFill="1" applyAlignment="1" applyProtection="1">
      <alignment vertical="center"/>
      <protection hidden="1"/>
    </xf>
    <xf numFmtId="0" fontId="6" fillId="6" borderId="0" xfId="16" applyFill="1" applyAlignment="1">
      <alignment vertical="center"/>
    </xf>
    <xf numFmtId="0" fontId="6" fillId="6" borderId="0" xfId="16" applyFill="1" applyAlignment="1" applyProtection="1">
      <alignment vertical="center" wrapText="1"/>
      <protection hidden="1"/>
    </xf>
    <xf numFmtId="0" fontId="6" fillId="6" borderId="0" xfId="16" applyFill="1" applyAlignment="1" applyProtection="1">
      <alignment horizontal="left" vertical="center"/>
      <protection hidden="1"/>
    </xf>
    <xf numFmtId="0" fontId="6" fillId="6" borderId="0" xfId="16" applyFill="1" applyAlignment="1">
      <alignment horizontal="center" vertical="center"/>
    </xf>
    <xf numFmtId="0" fontId="0" fillId="6" borderId="39" xfId="16" applyFont="1" applyFill="1" applyBorder="1" applyAlignment="1" applyProtection="1">
      <alignment vertical="center"/>
      <protection hidden="1"/>
    </xf>
    <xf numFmtId="0" fontId="0" fillId="6" borderId="44" xfId="16" applyFont="1" applyFill="1" applyBorder="1" applyAlignment="1" applyProtection="1">
      <alignment vertical="center"/>
      <protection hidden="1"/>
    </xf>
    <xf numFmtId="0" fontId="4" fillId="3" borderId="11" xfId="19" applyBorder="1" applyAlignment="1" applyProtection="1">
      <alignment horizontal="center" vertical="center"/>
    </xf>
    <xf numFmtId="0" fontId="4" fillId="3" borderId="26" xfId="19" applyBorder="1" applyAlignment="1" applyProtection="1">
      <alignment horizontal="center" vertical="center"/>
    </xf>
    <xf numFmtId="3" fontId="6" fillId="6" borderId="14" xfId="15" applyAlignment="1">
      <alignment vertical="center" wrapText="1"/>
      <protection locked="0"/>
    </xf>
    <xf numFmtId="3" fontId="4" fillId="3" borderId="0" xfId="19" applyNumberFormat="1" applyBorder="1" applyAlignment="1" applyProtection="1">
      <alignment horizontal="center" vertical="center"/>
    </xf>
    <xf numFmtId="3" fontId="6" fillId="8" borderId="0" xfId="16" applyNumberFormat="1" applyFill="1" applyAlignment="1">
      <alignment vertical="center"/>
    </xf>
    <xf numFmtId="0" fontId="4" fillId="3" borderId="0" xfId="19" applyBorder="1" applyAlignment="1" applyProtection="1">
      <alignment horizontal="center" vertical="center"/>
    </xf>
    <xf numFmtId="3" fontId="4" fillId="7" borderId="0" xfId="15" applyFont="1" applyFill="1" applyBorder="1" applyAlignment="1">
      <alignment vertical="center" wrapText="1"/>
      <protection locked="0"/>
    </xf>
    <xf numFmtId="3" fontId="6" fillId="4" borderId="0" xfId="18" applyNumberFormat="1" applyAlignment="1" applyProtection="1">
      <alignment vertical="center"/>
    </xf>
    <xf numFmtId="3" fontId="0" fillId="17" borderId="0" xfId="18" applyNumberFormat="1" applyFont="1" applyFill="1" applyAlignment="1" applyProtection="1">
      <alignment vertical="center"/>
    </xf>
    <xf numFmtId="3" fontId="6" fillId="17" borderId="0" xfId="18" applyNumberFormat="1" applyFill="1" applyAlignment="1" applyProtection="1">
      <alignment vertical="center"/>
    </xf>
    <xf numFmtId="0" fontId="16" fillId="6" borderId="0" xfId="16" applyFont="1" applyFill="1" applyAlignment="1">
      <alignment vertical="center"/>
    </xf>
    <xf numFmtId="0" fontId="5" fillId="6" borderId="0" xfId="16" applyFont="1" applyFill="1" applyAlignment="1">
      <alignment vertical="center"/>
    </xf>
    <xf numFmtId="3" fontId="37" fillId="6" borderId="0" xfId="16" applyNumberFormat="1" applyFont="1" applyFill="1" applyAlignment="1">
      <alignment vertical="center"/>
    </xf>
    <xf numFmtId="0" fontId="4" fillId="3" borderId="0" xfId="19" applyBorder="1" applyAlignment="1" applyProtection="1">
      <alignment vertical="center"/>
    </xf>
    <xf numFmtId="0" fontId="6" fillId="16" borderId="0" xfId="16" applyFill="1" applyAlignment="1">
      <alignment vertical="center"/>
    </xf>
    <xf numFmtId="0" fontId="4" fillId="16" borderId="0" xfId="16" applyFont="1" applyFill="1" applyAlignment="1">
      <alignment vertical="center"/>
    </xf>
    <xf numFmtId="3" fontId="6" fillId="6" borderId="0" xfId="18" applyNumberFormat="1" applyFill="1" applyAlignment="1" applyProtection="1">
      <alignment vertical="center"/>
    </xf>
    <xf numFmtId="0" fontId="6" fillId="17" borderId="0" xfId="16" applyFill="1" applyAlignment="1">
      <alignment vertical="center"/>
    </xf>
    <xf numFmtId="0" fontId="4" fillId="6" borderId="0" xfId="16" applyFont="1" applyFill="1" applyAlignment="1">
      <alignment vertical="center"/>
    </xf>
    <xf numFmtId="3" fontId="11" fillId="6" borderId="0" xfId="16" applyNumberFormat="1" applyFont="1" applyFill="1" applyAlignment="1">
      <alignment vertical="center"/>
    </xf>
    <xf numFmtId="0" fontId="11" fillId="6" borderId="0" xfId="16" applyFont="1" applyFill="1" applyAlignment="1">
      <alignment vertical="center"/>
    </xf>
    <xf numFmtId="0" fontId="0" fillId="6" borderId="0" xfId="16" applyFont="1" applyFill="1" applyAlignment="1">
      <alignment vertical="center"/>
    </xf>
    <xf numFmtId="9" fontId="11" fillId="6" borderId="91" xfId="20" applyFont="1" applyFill="1" applyBorder="1" applyAlignment="1">
      <alignment vertical="center"/>
    </xf>
    <xf numFmtId="0" fontId="34" fillId="2" borderId="0" xfId="2" applyFont="1" applyAlignment="1" applyProtection="1">
      <alignment vertical="center"/>
      <protection hidden="1"/>
    </xf>
    <xf numFmtId="3" fontId="16" fillId="0" borderId="0" xfId="0" applyNumberFormat="1" applyFont="1" applyFill="1" applyBorder="1" applyAlignment="1">
      <alignment vertical="center"/>
    </xf>
    <xf numFmtId="0" fontId="6" fillId="6" borderId="29" xfId="0" applyFont="1" applyFill="1" applyBorder="1" applyAlignment="1" applyProtection="1">
      <alignment vertical="center" wrapText="1"/>
    </xf>
    <xf numFmtId="0" fontId="3" fillId="2" borderId="0" xfId="2" applyAlignment="1" applyProtection="1">
      <alignment horizontal="center" wrapText="1"/>
      <protection hidden="1"/>
    </xf>
    <xf numFmtId="0" fontId="6" fillId="6" borderId="29" xfId="0" applyFont="1" applyFill="1" applyBorder="1" applyAlignment="1" applyProtection="1">
      <alignment horizontal="left" vertical="center"/>
    </xf>
    <xf numFmtId="0" fontId="2" fillId="4" borderId="0" xfId="4" applyBorder="1" applyAlignment="1" applyProtection="1">
      <alignment horizontal="center"/>
      <protection hidden="1"/>
    </xf>
    <xf numFmtId="0" fontId="2" fillId="4" borderId="17" xfId="4" applyBorder="1" applyAlignment="1" applyProtection="1">
      <alignment horizontal="center"/>
      <protection hidden="1"/>
    </xf>
    <xf numFmtId="0" fontId="2" fillId="4" borderId="8" xfId="4" applyBorder="1" applyAlignment="1" applyProtection="1">
      <alignment horizontal="center"/>
      <protection hidden="1"/>
    </xf>
    <xf numFmtId="0" fontId="2" fillId="4" borderId="18" xfId="4" applyBorder="1" applyAlignment="1" applyProtection="1">
      <alignment horizontal="center"/>
      <protection hidden="1"/>
    </xf>
    <xf numFmtId="3" fontId="0" fillId="6" borderId="79" xfId="0" applyNumberFormat="1" applyFill="1" applyBorder="1" applyAlignment="1" applyProtection="1">
      <alignment horizontal="center"/>
    </xf>
    <xf numFmtId="3" fontId="0" fillId="6" borderId="80" xfId="0" applyNumberFormat="1" applyFill="1" applyBorder="1" applyAlignment="1" applyProtection="1">
      <alignment horizontal="center"/>
    </xf>
    <xf numFmtId="3" fontId="0" fillId="6" borderId="81" xfId="0" applyNumberFormat="1" applyFill="1" applyBorder="1" applyAlignment="1" applyProtection="1">
      <alignment horizontal="center"/>
    </xf>
    <xf numFmtId="0" fontId="3" fillId="2" borderId="0" xfId="2" applyAlignment="1" applyProtection="1">
      <alignment horizontal="center" vertical="center" wrapText="1"/>
      <protection hidden="1"/>
    </xf>
    <xf numFmtId="0" fontId="3" fillId="2" borderId="19" xfId="2" applyBorder="1" applyAlignment="1" applyProtection="1">
      <alignment horizontal="left" wrapText="1"/>
      <protection hidden="1"/>
    </xf>
    <xf numFmtId="0" fontId="3" fillId="2" borderId="20" xfId="2" applyBorder="1" applyAlignment="1" applyProtection="1">
      <alignment horizontal="left" wrapText="1"/>
      <protection hidden="1"/>
    </xf>
    <xf numFmtId="0" fontId="3" fillId="2" borderId="21" xfId="2" applyBorder="1" applyAlignment="1" applyProtection="1">
      <alignment horizontal="left" wrapText="1"/>
      <protection hidden="1"/>
    </xf>
    <xf numFmtId="0" fontId="5" fillId="2" borderId="0" xfId="2" applyFont="1" applyAlignment="1" applyProtection="1">
      <alignment horizontal="left" wrapText="1"/>
    </xf>
    <xf numFmtId="0" fontId="34" fillId="2" borderId="0" xfId="2" applyFont="1" applyAlignment="1" applyProtection="1">
      <alignment horizontal="left" wrapText="1"/>
      <protection hidden="1"/>
    </xf>
    <xf numFmtId="0" fontId="11" fillId="6" borderId="74" xfId="2" applyFont="1" applyFill="1" applyBorder="1" applyAlignment="1" applyProtection="1">
      <alignment horizontal="left" wrapText="1"/>
      <protection hidden="1"/>
    </xf>
    <xf numFmtId="0" fontId="11" fillId="6" borderId="75" xfId="2" applyFont="1" applyFill="1" applyBorder="1" applyAlignment="1" applyProtection="1">
      <alignment horizontal="left" wrapText="1"/>
      <protection hidden="1"/>
    </xf>
    <xf numFmtId="0" fontId="37" fillId="6" borderId="76" xfId="2" applyFont="1" applyFill="1" applyBorder="1" applyAlignment="1" applyProtection="1">
      <alignment horizontal="left" wrapText="1"/>
      <protection hidden="1"/>
    </xf>
    <xf numFmtId="0" fontId="35" fillId="6" borderId="84" xfId="2" applyFont="1" applyFill="1" applyBorder="1" applyAlignment="1" applyProtection="1">
      <alignment horizontal="left" vertical="center" wrapText="1"/>
      <protection hidden="1"/>
    </xf>
    <xf numFmtId="0" fontId="35" fillId="6" borderId="85" xfId="2" applyFont="1" applyFill="1" applyBorder="1" applyAlignment="1" applyProtection="1">
      <alignment horizontal="left" vertical="center" wrapText="1"/>
      <protection hidden="1"/>
    </xf>
    <xf numFmtId="0" fontId="35" fillId="6" borderId="86" xfId="2" applyFont="1" applyFill="1" applyBorder="1" applyAlignment="1" applyProtection="1">
      <alignment horizontal="left" vertical="center" wrapText="1"/>
      <protection hidden="1"/>
    </xf>
    <xf numFmtId="0" fontId="14" fillId="4" borderId="15" xfId="4" applyFont="1" applyBorder="1" applyAlignment="1">
      <alignment horizontal="center" wrapText="1"/>
    </xf>
    <xf numFmtId="0" fontId="14" fillId="4" borderId="11" xfId="4" applyFont="1" applyBorder="1" applyAlignment="1">
      <alignment horizontal="center" wrapText="1"/>
    </xf>
    <xf numFmtId="0" fontId="14" fillId="4" borderId="31" xfId="4" applyFont="1" applyBorder="1" applyAlignment="1">
      <alignment horizontal="center" wrapText="1"/>
    </xf>
    <xf numFmtId="0" fontId="4" fillId="3" borderId="30" xfId="3" applyFont="1" applyBorder="1" applyAlignment="1" applyProtection="1">
      <alignment horizontal="left" vertical="center" wrapText="1"/>
    </xf>
    <xf numFmtId="0" fontId="4" fillId="3" borderId="10" xfId="3" applyFont="1" applyBorder="1" applyAlignment="1" applyProtection="1">
      <alignment horizontal="left" vertical="center" wrapText="1"/>
    </xf>
    <xf numFmtId="0" fontId="5" fillId="3" borderId="6" xfId="3" applyFont="1" applyBorder="1" applyAlignment="1" applyProtection="1">
      <alignment horizontal="center" vertical="center" wrapText="1"/>
      <protection hidden="1"/>
    </xf>
    <xf numFmtId="0" fontId="14" fillId="4" borderId="15" xfId="4" applyFont="1" applyBorder="1" applyAlignment="1">
      <alignment horizontal="center"/>
    </xf>
    <xf numFmtId="0" fontId="14" fillId="4" borderId="11" xfId="4" applyFont="1" applyBorder="1" applyAlignment="1">
      <alignment horizontal="center"/>
    </xf>
    <xf numFmtId="0" fontId="14" fillId="4" borderId="31" xfId="4" applyFont="1" applyBorder="1" applyAlignment="1">
      <alignment horizontal="center"/>
    </xf>
    <xf numFmtId="0" fontId="6" fillId="6" borderId="0" xfId="16" applyFill="1" applyAlignment="1">
      <alignment horizontal="left" vertical="center" wrapText="1"/>
    </xf>
    <xf numFmtId="0" fontId="16" fillId="6" borderId="0" xfId="16" applyFont="1" applyFill="1" applyAlignment="1">
      <alignment horizontal="left" vertical="center" wrapText="1"/>
    </xf>
    <xf numFmtId="3" fontId="0" fillId="16" borderId="0" xfId="18" applyNumberFormat="1" applyFont="1" applyFill="1" applyAlignment="1" applyProtection="1">
      <alignment horizontal="center" vertical="center"/>
    </xf>
    <xf numFmtId="3" fontId="6" fillId="16" borderId="0" xfId="18" applyNumberFormat="1" applyFill="1" applyAlignment="1" applyProtection="1">
      <alignment horizontal="center" vertical="center"/>
    </xf>
    <xf numFmtId="0" fontId="0" fillId="17" borderId="0" xfId="18" applyFont="1" applyFill="1" applyAlignment="1" applyProtection="1">
      <alignment horizontal="left" vertical="center" wrapText="1"/>
    </xf>
    <xf numFmtId="0" fontId="6" fillId="17" borderId="0" xfId="18" applyFill="1" applyAlignment="1" applyProtection="1">
      <alignment horizontal="left" vertical="center" wrapText="1"/>
    </xf>
    <xf numFmtId="0" fontId="6" fillId="6" borderId="89" xfId="16" applyFill="1" applyBorder="1" applyAlignment="1">
      <alignment horizontal="center" vertical="center" textRotation="90"/>
    </xf>
    <xf numFmtId="0" fontId="6" fillId="6" borderId="90" xfId="16" applyFill="1" applyBorder="1" applyAlignment="1">
      <alignment horizontal="center" vertical="center" textRotation="90"/>
    </xf>
    <xf numFmtId="0" fontId="6" fillId="6" borderId="89" xfId="16" applyFill="1" applyBorder="1" applyAlignment="1">
      <alignment horizontal="center" vertical="center" textRotation="90" wrapText="1"/>
    </xf>
    <xf numFmtId="0" fontId="6" fillId="6" borderId="90" xfId="16" applyFill="1" applyBorder="1" applyAlignment="1">
      <alignment horizontal="center" vertical="center" textRotation="90" wrapText="1"/>
    </xf>
    <xf numFmtId="0" fontId="4" fillId="3" borderId="9" xfId="3" applyFont="1" applyBorder="1" applyAlignment="1">
      <alignment horizontal="center" vertical="center" wrapText="1"/>
    </xf>
    <xf numFmtId="0" fontId="4" fillId="3" borderId="10" xfId="3" applyFont="1" applyBorder="1" applyAlignment="1">
      <alignment horizontal="center" vertical="center" wrapText="1"/>
    </xf>
    <xf numFmtId="0" fontId="4" fillId="3" borderId="7" xfId="3" applyFont="1" applyBorder="1" applyAlignment="1">
      <alignment horizontal="left" vertical="center"/>
    </xf>
    <xf numFmtId="0" fontId="4" fillId="3" borderId="24" xfId="3" applyFont="1" applyBorder="1" applyAlignment="1">
      <alignment horizontal="left" vertical="center"/>
    </xf>
    <xf numFmtId="0" fontId="4" fillId="3" borderId="15" xfId="3" applyFont="1" applyBorder="1" applyAlignment="1">
      <alignment horizontal="center"/>
    </xf>
    <xf numFmtId="0" fontId="4" fillId="3" borderId="31" xfId="3" applyFont="1" applyBorder="1" applyAlignment="1">
      <alignment horizontal="center"/>
    </xf>
    <xf numFmtId="0" fontId="4" fillId="3" borderId="6" xfId="3" applyFont="1" applyBorder="1" applyAlignment="1">
      <alignment horizontal="left" vertical="center"/>
    </xf>
    <xf numFmtId="0" fontId="14" fillId="4" borderId="6" xfId="4" applyFont="1" applyBorder="1" applyAlignment="1">
      <alignment horizontal="center"/>
    </xf>
    <xf numFmtId="0" fontId="4" fillId="3" borderId="6" xfId="3" applyFont="1" applyBorder="1" applyAlignment="1">
      <alignment horizontal="center" vertical="center" wrapText="1"/>
    </xf>
    <xf numFmtId="0" fontId="4" fillId="3" borderId="15" xfId="3" applyFont="1" applyBorder="1" applyAlignment="1">
      <alignment horizontal="center" vertical="center"/>
    </xf>
    <xf numFmtId="0" fontId="4" fillId="3" borderId="31" xfId="3" applyFont="1" applyBorder="1" applyAlignment="1">
      <alignment horizontal="center" vertical="center"/>
    </xf>
    <xf numFmtId="0" fontId="4" fillId="3" borderId="23" xfId="3" applyFont="1" applyBorder="1" applyAlignment="1">
      <alignment horizontal="left" vertical="center"/>
    </xf>
    <xf numFmtId="0" fontId="4" fillId="3" borderId="22" xfId="3" applyFont="1" applyBorder="1" applyAlignment="1">
      <alignment horizontal="left" vertical="center"/>
    </xf>
    <xf numFmtId="0" fontId="4" fillId="3" borderId="27" xfId="3" applyFont="1" applyBorder="1" applyAlignment="1">
      <alignment horizontal="left" vertical="center"/>
    </xf>
    <xf numFmtId="0" fontId="4" fillId="3" borderId="15" xfId="3" applyFont="1" applyBorder="1" applyAlignment="1">
      <alignment horizontal="left" vertical="center" wrapText="1"/>
    </xf>
    <xf numFmtId="0" fontId="4" fillId="3" borderId="31" xfId="3" applyFont="1" applyBorder="1" applyAlignment="1">
      <alignment horizontal="left" vertical="center" wrapText="1"/>
    </xf>
    <xf numFmtId="0" fontId="4" fillId="3" borderId="70" xfId="3" applyFont="1" applyBorder="1" applyAlignment="1">
      <alignment horizontal="center" vertical="center" wrapText="1"/>
    </xf>
    <xf numFmtId="0" fontId="4" fillId="3" borderId="69" xfId="3" applyFont="1" applyBorder="1" applyAlignment="1">
      <alignment horizontal="center" vertical="center" wrapText="1"/>
    </xf>
    <xf numFmtId="0" fontId="21" fillId="10" borderId="0" xfId="0" applyFont="1" applyFill="1" applyBorder="1" applyAlignment="1">
      <alignment horizontal="left"/>
    </xf>
    <xf numFmtId="0" fontId="28" fillId="0" borderId="33" xfId="0" applyFont="1" applyFill="1" applyBorder="1" applyAlignment="1">
      <alignment horizontal="left" vertical="center" wrapText="1"/>
    </xf>
    <xf numFmtId="0" fontId="19" fillId="9" borderId="0" xfId="0" applyFont="1" applyFill="1" applyBorder="1" applyAlignment="1">
      <alignment horizontal="right"/>
    </xf>
    <xf numFmtId="0" fontId="22" fillId="11" borderId="37" xfId="6" applyFont="1" applyFill="1" applyBorder="1" applyAlignment="1">
      <alignment horizontal="center" vertical="center"/>
    </xf>
    <xf numFmtId="0" fontId="22" fillId="11" borderId="38" xfId="6" applyFont="1" applyFill="1" applyBorder="1" applyAlignment="1">
      <alignment horizontal="center" vertical="center"/>
    </xf>
    <xf numFmtId="0" fontId="23" fillId="11" borderId="39" xfId="6" applyFont="1" applyFill="1" applyBorder="1" applyAlignment="1">
      <alignment horizontal="center" vertical="center"/>
    </xf>
    <xf numFmtId="0" fontId="23" fillId="11" borderId="42" xfId="6" applyFont="1" applyFill="1" applyBorder="1" applyAlignment="1">
      <alignment horizontal="center" vertical="center"/>
    </xf>
    <xf numFmtId="0" fontId="23" fillId="11" borderId="44" xfId="6" applyFont="1" applyFill="1" applyBorder="1" applyAlignment="1">
      <alignment horizontal="center" vertical="center"/>
    </xf>
    <xf numFmtId="0" fontId="22" fillId="11" borderId="37" xfId="6" applyFont="1" applyFill="1" applyBorder="1" applyAlignment="1">
      <alignment horizontal="center"/>
    </xf>
    <xf numFmtId="0" fontId="22" fillId="11" borderId="38" xfId="6" applyFont="1" applyFill="1" applyBorder="1" applyAlignment="1">
      <alignment horizontal="center"/>
    </xf>
    <xf numFmtId="0" fontId="22" fillId="11" borderId="40" xfId="6" applyFont="1" applyFill="1" applyBorder="1" applyAlignment="1">
      <alignment horizontal="center"/>
    </xf>
    <xf numFmtId="0" fontId="10" fillId="11" borderId="41" xfId="6" applyFont="1" applyFill="1" applyBorder="1" applyAlignment="1">
      <alignment horizontal="center" vertical="center"/>
    </xf>
    <xf numFmtId="0" fontId="10" fillId="11" borderId="0" xfId="6" applyFont="1" applyFill="1" applyBorder="1" applyAlignment="1">
      <alignment horizontal="center" vertical="center"/>
    </xf>
    <xf numFmtId="0" fontId="22" fillId="11" borderId="41" xfId="6" applyFont="1" applyFill="1" applyBorder="1" applyAlignment="1">
      <alignment horizontal="center" vertical="center"/>
    </xf>
    <xf numFmtId="0" fontId="22" fillId="11" borderId="0" xfId="6" applyFont="1" applyFill="1" applyBorder="1" applyAlignment="1">
      <alignment horizontal="center" vertical="center"/>
    </xf>
    <xf numFmtId="0" fontId="22" fillId="11" borderId="43" xfId="6" applyFont="1" applyFill="1" applyBorder="1" applyAlignment="1">
      <alignment horizontal="center" vertical="center"/>
    </xf>
    <xf numFmtId="0" fontId="19" fillId="9" borderId="0" xfId="0" applyFont="1" applyFill="1" applyBorder="1" applyAlignment="1">
      <alignment horizontal="left"/>
    </xf>
    <xf numFmtId="0" fontId="19" fillId="9" borderId="0" xfId="0" quotePrefix="1" applyFont="1" applyFill="1" applyBorder="1" applyAlignment="1">
      <alignment horizontal="center"/>
    </xf>
    <xf numFmtId="0" fontId="22" fillId="11" borderId="39" xfId="6" applyFont="1" applyFill="1" applyBorder="1" applyAlignment="1">
      <alignment horizontal="center" vertical="center" wrapText="1"/>
    </xf>
    <xf numFmtId="0" fontId="22" fillId="11" borderId="42" xfId="6" applyFont="1" applyFill="1" applyBorder="1" applyAlignment="1">
      <alignment horizontal="center" vertical="center" wrapText="1"/>
    </xf>
    <xf numFmtId="0" fontId="22" fillId="11" borderId="44" xfId="6" applyFont="1" applyFill="1" applyBorder="1" applyAlignment="1">
      <alignment horizontal="center" vertical="center" wrapText="1"/>
    </xf>
    <xf numFmtId="0" fontId="25" fillId="11" borderId="0" xfId="6" applyFont="1" applyFill="1" applyBorder="1" applyAlignment="1">
      <alignment horizontal="left"/>
    </xf>
    <xf numFmtId="0" fontId="19" fillId="9" borderId="0" xfId="0" quotePrefix="1" applyFont="1" applyFill="1" applyBorder="1" applyAlignment="1">
      <alignment horizontal="right"/>
    </xf>
    <xf numFmtId="0" fontId="21" fillId="10" borderId="0" xfId="0" applyFont="1" applyFill="1" applyBorder="1" applyAlignment="1">
      <alignment horizontal="center"/>
    </xf>
    <xf numFmtId="0" fontId="4" fillId="3" borderId="11" xfId="3" applyFont="1" applyBorder="1" applyAlignment="1">
      <alignment horizontal="center"/>
    </xf>
    <xf numFmtId="0" fontId="4" fillId="3" borderId="25" xfId="3" applyFont="1" applyBorder="1" applyAlignment="1">
      <alignment horizontal="left" vertical="center"/>
    </xf>
    <xf numFmtId="0" fontId="4" fillId="3" borderId="5" xfId="3" applyFont="1" applyBorder="1" applyAlignment="1">
      <alignment horizontal="left" vertical="center"/>
    </xf>
    <xf numFmtId="0" fontId="4" fillId="3" borderId="6" xfId="3" applyFont="1" applyBorder="1" applyAlignment="1">
      <alignment horizontal="center"/>
    </xf>
    <xf numFmtId="0" fontId="8" fillId="8" borderId="15" xfId="8" applyBorder="1" applyAlignment="1">
      <alignment horizontal="center" vertical="center" wrapText="1"/>
    </xf>
    <xf numFmtId="0" fontId="8" fillId="8" borderId="31" xfId="8" applyBorder="1" applyAlignment="1">
      <alignment horizontal="center" vertical="center" wrapText="1"/>
    </xf>
    <xf numFmtId="0" fontId="4" fillId="3" borderId="15" xfId="3" applyFont="1" applyBorder="1" applyAlignment="1">
      <alignment horizontal="center" vertical="center" wrapText="1"/>
    </xf>
    <xf numFmtId="0" fontId="4" fillId="3" borderId="31" xfId="3" applyFont="1" applyBorder="1" applyAlignment="1">
      <alignment horizontal="center" vertical="center" wrapText="1"/>
    </xf>
    <xf numFmtId="0" fontId="4" fillId="3" borderId="71" xfId="3" applyFont="1" applyBorder="1" applyAlignment="1">
      <alignment horizontal="center"/>
    </xf>
    <xf numFmtId="0" fontId="4" fillId="3" borderId="0" xfId="3" applyFont="1" applyBorder="1" applyAlignment="1">
      <alignment horizontal="center"/>
    </xf>
    <xf numFmtId="0" fontId="4" fillId="18" borderId="15" xfId="3" applyFont="1" applyFill="1" applyBorder="1" applyAlignment="1">
      <alignment horizontal="center"/>
    </xf>
    <xf numFmtId="0" fontId="4" fillId="18" borderId="31" xfId="3" applyFont="1" applyFill="1" applyBorder="1" applyAlignment="1">
      <alignment horizontal="center"/>
    </xf>
    <xf numFmtId="3" fontId="6" fillId="6" borderId="71" xfId="0" applyNumberFormat="1" applyFont="1" applyFill="1" applyBorder="1" applyAlignment="1">
      <alignment horizontal="center"/>
    </xf>
    <xf numFmtId="3" fontId="6" fillId="6" borderId="0" xfId="0" applyNumberFormat="1" applyFont="1" applyFill="1" applyBorder="1" applyAlignment="1">
      <alignment horizontal="center"/>
    </xf>
    <xf numFmtId="3" fontId="6" fillId="6" borderId="15" xfId="0" applyNumberFormat="1" applyFont="1" applyFill="1" applyBorder="1" applyAlignment="1">
      <alignment horizontal="center"/>
    </xf>
    <xf numFmtId="3" fontId="6" fillId="6" borderId="31" xfId="0" applyNumberFormat="1" applyFont="1" applyFill="1" applyBorder="1" applyAlignment="1">
      <alignment horizontal="center"/>
    </xf>
    <xf numFmtId="0" fontId="4" fillId="3" borderId="72" xfId="3" applyFont="1" applyBorder="1" applyAlignment="1">
      <alignment horizontal="left" vertical="center"/>
    </xf>
    <xf numFmtId="0" fontId="4" fillId="3" borderId="10" xfId="3" applyFont="1" applyBorder="1" applyAlignment="1">
      <alignment horizontal="left" vertical="center"/>
    </xf>
    <xf numFmtId="0" fontId="4" fillId="3" borderId="11" xfId="3" applyFont="1" applyBorder="1" applyAlignment="1">
      <alignment horizontal="center" vertical="center" wrapText="1"/>
    </xf>
  </cellXfs>
  <cellStyles count="21">
    <cellStyle name="20 % - Accent2" xfId="4" builtinId="34"/>
    <cellStyle name="20 % - Accent2 2" xfId="18" xr:uid="{AF200F5F-C85D-4B3F-B816-7B229874E103}"/>
    <cellStyle name="Accent1" xfId="2" builtinId="29"/>
    <cellStyle name="Accent2" xfId="3" builtinId="33"/>
    <cellStyle name="Accent2 2" xfId="19" xr:uid="{959BDADA-D6BF-4B8C-9B46-ED7E42391870}"/>
    <cellStyle name="Accent6" xfId="5" builtinId="49" customBuiltin="1"/>
    <cellStyle name="Lien hypertexte" xfId="9" builtinId="8"/>
    <cellStyle name="Lien hypertexte 2" xfId="17" xr:uid="{C6C7E4CD-9944-4B20-BC75-670DB9B274EA}"/>
    <cellStyle name="Normal" xfId="0" builtinId="0"/>
    <cellStyle name="Normal 2" xfId="14" xr:uid="{00000000-0005-0000-0000-000006000000}"/>
    <cellStyle name="Normal 2 2" xfId="16" xr:uid="{C001F2AF-DD47-4758-ADCB-47F4270C43B6}"/>
    <cellStyle name="Normal_SIBELGA 2005-tableaux2" xfId="6" xr:uid="{00000000-0005-0000-0000-000007000000}"/>
    <cellStyle name="Pourcentage" xfId="1" builtinId="5"/>
    <cellStyle name="Pourcentage 2" xfId="20" xr:uid="{74E51FB3-41E8-4A1A-AE4E-99C4FC281277}"/>
    <cellStyle name="Procent 2" xfId="12" xr:uid="{00000000-0005-0000-0000-000009000000}"/>
    <cellStyle name="Standaard 3" xfId="11" xr:uid="{00000000-0005-0000-0000-00000A000000}"/>
    <cellStyle name="Standaard_Balans IL-Glob. PLAU" xfId="10" xr:uid="{00000000-0005-0000-0000-00000B000000}"/>
    <cellStyle name="Style 1" xfId="7" xr:uid="{00000000-0005-0000-0000-00000C000000}"/>
    <cellStyle name="Style 1 3" xfId="15" xr:uid="{00000000-0005-0000-0000-00000D000000}"/>
    <cellStyle name="Style 2" xfId="8" xr:uid="{00000000-0005-0000-0000-00000E000000}"/>
    <cellStyle name="Style 3_Nombres" xfId="13" xr:uid="{00000000-0005-0000-0000-00000F000000}"/>
  </cellStyles>
  <dxfs count="525">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28575</xdr:rowOff>
    </xdr:from>
    <xdr:to>
      <xdr:col>2</xdr:col>
      <xdr:colOff>238125</xdr:colOff>
      <xdr:row>4</xdr:row>
      <xdr:rowOff>41987</xdr:rowOff>
    </xdr:to>
    <xdr:pic>
      <xdr:nvPicPr>
        <xdr:cNvPr id="3" name="Image 2">
          <a:extLst>
            <a:ext uri="{FF2B5EF4-FFF2-40B4-BE49-F238E27FC236}">
              <a16:creationId xmlns:a16="http://schemas.microsoft.com/office/drawing/2014/main" id="{510A846F-465C-43AE-9556-4291EF376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19075"/>
          <a:ext cx="1647825" cy="5849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79"/>
  <sheetViews>
    <sheetView tabSelected="1" zoomScaleNormal="100" workbookViewId="0">
      <selection activeCell="B7" sqref="B7:J7"/>
    </sheetView>
  </sheetViews>
  <sheetFormatPr baseColWidth="10" defaultColWidth="7.140625" defaultRowHeight="15" x14ac:dyDescent="0.3"/>
  <cols>
    <col min="1" max="1" width="1.28515625" style="17" customWidth="1"/>
    <col min="2" max="2" width="23.7109375" style="17" customWidth="1"/>
    <col min="3" max="3" width="27.5703125" style="17" customWidth="1"/>
    <col min="4" max="4" width="8.42578125" style="17" bestFit="1" customWidth="1"/>
    <col min="5" max="16384" width="7.140625" style="17"/>
  </cols>
  <sheetData>
    <row r="7" spans="2:10" ht="30.6" customHeight="1" x14ac:dyDescent="0.3">
      <c r="B7" s="388" t="s">
        <v>217</v>
      </c>
      <c r="C7" s="388"/>
      <c r="D7" s="388"/>
      <c r="E7" s="388"/>
      <c r="F7" s="388"/>
      <c r="G7" s="388"/>
      <c r="H7" s="388"/>
      <c r="I7" s="388"/>
      <c r="J7" s="388"/>
    </row>
    <row r="9" spans="2:10" x14ac:dyDescent="0.3">
      <c r="B9" s="379" t="s">
        <v>17</v>
      </c>
      <c r="C9" s="379"/>
      <c r="D9" s="379"/>
      <c r="E9" s="379"/>
      <c r="F9" s="379"/>
      <c r="G9" s="379"/>
      <c r="H9" s="379"/>
      <c r="I9" s="379"/>
      <c r="J9" s="379"/>
    </row>
    <row r="11" spans="2:10" x14ac:dyDescent="0.3">
      <c r="B11" s="17" t="s">
        <v>18</v>
      </c>
    </row>
    <row r="12" spans="2:10" x14ac:dyDescent="0.3">
      <c r="B12" s="17" t="s">
        <v>19</v>
      </c>
      <c r="E12" s="18"/>
    </row>
    <row r="13" spans="2:10" x14ac:dyDescent="0.3">
      <c r="B13" s="17" t="s">
        <v>20</v>
      </c>
      <c r="E13" s="18"/>
    </row>
    <row r="14" spans="2:10" ht="15.75" thickBot="1" x14ac:dyDescent="0.35"/>
    <row r="15" spans="2:10" ht="28.9" customHeight="1" x14ac:dyDescent="0.3">
      <c r="B15" s="389" t="s">
        <v>21</v>
      </c>
      <c r="C15" s="390"/>
      <c r="D15" s="390"/>
      <c r="E15" s="390"/>
      <c r="F15" s="390"/>
      <c r="G15" s="390"/>
      <c r="H15" s="390"/>
      <c r="I15" s="390"/>
      <c r="J15" s="391"/>
    </row>
    <row r="16" spans="2:10" x14ac:dyDescent="0.3">
      <c r="B16" s="19" t="s">
        <v>22</v>
      </c>
      <c r="C16" s="381"/>
      <c r="D16" s="381"/>
      <c r="E16" s="381"/>
      <c r="F16" s="381"/>
      <c r="G16" s="381"/>
      <c r="H16" s="381"/>
      <c r="I16" s="381"/>
      <c r="J16" s="382"/>
    </row>
    <row r="17" spans="2:10" x14ac:dyDescent="0.3">
      <c r="B17" s="19" t="s">
        <v>23</v>
      </c>
      <c r="C17" s="381"/>
      <c r="D17" s="381"/>
      <c r="E17" s="381"/>
      <c r="F17" s="381"/>
      <c r="G17" s="381"/>
      <c r="H17" s="381"/>
      <c r="I17" s="381"/>
      <c r="J17" s="382"/>
    </row>
    <row r="18" spans="2:10" x14ac:dyDescent="0.3">
      <c r="B18" s="19" t="s">
        <v>24</v>
      </c>
      <c r="C18" s="381"/>
      <c r="D18" s="381"/>
      <c r="E18" s="381"/>
      <c r="F18" s="381"/>
      <c r="G18" s="381"/>
      <c r="H18" s="381"/>
      <c r="I18" s="381"/>
      <c r="J18" s="382"/>
    </row>
    <row r="19" spans="2:10" x14ac:dyDescent="0.3">
      <c r="B19" s="19" t="s">
        <v>25</v>
      </c>
      <c r="C19" s="381"/>
      <c r="D19" s="381"/>
      <c r="E19" s="381"/>
      <c r="F19" s="381"/>
      <c r="G19" s="381"/>
      <c r="H19" s="381"/>
      <c r="I19" s="381"/>
      <c r="J19" s="382"/>
    </row>
    <row r="20" spans="2:10" x14ac:dyDescent="0.3">
      <c r="B20" s="19"/>
      <c r="C20" s="20"/>
      <c r="D20" s="20"/>
      <c r="E20" s="20"/>
      <c r="F20" s="20"/>
      <c r="G20" s="20"/>
      <c r="H20" s="20"/>
      <c r="I20" s="20"/>
      <c r="J20" s="21"/>
    </row>
    <row r="21" spans="2:10" x14ac:dyDescent="0.3">
      <c r="B21" s="19" t="s">
        <v>26</v>
      </c>
      <c r="C21" s="381"/>
      <c r="D21" s="381"/>
      <c r="E21" s="381"/>
      <c r="F21" s="381"/>
      <c r="G21" s="381"/>
      <c r="H21" s="381"/>
      <c r="I21" s="381"/>
      <c r="J21" s="382"/>
    </row>
    <row r="22" spans="2:10" x14ac:dyDescent="0.3">
      <c r="B22" s="19" t="s">
        <v>27</v>
      </c>
      <c r="C22" s="381"/>
      <c r="D22" s="381"/>
      <c r="E22" s="381"/>
      <c r="F22" s="381"/>
      <c r="G22" s="381"/>
      <c r="H22" s="381"/>
      <c r="I22" s="381"/>
      <c r="J22" s="382"/>
    </row>
    <row r="23" spans="2:10" ht="15.75" thickBot="1" x14ac:dyDescent="0.35">
      <c r="B23" s="22" t="s">
        <v>28</v>
      </c>
      <c r="C23" s="383"/>
      <c r="D23" s="383"/>
      <c r="E23" s="383"/>
      <c r="F23" s="383"/>
      <c r="G23" s="383"/>
      <c r="H23" s="383"/>
      <c r="I23" s="383"/>
      <c r="J23" s="384"/>
    </row>
    <row r="24" spans="2:10" x14ac:dyDescent="0.3">
      <c r="B24" s="224"/>
      <c r="C24" s="225"/>
      <c r="D24" s="225"/>
      <c r="E24" s="225"/>
      <c r="F24" s="225"/>
      <c r="G24" s="225"/>
      <c r="H24" s="225"/>
      <c r="I24" s="225"/>
      <c r="J24" s="225"/>
    </row>
    <row r="25" spans="2:10" x14ac:dyDescent="0.3">
      <c r="B25" s="285" t="s">
        <v>145</v>
      </c>
      <c r="C25" s="225"/>
      <c r="D25" s="385"/>
      <c r="E25" s="386"/>
      <c r="F25" s="387"/>
      <c r="G25" s="225"/>
      <c r="H25" s="225"/>
      <c r="I25" s="225"/>
      <c r="J25" s="225"/>
    </row>
    <row r="26" spans="2:10" ht="18.75" customHeight="1" x14ac:dyDescent="0.3">
      <c r="B26" s="224"/>
      <c r="C26" s="225"/>
      <c r="D26" s="225"/>
      <c r="E26" s="225"/>
      <c r="F26" s="225"/>
      <c r="G26" s="225"/>
      <c r="H26" s="225"/>
      <c r="I26" s="225"/>
      <c r="J26" s="225"/>
    </row>
    <row r="28" spans="2:10" x14ac:dyDescent="0.3">
      <c r="B28" s="379" t="s">
        <v>29</v>
      </c>
      <c r="C28" s="379"/>
      <c r="D28" s="379"/>
      <c r="E28" s="379"/>
      <c r="F28" s="379"/>
      <c r="G28" s="379"/>
      <c r="H28" s="379"/>
      <c r="I28" s="379"/>
      <c r="J28" s="379"/>
    </row>
    <row r="30" spans="2:10" x14ac:dyDescent="0.3">
      <c r="B30" s="29" t="s">
        <v>61</v>
      </c>
      <c r="C30" s="30" t="s">
        <v>62</v>
      </c>
    </row>
    <row r="31" spans="2:10" x14ac:dyDescent="0.3">
      <c r="B31" s="31"/>
      <c r="C31" s="30" t="s">
        <v>30</v>
      </c>
    </row>
    <row r="32" spans="2:10" x14ac:dyDescent="0.3">
      <c r="B32" s="32" t="s">
        <v>63</v>
      </c>
      <c r="C32" s="30" t="s">
        <v>64</v>
      </c>
    </row>
    <row r="34" spans="2:10" x14ac:dyDescent="0.3">
      <c r="B34" s="379" t="s">
        <v>31</v>
      </c>
      <c r="C34" s="379"/>
      <c r="D34" s="379"/>
      <c r="E34" s="379"/>
      <c r="F34" s="379"/>
      <c r="G34" s="379"/>
      <c r="H34" s="379"/>
      <c r="I34" s="379"/>
      <c r="J34" s="379"/>
    </row>
    <row r="36" spans="2:10" x14ac:dyDescent="0.3">
      <c r="B36" s="33" t="s">
        <v>146</v>
      </c>
      <c r="C36" s="378" t="s">
        <v>147</v>
      </c>
      <c r="D36" s="378"/>
      <c r="E36" s="378"/>
      <c r="F36" s="378"/>
      <c r="G36" s="378"/>
      <c r="H36" s="378"/>
      <c r="I36" s="378"/>
    </row>
    <row r="37" spans="2:10" ht="15" customHeight="1" x14ac:dyDescent="0.3">
      <c r="B37" s="33" t="s">
        <v>148</v>
      </c>
      <c r="C37" s="378" t="s">
        <v>149</v>
      </c>
      <c r="D37" s="378"/>
      <c r="E37" s="378"/>
      <c r="F37" s="378"/>
      <c r="G37" s="378"/>
      <c r="H37" s="378"/>
      <c r="I37" s="378"/>
    </row>
    <row r="38" spans="2:10" ht="15" customHeight="1" x14ac:dyDescent="0.3">
      <c r="B38" s="33" t="s">
        <v>65</v>
      </c>
      <c r="C38" s="378" t="s">
        <v>150</v>
      </c>
      <c r="D38" s="378"/>
      <c r="E38" s="378"/>
      <c r="F38" s="378"/>
      <c r="G38" s="378"/>
      <c r="H38" s="378"/>
      <c r="I38" s="378"/>
    </row>
    <row r="39" spans="2:10" ht="15" customHeight="1" x14ac:dyDescent="0.3">
      <c r="B39" s="33" t="s">
        <v>333</v>
      </c>
      <c r="C39" s="380" t="s">
        <v>334</v>
      </c>
      <c r="D39" s="380"/>
      <c r="E39" s="380"/>
      <c r="F39" s="380"/>
      <c r="G39" s="380"/>
      <c r="H39" s="380"/>
      <c r="I39" s="380"/>
    </row>
    <row r="40" spans="2:10" ht="15" customHeight="1" x14ac:dyDescent="0.3">
      <c r="B40" s="33" t="s">
        <v>134</v>
      </c>
      <c r="C40" s="378" t="s">
        <v>151</v>
      </c>
      <c r="D40" s="378"/>
      <c r="E40" s="378"/>
      <c r="F40" s="378"/>
      <c r="G40" s="378"/>
      <c r="H40" s="378"/>
      <c r="I40" s="378"/>
    </row>
    <row r="41" spans="2:10" ht="15" customHeight="1" x14ac:dyDescent="0.3">
      <c r="B41" s="33" t="s">
        <v>135</v>
      </c>
      <c r="C41" s="378" t="s">
        <v>152</v>
      </c>
      <c r="D41" s="378"/>
      <c r="E41" s="378"/>
      <c r="F41" s="378"/>
      <c r="G41" s="378"/>
      <c r="H41" s="378"/>
      <c r="I41" s="378"/>
    </row>
    <row r="42" spans="2:10" ht="15" customHeight="1" x14ac:dyDescent="0.3">
      <c r="B42" s="33" t="s">
        <v>66</v>
      </c>
      <c r="C42" s="378" t="s">
        <v>67</v>
      </c>
      <c r="D42" s="378"/>
      <c r="E42" s="378"/>
      <c r="F42" s="378"/>
      <c r="G42" s="378"/>
      <c r="H42" s="378"/>
      <c r="I42" s="378"/>
      <c r="J42" s="23"/>
    </row>
    <row r="43" spans="2:10" ht="15" customHeight="1" x14ac:dyDescent="0.3">
      <c r="B43" s="33" t="s">
        <v>199</v>
      </c>
      <c r="C43" s="378" t="s">
        <v>200</v>
      </c>
      <c r="D43" s="378"/>
      <c r="E43" s="378"/>
      <c r="F43" s="378"/>
      <c r="G43" s="378"/>
      <c r="H43" s="378"/>
      <c r="I43" s="378"/>
      <c r="J43" s="23"/>
    </row>
    <row r="44" spans="2:10" ht="15" customHeight="1" x14ac:dyDescent="0.3">
      <c r="B44" s="33" t="s">
        <v>283</v>
      </c>
      <c r="C44" s="378" t="s">
        <v>284</v>
      </c>
      <c r="D44" s="378"/>
      <c r="E44" s="378"/>
      <c r="F44" s="378"/>
      <c r="G44" s="378"/>
      <c r="H44" s="378"/>
      <c r="I44" s="378"/>
      <c r="J44" s="23"/>
    </row>
    <row r="45" spans="2:10" ht="15" customHeight="1" x14ac:dyDescent="0.3">
      <c r="B45" s="33" t="s">
        <v>68</v>
      </c>
      <c r="C45" s="378" t="s">
        <v>153</v>
      </c>
      <c r="D45" s="378"/>
      <c r="E45" s="378"/>
      <c r="F45" s="378"/>
      <c r="G45" s="378"/>
      <c r="H45" s="378"/>
      <c r="I45" s="378"/>
      <c r="J45" s="23"/>
    </row>
    <row r="46" spans="2:10" x14ac:dyDescent="0.3">
      <c r="B46" s="33" t="s">
        <v>201</v>
      </c>
      <c r="C46" s="378" t="s">
        <v>218</v>
      </c>
      <c r="D46" s="378"/>
      <c r="E46" s="378"/>
      <c r="F46" s="378"/>
      <c r="G46" s="378"/>
      <c r="H46" s="378"/>
      <c r="I46" s="378"/>
      <c r="J46" s="23"/>
    </row>
    <row r="47" spans="2:10" x14ac:dyDescent="0.3">
      <c r="B47" s="33" t="s">
        <v>206</v>
      </c>
      <c r="C47" s="378" t="s">
        <v>219</v>
      </c>
      <c r="D47" s="378"/>
      <c r="E47" s="378"/>
      <c r="F47" s="378"/>
      <c r="G47" s="378"/>
      <c r="H47" s="378"/>
      <c r="I47" s="378"/>
      <c r="J47" s="23"/>
    </row>
    <row r="48" spans="2:10" x14ac:dyDescent="0.3">
      <c r="B48" s="33" t="s">
        <v>202</v>
      </c>
      <c r="C48" s="378" t="s">
        <v>220</v>
      </c>
      <c r="D48" s="378"/>
      <c r="E48" s="378"/>
      <c r="F48" s="378"/>
      <c r="G48" s="378"/>
      <c r="H48" s="378"/>
      <c r="I48" s="378"/>
      <c r="J48" s="24"/>
    </row>
    <row r="49" spans="2:10" x14ac:dyDescent="0.3">
      <c r="B49" s="33" t="s">
        <v>207</v>
      </c>
      <c r="C49" s="378" t="s">
        <v>221</v>
      </c>
      <c r="D49" s="378"/>
      <c r="E49" s="378"/>
      <c r="F49" s="378"/>
      <c r="G49" s="378"/>
      <c r="H49" s="378"/>
      <c r="I49" s="378"/>
      <c r="J49" s="24"/>
    </row>
    <row r="50" spans="2:10" x14ac:dyDescent="0.3">
      <c r="B50" s="33" t="s">
        <v>203</v>
      </c>
      <c r="C50" s="378" t="s">
        <v>222</v>
      </c>
      <c r="D50" s="378"/>
      <c r="E50" s="378"/>
      <c r="F50" s="378"/>
      <c r="G50" s="378"/>
      <c r="H50" s="378"/>
      <c r="I50" s="378"/>
      <c r="J50" s="24"/>
    </row>
    <row r="51" spans="2:10" x14ac:dyDescent="0.3">
      <c r="B51" s="33" t="s">
        <v>208</v>
      </c>
      <c r="C51" s="378" t="s">
        <v>223</v>
      </c>
      <c r="D51" s="378"/>
      <c r="E51" s="378"/>
      <c r="F51" s="378"/>
      <c r="G51" s="378"/>
      <c r="H51" s="378"/>
      <c r="I51" s="378"/>
      <c r="J51" s="24"/>
    </row>
    <row r="52" spans="2:10" x14ac:dyDescent="0.3">
      <c r="B52" s="33" t="s">
        <v>204</v>
      </c>
      <c r="C52" s="378" t="s">
        <v>224</v>
      </c>
      <c r="D52" s="378"/>
      <c r="E52" s="378"/>
      <c r="F52" s="378"/>
      <c r="G52" s="378"/>
      <c r="H52" s="378"/>
      <c r="I52" s="378"/>
      <c r="J52" s="24"/>
    </row>
    <row r="53" spans="2:10" x14ac:dyDescent="0.3">
      <c r="B53" s="33" t="s">
        <v>209</v>
      </c>
      <c r="C53" s="378" t="s">
        <v>225</v>
      </c>
      <c r="D53" s="378"/>
      <c r="E53" s="378"/>
      <c r="F53" s="378"/>
      <c r="G53" s="378"/>
      <c r="H53" s="378"/>
      <c r="I53" s="378"/>
      <c r="J53" s="24"/>
    </row>
    <row r="54" spans="2:10" x14ac:dyDescent="0.3">
      <c r="B54" s="33" t="s">
        <v>205</v>
      </c>
      <c r="C54" s="378" t="s">
        <v>226</v>
      </c>
      <c r="D54" s="378"/>
      <c r="E54" s="378"/>
      <c r="F54" s="378"/>
      <c r="G54" s="378"/>
      <c r="H54" s="378"/>
      <c r="I54" s="378"/>
      <c r="J54" s="24"/>
    </row>
    <row r="55" spans="2:10" x14ac:dyDescent="0.3">
      <c r="B55" s="33" t="s">
        <v>210</v>
      </c>
      <c r="C55" s="378" t="s">
        <v>227</v>
      </c>
      <c r="D55" s="378"/>
      <c r="E55" s="378"/>
      <c r="F55" s="378"/>
      <c r="G55" s="378"/>
      <c r="H55" s="378"/>
      <c r="I55" s="378"/>
      <c r="J55" s="24"/>
    </row>
    <row r="56" spans="2:10" ht="15" customHeight="1" x14ac:dyDescent="0.3">
      <c r="B56" s="33" t="s">
        <v>79</v>
      </c>
      <c r="C56" s="378" t="s">
        <v>154</v>
      </c>
      <c r="D56" s="378"/>
      <c r="E56" s="378"/>
      <c r="F56" s="378"/>
      <c r="G56" s="378"/>
      <c r="H56" s="378"/>
      <c r="I56" s="378"/>
      <c r="J56" s="24"/>
    </row>
    <row r="57" spans="2:10" x14ac:dyDescent="0.3">
      <c r="B57" s="33" t="s">
        <v>80</v>
      </c>
      <c r="C57" s="378" t="s">
        <v>228</v>
      </c>
      <c r="D57" s="378"/>
      <c r="E57" s="378"/>
      <c r="F57" s="378"/>
      <c r="G57" s="378"/>
      <c r="H57" s="378"/>
      <c r="I57" s="378"/>
      <c r="J57" s="24"/>
    </row>
    <row r="58" spans="2:10" x14ac:dyDescent="0.3">
      <c r="B58" s="33" t="s">
        <v>82</v>
      </c>
      <c r="C58" s="378" t="s">
        <v>229</v>
      </c>
      <c r="D58" s="378"/>
      <c r="E58" s="378"/>
      <c r="F58" s="378"/>
      <c r="G58" s="378"/>
      <c r="H58" s="378"/>
      <c r="I58" s="378"/>
      <c r="J58" s="23"/>
    </row>
    <row r="59" spans="2:10" x14ac:dyDescent="0.3">
      <c r="B59" s="33" t="s">
        <v>84</v>
      </c>
      <c r="C59" s="378" t="s">
        <v>230</v>
      </c>
      <c r="D59" s="378"/>
      <c r="E59" s="378"/>
      <c r="F59" s="378"/>
      <c r="G59" s="378"/>
      <c r="H59" s="378"/>
      <c r="I59" s="378"/>
      <c r="J59" s="24"/>
    </row>
    <row r="60" spans="2:10" x14ac:dyDescent="0.3">
      <c r="B60" s="33" t="s">
        <v>86</v>
      </c>
      <c r="C60" s="378" t="s">
        <v>231</v>
      </c>
      <c r="D60" s="378"/>
      <c r="E60" s="378"/>
      <c r="F60" s="378"/>
      <c r="G60" s="378"/>
      <c r="H60" s="378"/>
      <c r="I60" s="378"/>
      <c r="J60" s="24"/>
    </row>
    <row r="61" spans="2:10" x14ac:dyDescent="0.3">
      <c r="B61" s="33" t="s">
        <v>88</v>
      </c>
      <c r="C61" s="378" t="s">
        <v>232</v>
      </c>
      <c r="D61" s="378"/>
      <c r="E61" s="378"/>
      <c r="F61" s="378"/>
      <c r="G61" s="378"/>
      <c r="H61" s="378"/>
      <c r="I61" s="378"/>
      <c r="J61" s="24"/>
    </row>
    <row r="62" spans="2:10" ht="15" customHeight="1" x14ac:dyDescent="0.3">
      <c r="B62" s="33" t="s">
        <v>136</v>
      </c>
      <c r="C62" s="378" t="s">
        <v>90</v>
      </c>
      <c r="D62" s="378"/>
      <c r="E62" s="378"/>
      <c r="F62" s="378"/>
      <c r="G62" s="378"/>
      <c r="H62" s="378"/>
      <c r="I62" s="378"/>
      <c r="J62" s="24"/>
    </row>
    <row r="63" spans="2:10" ht="15" customHeight="1" x14ac:dyDescent="0.3">
      <c r="B63" s="33" t="s">
        <v>137</v>
      </c>
      <c r="C63" s="378" t="s">
        <v>138</v>
      </c>
      <c r="D63" s="378"/>
      <c r="E63" s="378"/>
      <c r="F63" s="378"/>
      <c r="G63" s="378"/>
      <c r="H63" s="378"/>
      <c r="I63" s="378"/>
      <c r="J63" s="24"/>
    </row>
    <row r="64" spans="2:10" ht="15" customHeight="1" x14ac:dyDescent="0.3">
      <c r="B64" s="33" t="s">
        <v>91</v>
      </c>
      <c r="C64" s="378" t="s">
        <v>155</v>
      </c>
      <c r="D64" s="378"/>
      <c r="E64" s="378"/>
      <c r="F64" s="378"/>
      <c r="G64" s="378"/>
      <c r="H64" s="378"/>
      <c r="I64" s="378"/>
      <c r="J64" s="24"/>
    </row>
    <row r="65" spans="10:10" x14ac:dyDescent="0.3">
      <c r="J65" s="24"/>
    </row>
    <row r="66" spans="10:10" x14ac:dyDescent="0.3">
      <c r="J66" s="24"/>
    </row>
    <row r="67" spans="10:10" x14ac:dyDescent="0.3">
      <c r="J67" s="24"/>
    </row>
    <row r="68" spans="10:10" x14ac:dyDescent="0.3">
      <c r="J68" s="23"/>
    </row>
    <row r="69" spans="10:10" x14ac:dyDescent="0.3">
      <c r="J69" s="24"/>
    </row>
    <row r="70" spans="10:10" x14ac:dyDescent="0.3">
      <c r="J70" s="24"/>
    </row>
    <row r="71" spans="10:10" x14ac:dyDescent="0.3">
      <c r="J71" s="23"/>
    </row>
    <row r="72" spans="10:10" x14ac:dyDescent="0.3">
      <c r="J72" s="23"/>
    </row>
    <row r="73" spans="10:10" x14ac:dyDescent="0.3">
      <c r="J73" s="23"/>
    </row>
    <row r="74" spans="10:10" x14ac:dyDescent="0.3">
      <c r="J74" s="23"/>
    </row>
    <row r="75" spans="10:10" x14ac:dyDescent="0.3">
      <c r="J75" s="24"/>
    </row>
    <row r="76" spans="10:10" x14ac:dyDescent="0.3">
      <c r="J76" s="24"/>
    </row>
    <row r="77" spans="10:10" x14ac:dyDescent="0.3">
      <c r="J77" s="24"/>
    </row>
    <row r="78" spans="10:10" x14ac:dyDescent="0.3">
      <c r="J78" s="24"/>
    </row>
    <row r="79" spans="10:10" x14ac:dyDescent="0.3">
      <c r="J79" s="24"/>
    </row>
  </sheetData>
  <mergeCells count="42">
    <mergeCell ref="C51:I51"/>
    <mergeCell ref="C53:I53"/>
    <mergeCell ref="C55:I55"/>
    <mergeCell ref="C64:I64"/>
    <mergeCell ref="C54:I54"/>
    <mergeCell ref="C56:I56"/>
    <mergeCell ref="C57:I57"/>
    <mergeCell ref="C58:I58"/>
    <mergeCell ref="C59:I59"/>
    <mergeCell ref="C60:I60"/>
    <mergeCell ref="C61:I61"/>
    <mergeCell ref="C62:I62"/>
    <mergeCell ref="C63:I63"/>
    <mergeCell ref="C52:I52"/>
    <mergeCell ref="C18:J18"/>
    <mergeCell ref="B7:J7"/>
    <mergeCell ref="B9:J9"/>
    <mergeCell ref="B15:J15"/>
    <mergeCell ref="C16:J16"/>
    <mergeCell ref="C17:J17"/>
    <mergeCell ref="C19:J19"/>
    <mergeCell ref="C21:J21"/>
    <mergeCell ref="C22:J22"/>
    <mergeCell ref="C23:J23"/>
    <mergeCell ref="C46:I46"/>
    <mergeCell ref="C36:I36"/>
    <mergeCell ref="C37:I37"/>
    <mergeCell ref="D25:F25"/>
    <mergeCell ref="B34:J34"/>
    <mergeCell ref="C41:I41"/>
    <mergeCell ref="C48:I48"/>
    <mergeCell ref="C50:I50"/>
    <mergeCell ref="C43:I43"/>
    <mergeCell ref="B28:J28"/>
    <mergeCell ref="C38:I38"/>
    <mergeCell ref="C40:I40"/>
    <mergeCell ref="C42:I42"/>
    <mergeCell ref="C45:I45"/>
    <mergeCell ref="C47:I47"/>
    <mergeCell ref="C49:I49"/>
    <mergeCell ref="C44:I44"/>
    <mergeCell ref="C39:I39"/>
  </mergeCells>
  <conditionalFormatting sqref="B31:B32">
    <cfRule type="containsText" dxfId="524" priority="3" operator="containsText" text="ntitulé">
      <formula>NOT(ISERROR(SEARCH("ntitulé",B31)))</formula>
    </cfRule>
    <cfRule type="containsBlanks" dxfId="523" priority="4">
      <formula>LEN(TRIM(B31))=0</formula>
    </cfRule>
  </conditionalFormatting>
  <conditionalFormatting sqref="D25">
    <cfRule type="containsText" dxfId="522" priority="1" operator="containsText" text="ntitulé">
      <formula>NOT(ISERROR(SEARCH("ntitulé",D25)))</formula>
    </cfRule>
    <cfRule type="containsBlanks" dxfId="521" priority="2">
      <formula>LEN(TRIM(D25))=0</formula>
    </cfRule>
  </conditionalFormatting>
  <pageMargins left="0.7" right="0.7" top="0.75" bottom="0.75" header="0.3" footer="0.3"/>
  <pageSetup paperSize="9" scale="83" orientation="portrait" verticalDpi="300" r:id="rId1"/>
  <rowBreaks count="1" manualBreakCount="1">
    <brk id="64"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F2BBB-9174-4618-8BB8-895469A9008C}">
  <sheetPr>
    <tabColor theme="0" tint="-4.9989318521683403E-2"/>
  </sheetPr>
  <dimension ref="A3:N19"/>
  <sheetViews>
    <sheetView zoomScaleNormal="100" workbookViewId="0">
      <selection activeCell="A3" sqref="A3"/>
    </sheetView>
  </sheetViews>
  <sheetFormatPr baseColWidth="10" defaultColWidth="8.85546875" defaultRowHeight="15" x14ac:dyDescent="0.3"/>
  <cols>
    <col min="1" max="1" width="8.85546875" style="188"/>
    <col min="2" max="2" width="16.7109375" style="189" customWidth="1"/>
    <col min="3" max="8" width="15.5703125" style="188" customWidth="1"/>
    <col min="9" max="9" width="1.5703125" style="188" customWidth="1"/>
    <col min="10" max="14" width="8.5703125" style="188" customWidth="1"/>
    <col min="15" max="16384" width="8.85546875" style="188"/>
  </cols>
  <sheetData>
    <row r="3" spans="1:14" ht="18.75" x14ac:dyDescent="0.3">
      <c r="A3" s="28" t="str">
        <f>TAB00!B44&amp;" : "&amp;TAB00!C44</f>
        <v>TAB3.2 : Estimation des volumes de gaz porté</v>
      </c>
      <c r="B3" s="28"/>
      <c r="C3" s="28"/>
      <c r="D3" s="28"/>
      <c r="E3" s="28"/>
      <c r="F3" s="28"/>
      <c r="G3" s="28"/>
      <c r="H3" s="28"/>
      <c r="I3" s="28"/>
      <c r="J3" s="28"/>
      <c r="K3" s="28"/>
      <c r="L3" s="28"/>
      <c r="M3" s="28"/>
      <c r="N3" s="28"/>
    </row>
    <row r="5" spans="1:14" x14ac:dyDescent="0.3">
      <c r="A5" s="190" t="s">
        <v>43</v>
      </c>
      <c r="B5" s="191"/>
      <c r="C5" s="192"/>
      <c r="D5" s="192"/>
      <c r="E5" s="192"/>
      <c r="F5" s="192"/>
      <c r="G5" s="192"/>
      <c r="H5" s="192"/>
      <c r="J5" s="192"/>
      <c r="K5" s="192"/>
      <c r="L5" s="192"/>
      <c r="M5" s="192"/>
      <c r="N5" s="192"/>
    </row>
    <row r="7" spans="1:14" s="16" customFormat="1" ht="40.5" x14ac:dyDescent="0.3">
      <c r="A7" s="327" t="s">
        <v>44</v>
      </c>
      <c r="B7" s="182" t="s">
        <v>12</v>
      </c>
      <c r="C7" s="326" t="s">
        <v>262</v>
      </c>
      <c r="D7" s="326" t="s">
        <v>263</v>
      </c>
      <c r="E7" s="326" t="s">
        <v>264</v>
      </c>
      <c r="F7" s="326" t="s">
        <v>265</v>
      </c>
      <c r="G7" s="326" t="s">
        <v>266</v>
      </c>
      <c r="H7" s="326" t="s">
        <v>267</v>
      </c>
      <c r="I7" s="4"/>
      <c r="J7" s="326" t="s">
        <v>268</v>
      </c>
      <c r="K7" s="326" t="s">
        <v>272</v>
      </c>
      <c r="L7" s="326" t="s">
        <v>269</v>
      </c>
      <c r="M7" s="326" t="s">
        <v>270</v>
      </c>
      <c r="N7" s="326" t="s">
        <v>271</v>
      </c>
    </row>
    <row r="8" spans="1:14" s="196" customFormat="1" ht="13.5" x14ac:dyDescent="0.3">
      <c r="A8" s="431" t="s">
        <v>45</v>
      </c>
      <c r="B8" s="193" t="s">
        <v>32</v>
      </c>
      <c r="C8" s="41"/>
      <c r="D8" s="41"/>
      <c r="E8" s="41"/>
      <c r="F8" s="41"/>
      <c r="G8" s="41"/>
      <c r="H8" s="41"/>
      <c r="J8" s="194">
        <f t="shared" ref="J8:N19" si="0">IF(AND(ROUND(C8,0)=0,D8&gt;C8),"INF",IF(AND(ROUND(C8,0)=0,ROUND(D8,0)=0),0,(D8-C8)/C8))</f>
        <v>0</v>
      </c>
      <c r="K8" s="194">
        <f t="shared" si="0"/>
        <v>0</v>
      </c>
      <c r="L8" s="194">
        <f t="shared" si="0"/>
        <v>0</v>
      </c>
      <c r="M8" s="194">
        <f t="shared" si="0"/>
        <v>0</v>
      </c>
      <c r="N8" s="194">
        <f t="shared" si="0"/>
        <v>0</v>
      </c>
    </row>
    <row r="9" spans="1:14" s="196" customFormat="1" ht="13.5" x14ac:dyDescent="0.3">
      <c r="A9" s="431"/>
      <c r="B9" s="193" t="s">
        <v>33</v>
      </c>
      <c r="C9" s="41"/>
      <c r="D9" s="41"/>
      <c r="E9" s="41"/>
      <c r="F9" s="41"/>
      <c r="G9" s="41"/>
      <c r="H9" s="41"/>
      <c r="J9" s="194">
        <f t="shared" si="0"/>
        <v>0</v>
      </c>
      <c r="K9" s="194">
        <f t="shared" si="0"/>
        <v>0</v>
      </c>
      <c r="L9" s="194">
        <f t="shared" si="0"/>
        <v>0</v>
      </c>
      <c r="M9" s="194">
        <f t="shared" si="0"/>
        <v>0</v>
      </c>
      <c r="N9" s="194">
        <f t="shared" si="0"/>
        <v>0</v>
      </c>
    </row>
    <row r="10" spans="1:14" s="196" customFormat="1" ht="13.5" x14ac:dyDescent="0.3">
      <c r="A10" s="431"/>
      <c r="B10" s="193" t="s">
        <v>34</v>
      </c>
      <c r="C10" s="41"/>
      <c r="D10" s="41"/>
      <c r="E10" s="41"/>
      <c r="F10" s="41"/>
      <c r="G10" s="41"/>
      <c r="H10" s="41"/>
      <c r="J10" s="194">
        <f t="shared" si="0"/>
        <v>0</v>
      </c>
      <c r="K10" s="194">
        <f t="shared" si="0"/>
        <v>0</v>
      </c>
      <c r="L10" s="194">
        <f t="shared" si="0"/>
        <v>0</v>
      </c>
      <c r="M10" s="194">
        <f t="shared" si="0"/>
        <v>0</v>
      </c>
      <c r="N10" s="194">
        <f t="shared" si="0"/>
        <v>0</v>
      </c>
    </row>
    <row r="11" spans="1:14" s="196" customFormat="1" ht="13.5" x14ac:dyDescent="0.3">
      <c r="A11" s="431"/>
      <c r="B11" s="197" t="s">
        <v>40</v>
      </c>
      <c r="C11" s="198">
        <f t="shared" ref="C11:H11" si="1">SUM(C8:C10)</f>
        <v>0</v>
      </c>
      <c r="D11" s="198">
        <f t="shared" si="1"/>
        <v>0</v>
      </c>
      <c r="E11" s="198">
        <f t="shared" si="1"/>
        <v>0</v>
      </c>
      <c r="F11" s="198">
        <f t="shared" si="1"/>
        <v>0</v>
      </c>
      <c r="G11" s="198">
        <f t="shared" si="1"/>
        <v>0</v>
      </c>
      <c r="H11" s="198">
        <f t="shared" si="1"/>
        <v>0</v>
      </c>
      <c r="J11" s="194">
        <f t="shared" si="0"/>
        <v>0</v>
      </c>
      <c r="K11" s="199">
        <f t="shared" si="0"/>
        <v>0</v>
      </c>
      <c r="L11" s="199">
        <f t="shared" si="0"/>
        <v>0</v>
      </c>
      <c r="M11" s="199">
        <f t="shared" si="0"/>
        <v>0</v>
      </c>
      <c r="N11" s="199">
        <f t="shared" si="0"/>
        <v>0</v>
      </c>
    </row>
    <row r="12" spans="1:14" s="196" customFormat="1" ht="13.5" x14ac:dyDescent="0.3">
      <c r="A12" s="430" t="s">
        <v>46</v>
      </c>
      <c r="B12" s="193" t="s">
        <v>35</v>
      </c>
      <c r="C12" s="41"/>
      <c r="D12" s="41"/>
      <c r="E12" s="41"/>
      <c r="F12" s="41"/>
      <c r="G12" s="41"/>
      <c r="H12" s="41"/>
      <c r="J12" s="194">
        <f t="shared" si="0"/>
        <v>0</v>
      </c>
      <c r="K12" s="194">
        <f t="shared" si="0"/>
        <v>0</v>
      </c>
      <c r="L12" s="194">
        <f t="shared" si="0"/>
        <v>0</v>
      </c>
      <c r="M12" s="194">
        <f t="shared" si="0"/>
        <v>0</v>
      </c>
      <c r="N12" s="194">
        <f t="shared" si="0"/>
        <v>0</v>
      </c>
    </row>
    <row r="13" spans="1:14" s="196" customFormat="1" ht="13.5" x14ac:dyDescent="0.3">
      <c r="A13" s="431"/>
      <c r="B13" s="193" t="s">
        <v>36</v>
      </c>
      <c r="C13" s="41"/>
      <c r="D13" s="41"/>
      <c r="E13" s="41"/>
      <c r="F13" s="41"/>
      <c r="G13" s="41"/>
      <c r="H13" s="41"/>
      <c r="J13" s="194">
        <f t="shared" si="0"/>
        <v>0</v>
      </c>
      <c r="K13" s="194">
        <f t="shared" si="0"/>
        <v>0</v>
      </c>
      <c r="L13" s="194">
        <f t="shared" si="0"/>
        <v>0</v>
      </c>
      <c r="M13" s="194">
        <f t="shared" si="0"/>
        <v>0</v>
      </c>
      <c r="N13" s="194">
        <f t="shared" si="0"/>
        <v>0</v>
      </c>
    </row>
    <row r="14" spans="1:14" s="196" customFormat="1" ht="13.5" x14ac:dyDescent="0.3">
      <c r="A14" s="432"/>
      <c r="B14" s="197" t="s">
        <v>39</v>
      </c>
      <c r="C14" s="198">
        <f t="shared" ref="C14:H14" si="2">SUM(C12:C13)</f>
        <v>0</v>
      </c>
      <c r="D14" s="198">
        <f t="shared" si="2"/>
        <v>0</v>
      </c>
      <c r="E14" s="198">
        <f t="shared" si="2"/>
        <v>0</v>
      </c>
      <c r="F14" s="198">
        <f t="shared" si="2"/>
        <v>0</v>
      </c>
      <c r="G14" s="198">
        <f t="shared" si="2"/>
        <v>0</v>
      </c>
      <c r="H14" s="198">
        <f t="shared" si="2"/>
        <v>0</v>
      </c>
      <c r="J14" s="194">
        <f t="shared" si="0"/>
        <v>0</v>
      </c>
      <c r="K14" s="199">
        <f t="shared" si="0"/>
        <v>0</v>
      </c>
      <c r="L14" s="199">
        <f t="shared" si="0"/>
        <v>0</v>
      </c>
      <c r="M14" s="199">
        <f t="shared" si="0"/>
        <v>0</v>
      </c>
      <c r="N14" s="199">
        <f t="shared" si="0"/>
        <v>0</v>
      </c>
    </row>
    <row r="15" spans="1:14" s="196" customFormat="1" ht="13.5" x14ac:dyDescent="0.3">
      <c r="A15" s="430" t="s">
        <v>47</v>
      </c>
      <c r="B15" s="193" t="s">
        <v>37</v>
      </c>
      <c r="C15" s="41"/>
      <c r="D15" s="41"/>
      <c r="E15" s="41"/>
      <c r="F15" s="41"/>
      <c r="G15" s="41"/>
      <c r="H15" s="41"/>
      <c r="J15" s="194">
        <f t="shared" si="0"/>
        <v>0</v>
      </c>
      <c r="K15" s="194">
        <f t="shared" si="0"/>
        <v>0</v>
      </c>
      <c r="L15" s="194">
        <f t="shared" si="0"/>
        <v>0</v>
      </c>
      <c r="M15" s="194">
        <f t="shared" si="0"/>
        <v>0</v>
      </c>
      <c r="N15" s="194">
        <f t="shared" si="0"/>
        <v>0</v>
      </c>
    </row>
    <row r="16" spans="1:14" s="196" customFormat="1" ht="13.5" x14ac:dyDescent="0.3">
      <c r="A16" s="432"/>
      <c r="B16" s="197" t="s">
        <v>42</v>
      </c>
      <c r="C16" s="198">
        <f t="shared" ref="C16:H16" si="3">SUM(C15:C15)</f>
        <v>0</v>
      </c>
      <c r="D16" s="198">
        <f t="shared" si="3"/>
        <v>0</v>
      </c>
      <c r="E16" s="198">
        <f t="shared" si="3"/>
        <v>0</v>
      </c>
      <c r="F16" s="198">
        <f t="shared" si="3"/>
        <v>0</v>
      </c>
      <c r="G16" s="198">
        <f t="shared" si="3"/>
        <v>0</v>
      </c>
      <c r="H16" s="198">
        <f t="shared" si="3"/>
        <v>0</v>
      </c>
      <c r="J16" s="194">
        <f t="shared" si="0"/>
        <v>0</v>
      </c>
      <c r="K16" s="199">
        <f t="shared" si="0"/>
        <v>0</v>
      </c>
      <c r="L16" s="199">
        <f t="shared" si="0"/>
        <v>0</v>
      </c>
      <c r="M16" s="199">
        <f t="shared" si="0"/>
        <v>0</v>
      </c>
      <c r="N16" s="199">
        <f t="shared" si="0"/>
        <v>0</v>
      </c>
    </row>
    <row r="17" spans="1:14" s="196" customFormat="1" ht="13.5" x14ac:dyDescent="0.3">
      <c r="A17" s="430" t="s">
        <v>41</v>
      </c>
      <c r="B17" s="200" t="s">
        <v>41</v>
      </c>
      <c r="C17" s="41"/>
      <c r="D17" s="41"/>
      <c r="E17" s="41"/>
      <c r="F17" s="41"/>
      <c r="G17" s="41"/>
      <c r="H17" s="41"/>
      <c r="J17" s="194">
        <f t="shared" si="0"/>
        <v>0</v>
      </c>
      <c r="K17" s="194">
        <f t="shared" si="0"/>
        <v>0</v>
      </c>
      <c r="L17" s="194">
        <f t="shared" si="0"/>
        <v>0</v>
      </c>
      <c r="M17" s="194">
        <f t="shared" si="0"/>
        <v>0</v>
      </c>
      <c r="N17" s="194">
        <f t="shared" si="0"/>
        <v>0</v>
      </c>
    </row>
    <row r="18" spans="1:14" s="196" customFormat="1" ht="13.5" x14ac:dyDescent="0.3">
      <c r="A18" s="431"/>
      <c r="B18" s="201" t="s">
        <v>48</v>
      </c>
      <c r="C18" s="198">
        <f t="shared" ref="C18:H18" si="4">SUM(C17:C17)</f>
        <v>0</v>
      </c>
      <c r="D18" s="198">
        <f t="shared" si="4"/>
        <v>0</v>
      </c>
      <c r="E18" s="198">
        <f t="shared" si="4"/>
        <v>0</v>
      </c>
      <c r="F18" s="198">
        <f t="shared" si="4"/>
        <v>0</v>
      </c>
      <c r="G18" s="198">
        <f t="shared" si="4"/>
        <v>0</v>
      </c>
      <c r="H18" s="198">
        <f t="shared" si="4"/>
        <v>0</v>
      </c>
      <c r="J18" s="194">
        <f t="shared" si="0"/>
        <v>0</v>
      </c>
      <c r="K18" s="199">
        <f t="shared" si="0"/>
        <v>0</v>
      </c>
      <c r="L18" s="199">
        <f t="shared" si="0"/>
        <v>0</v>
      </c>
      <c r="M18" s="199">
        <f t="shared" si="0"/>
        <v>0</v>
      </c>
      <c r="N18" s="199">
        <f t="shared" si="0"/>
        <v>0</v>
      </c>
    </row>
    <row r="19" spans="1:14" s="16" customFormat="1" ht="13.5" x14ac:dyDescent="0.3">
      <c r="A19" s="433" t="s">
        <v>7</v>
      </c>
      <c r="B19" s="434"/>
      <c r="C19" s="184">
        <f t="shared" ref="C19:H19" si="5">SUM(C18,C16,C14,C11)</f>
        <v>0</v>
      </c>
      <c r="D19" s="184">
        <f t="shared" si="5"/>
        <v>0</v>
      </c>
      <c r="E19" s="184">
        <f t="shared" si="5"/>
        <v>0</v>
      </c>
      <c r="F19" s="184">
        <f t="shared" si="5"/>
        <v>0</v>
      </c>
      <c r="G19" s="184">
        <f t="shared" si="5"/>
        <v>0</v>
      </c>
      <c r="H19" s="184">
        <f t="shared" si="5"/>
        <v>0</v>
      </c>
      <c r="J19" s="185">
        <f t="shared" si="0"/>
        <v>0</v>
      </c>
      <c r="K19" s="185">
        <f t="shared" si="0"/>
        <v>0</v>
      </c>
      <c r="L19" s="185">
        <f t="shared" si="0"/>
        <v>0</v>
      </c>
      <c r="M19" s="185">
        <f t="shared" si="0"/>
        <v>0</v>
      </c>
      <c r="N19" s="185">
        <f t="shared" si="0"/>
        <v>0</v>
      </c>
    </row>
  </sheetData>
  <mergeCells count="5">
    <mergeCell ref="A8:A11"/>
    <mergeCell ref="A12:A14"/>
    <mergeCell ref="A15:A16"/>
    <mergeCell ref="A17:A18"/>
    <mergeCell ref="A19:B19"/>
  </mergeCells>
  <conditionalFormatting sqref="C8:D10 C17:D17 C15:D15 C12:D13">
    <cfRule type="containsText" dxfId="47" priority="7" operator="containsText" text="ntitulé">
      <formula>NOT(ISERROR(SEARCH("ntitulé",C8)))</formula>
    </cfRule>
    <cfRule type="containsBlanks" dxfId="46" priority="8">
      <formula>LEN(TRIM(C8))=0</formula>
    </cfRule>
  </conditionalFormatting>
  <conditionalFormatting sqref="E8:E10">
    <cfRule type="containsText" dxfId="45" priority="5" operator="containsText" text="ntitulé">
      <formula>NOT(ISERROR(SEARCH("ntitulé",E8)))</formula>
    </cfRule>
    <cfRule type="containsBlanks" dxfId="44" priority="6">
      <formula>LEN(TRIM(E8))=0</formula>
    </cfRule>
  </conditionalFormatting>
  <conditionalFormatting sqref="F8:F10 E17:F17 E15:F15 E12:F13">
    <cfRule type="containsText" dxfId="43" priority="3" operator="containsText" text="ntitulé">
      <formula>NOT(ISERROR(SEARCH("ntitulé",E8)))</formula>
    </cfRule>
    <cfRule type="containsBlanks" dxfId="42" priority="4">
      <formula>LEN(TRIM(E8))=0</formula>
    </cfRule>
  </conditionalFormatting>
  <conditionalFormatting sqref="G17:H17 G15:H15 G12:H13 G8:H10">
    <cfRule type="containsText" dxfId="41" priority="1" operator="containsText" text="ntitulé">
      <formula>NOT(ISERROR(SEARCH("ntitulé",G8)))</formula>
    </cfRule>
    <cfRule type="containsBlanks" dxfId="40" priority="2">
      <formula>LEN(TRIM(G8))=0</formula>
    </cfRule>
  </conditionalFormatting>
  <pageMargins left="0.7" right="0.7" top="0.75" bottom="0.75" header="0.3" footer="0.3"/>
  <pageSetup paperSize="9" scale="85"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8"/>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2" customWidth="1"/>
    <col min="10" max="10" width="10.140625" style="142" bestFit="1" customWidth="1"/>
    <col min="11" max="17" width="14.7109375" customWidth="1"/>
    <col min="18" max="18" width="1.7109375" customWidth="1"/>
    <col min="19" max="19" width="2.7109375" customWidth="1"/>
    <col min="20" max="20" width="1.28515625" customWidth="1"/>
    <col min="21" max="21" width="1" customWidth="1"/>
  </cols>
  <sheetData>
    <row r="1" spans="1:19" s="174" customFormat="1" ht="29.45" customHeight="1" x14ac:dyDescent="0.2">
      <c r="L1" s="175"/>
      <c r="M1" s="175"/>
      <c r="N1" s="175"/>
      <c r="O1" s="175"/>
    </row>
    <row r="2" spans="1:19" s="4" customFormat="1" ht="29.45" customHeight="1" x14ac:dyDescent="0.3">
      <c r="A2" s="28" t="str">
        <f>TAB00!B46&amp;" : "&amp;TAB00!C46</f>
        <v>TAB4.1.1 : Tarifs de prélèvement 2024</v>
      </c>
      <c r="B2" s="25"/>
      <c r="C2" s="25"/>
      <c r="D2" s="25"/>
      <c r="E2" s="25"/>
      <c r="F2" s="25"/>
      <c r="G2" s="25"/>
      <c r="H2" s="25"/>
      <c r="I2" s="25"/>
      <c r="J2" s="25"/>
      <c r="K2" s="25"/>
      <c r="L2" s="25"/>
      <c r="M2" s="25"/>
      <c r="N2" s="25"/>
      <c r="O2" s="25"/>
      <c r="P2" s="25"/>
      <c r="Q2" s="25"/>
      <c r="R2" s="25"/>
    </row>
    <row r="3" spans="1:19" s="174" customFormat="1" ht="14.25" x14ac:dyDescent="0.2">
      <c r="L3" s="175"/>
      <c r="M3" s="175"/>
      <c r="N3" s="175"/>
      <c r="O3" s="175"/>
    </row>
    <row r="4" spans="1:19" s="174" customFormat="1" ht="14.25" customHeight="1" x14ac:dyDescent="0.2">
      <c r="L4" s="175"/>
      <c r="M4" s="175"/>
      <c r="N4" s="175"/>
      <c r="O4" s="175"/>
    </row>
    <row r="5" spans="1:19" s="174" customFormat="1" ht="8.25" customHeight="1" x14ac:dyDescent="0.2">
      <c r="B5" s="143"/>
      <c r="C5" s="54"/>
      <c r="D5" s="54"/>
      <c r="E5" s="54"/>
      <c r="F5" s="54"/>
      <c r="G5" s="54"/>
      <c r="H5" s="54"/>
      <c r="I5" s="54"/>
      <c r="J5" s="54"/>
      <c r="K5" s="54"/>
      <c r="L5" s="176"/>
      <c r="M5" s="176"/>
      <c r="N5" s="176"/>
      <c r="O5" s="176"/>
      <c r="P5" s="176"/>
      <c r="Q5" s="176"/>
      <c r="R5" s="56"/>
      <c r="S5" s="52"/>
    </row>
    <row r="6" spans="1:19" ht="16.5" x14ac:dyDescent="0.3">
      <c r="B6" s="57"/>
      <c r="C6" s="453" t="s">
        <v>104</v>
      </c>
      <c r="D6" s="453"/>
      <c r="E6" s="453"/>
      <c r="F6" s="453"/>
      <c r="G6" s="453"/>
      <c r="H6" s="453"/>
      <c r="I6" s="453"/>
      <c r="J6" s="453"/>
      <c r="K6" s="454" t="s">
        <v>105</v>
      </c>
      <c r="L6" s="454"/>
      <c r="M6" s="454"/>
      <c r="N6" s="454"/>
      <c r="O6" s="439" t="str">
        <f>IF(TAB00!E11=0,"# Nom du GRD",TAB00!E11)</f>
        <v># Nom du GRD</v>
      </c>
      <c r="P6" s="439"/>
      <c r="Q6" s="439"/>
      <c r="R6" s="58"/>
      <c r="S6" s="52"/>
    </row>
    <row r="7" spans="1:19" s="177" customFormat="1" ht="5.0999999999999996" customHeight="1" x14ac:dyDescent="0.25">
      <c r="B7" s="178"/>
      <c r="C7" s="59"/>
      <c r="D7" s="60"/>
      <c r="E7" s="59"/>
      <c r="F7" s="59"/>
      <c r="G7" s="59"/>
      <c r="H7" s="59"/>
      <c r="I7" s="59"/>
      <c r="J7" s="59"/>
      <c r="K7" s="59"/>
      <c r="L7" s="61"/>
      <c r="M7" s="61"/>
      <c r="N7" s="61"/>
      <c r="O7" s="61"/>
      <c r="P7" s="61"/>
      <c r="Q7" s="61"/>
      <c r="R7" s="179"/>
      <c r="S7" s="180"/>
    </row>
    <row r="8" spans="1:19" s="177" customFormat="1" ht="15" customHeight="1" x14ac:dyDescent="0.2">
      <c r="B8" s="178"/>
      <c r="C8" s="437" t="s">
        <v>106</v>
      </c>
      <c r="D8" s="437"/>
      <c r="E8" s="437"/>
      <c r="F8" s="437"/>
      <c r="G8" s="437" t="str">
        <f>"du 01.01.20"&amp;RIGHT(A2,2)&amp;" au 31.12.20"&amp;RIGHT(A2,2)</f>
        <v>du 01.01.2024 au 31.12.2024</v>
      </c>
      <c r="H8" s="437"/>
      <c r="I8" s="437"/>
      <c r="J8" s="59"/>
      <c r="K8" s="59"/>
      <c r="L8" s="61"/>
      <c r="M8" s="61"/>
      <c r="N8" s="61"/>
      <c r="O8" s="61"/>
      <c r="P8" s="61"/>
      <c r="Q8" s="61"/>
      <c r="R8" s="179"/>
      <c r="S8" s="180"/>
    </row>
    <row r="9" spans="1:19" ht="15.75" thickBot="1" x14ac:dyDescent="0.35">
      <c r="B9" s="57"/>
      <c r="C9" s="451"/>
      <c r="D9" s="451"/>
      <c r="E9" s="451"/>
      <c r="F9" s="451"/>
      <c r="G9" s="451"/>
      <c r="H9" s="451"/>
      <c r="I9" s="451"/>
      <c r="J9" s="64"/>
      <c r="K9" s="65"/>
      <c r="L9" s="65"/>
      <c r="M9" s="65"/>
      <c r="N9" s="65"/>
      <c r="O9" s="65"/>
      <c r="P9" s="65"/>
      <c r="Q9" s="62"/>
      <c r="R9" s="58"/>
      <c r="S9" s="52"/>
    </row>
    <row r="10" spans="1:19" x14ac:dyDescent="0.3">
      <c r="B10" s="57"/>
      <c r="C10" s="440"/>
      <c r="D10" s="441"/>
      <c r="E10" s="441"/>
      <c r="F10" s="441"/>
      <c r="G10" s="441"/>
      <c r="H10" s="441"/>
      <c r="I10" s="441"/>
      <c r="J10" s="442" t="s">
        <v>107</v>
      </c>
      <c r="K10" s="445" t="s">
        <v>108</v>
      </c>
      <c r="L10" s="446"/>
      <c r="M10" s="446"/>
      <c r="N10" s="446"/>
      <c r="O10" s="445" t="s">
        <v>109</v>
      </c>
      <c r="P10" s="447"/>
      <c r="Q10" s="66"/>
      <c r="R10" s="58"/>
      <c r="S10" s="52"/>
    </row>
    <row r="11" spans="1:19" x14ac:dyDescent="0.3">
      <c r="B11" s="57"/>
      <c r="C11" s="448"/>
      <c r="D11" s="449"/>
      <c r="E11" s="449"/>
      <c r="F11" s="449"/>
      <c r="G11" s="449"/>
      <c r="H11" s="449"/>
      <c r="I11" s="449"/>
      <c r="J11" s="443"/>
      <c r="K11" s="67" t="s">
        <v>32</v>
      </c>
      <c r="L11" s="64" t="s">
        <v>33</v>
      </c>
      <c r="M11" s="64" t="s">
        <v>34</v>
      </c>
      <c r="N11" s="64" t="s">
        <v>35</v>
      </c>
      <c r="O11" s="68" t="s">
        <v>36</v>
      </c>
      <c r="P11" s="69" t="s">
        <v>37</v>
      </c>
      <c r="Q11" s="70" t="s">
        <v>41</v>
      </c>
      <c r="R11" s="58"/>
      <c r="S11" s="52"/>
    </row>
    <row r="12" spans="1:19" x14ac:dyDescent="0.3">
      <c r="B12" s="57"/>
      <c r="C12" s="450"/>
      <c r="D12" s="451"/>
      <c r="E12" s="451"/>
      <c r="F12" s="451"/>
      <c r="G12" s="451"/>
      <c r="H12" s="451"/>
      <c r="I12" s="451"/>
      <c r="J12" s="443"/>
      <c r="K12" s="450" t="s">
        <v>49</v>
      </c>
      <c r="L12" s="451"/>
      <c r="M12" s="451"/>
      <c r="N12" s="451"/>
      <c r="O12" s="450"/>
      <c r="P12" s="452"/>
      <c r="Q12" s="71"/>
      <c r="R12" s="58"/>
      <c r="S12" s="52"/>
    </row>
    <row r="13" spans="1:19" ht="15.75" thickBot="1" x14ac:dyDescent="0.35">
      <c r="B13" s="57"/>
      <c r="C13" s="450"/>
      <c r="D13" s="451"/>
      <c r="E13" s="451"/>
      <c r="F13" s="451"/>
      <c r="G13" s="451"/>
      <c r="H13" s="451"/>
      <c r="I13" s="451"/>
      <c r="J13" s="444"/>
      <c r="K13" s="72" t="s">
        <v>50</v>
      </c>
      <c r="L13" s="73" t="s">
        <v>51</v>
      </c>
      <c r="M13" s="74" t="s">
        <v>52</v>
      </c>
      <c r="N13" s="74" t="s">
        <v>53</v>
      </c>
      <c r="O13" s="72" t="s">
        <v>54</v>
      </c>
      <c r="P13" s="75" t="s">
        <v>55</v>
      </c>
      <c r="Q13" s="76"/>
      <c r="R13" s="58"/>
      <c r="S13" s="52"/>
    </row>
    <row r="14" spans="1:19" s="303" customFormat="1" x14ac:dyDescent="0.3">
      <c r="A14"/>
      <c r="B14" s="57"/>
      <c r="C14" s="77"/>
      <c r="D14" s="78" t="s">
        <v>5</v>
      </c>
      <c r="E14" s="78"/>
      <c r="F14" s="78"/>
      <c r="G14" s="79"/>
      <c r="H14" s="79"/>
      <c r="I14" s="80"/>
      <c r="J14" s="81"/>
      <c r="K14" s="294"/>
      <c r="L14" s="295"/>
      <c r="M14" s="296"/>
      <c r="N14" s="297"/>
      <c r="O14" s="296"/>
      <c r="P14" s="295"/>
      <c r="Q14" s="298"/>
      <c r="R14" s="301"/>
      <c r="S14" s="302"/>
    </row>
    <row r="15" spans="1:19" s="303" customFormat="1" x14ac:dyDescent="0.3">
      <c r="A15"/>
      <c r="B15" s="57"/>
      <c r="C15" s="84"/>
      <c r="D15" s="62"/>
      <c r="E15" s="85" t="s">
        <v>110</v>
      </c>
      <c r="F15" s="86"/>
      <c r="G15" s="86"/>
      <c r="H15" s="86"/>
      <c r="I15" s="87" t="s">
        <v>111</v>
      </c>
      <c r="J15" s="88" t="s">
        <v>112</v>
      </c>
      <c r="K15" s="89"/>
      <c r="L15" s="90"/>
      <c r="M15" s="90"/>
      <c r="N15" s="91"/>
      <c r="O15" s="90" t="s">
        <v>61</v>
      </c>
      <c r="P15" s="90" t="s">
        <v>61</v>
      </c>
      <c r="Q15" s="93"/>
      <c r="R15" s="301"/>
      <c r="S15" s="302"/>
    </row>
    <row r="16" spans="1:19" s="303" customFormat="1" x14ac:dyDescent="0.3">
      <c r="A16"/>
      <c r="B16" s="57"/>
      <c r="C16" s="84"/>
      <c r="D16" s="62"/>
      <c r="E16" s="87" t="s">
        <v>113</v>
      </c>
      <c r="F16" s="86"/>
      <c r="G16" s="86"/>
      <c r="H16" s="86"/>
      <c r="I16" s="87" t="s">
        <v>114</v>
      </c>
      <c r="J16" s="88" t="s">
        <v>112</v>
      </c>
      <c r="K16" s="94" t="s">
        <v>61</v>
      </c>
      <c r="L16" s="92" t="s">
        <v>61</v>
      </c>
      <c r="M16" s="92" t="s">
        <v>61</v>
      </c>
      <c r="N16" s="95" t="s">
        <v>61</v>
      </c>
      <c r="O16" s="92" t="s">
        <v>61</v>
      </c>
      <c r="P16" s="92" t="s">
        <v>61</v>
      </c>
      <c r="Q16" s="96" t="s">
        <v>61</v>
      </c>
      <c r="R16" s="299"/>
      <c r="S16" s="300"/>
    </row>
    <row r="17" spans="1:21" s="303" customFormat="1" x14ac:dyDescent="0.3">
      <c r="A17"/>
      <c r="B17" s="57"/>
      <c r="C17" s="84"/>
      <c r="D17" s="62"/>
      <c r="E17" s="97" t="s">
        <v>115</v>
      </c>
      <c r="F17" s="98"/>
      <c r="G17" s="98"/>
      <c r="H17" s="98"/>
      <c r="I17" s="97"/>
      <c r="J17" s="88"/>
      <c r="K17" s="89"/>
      <c r="L17" s="90"/>
      <c r="M17" s="90"/>
      <c r="N17" s="91"/>
      <c r="O17" s="90"/>
      <c r="P17" s="90"/>
      <c r="Q17" s="257"/>
      <c r="R17" s="301"/>
      <c r="S17" s="302"/>
    </row>
    <row r="18" spans="1:21" x14ac:dyDescent="0.3">
      <c r="B18" s="57"/>
      <c r="C18" s="84"/>
      <c r="D18" s="52"/>
      <c r="E18" s="336"/>
      <c r="F18" s="86" t="s">
        <v>278</v>
      </c>
      <c r="G18" s="86"/>
      <c r="H18" s="86"/>
      <c r="I18" s="97" t="s">
        <v>116</v>
      </c>
      <c r="J18" s="88" t="s">
        <v>112</v>
      </c>
      <c r="K18" s="94" t="s">
        <v>61</v>
      </c>
      <c r="L18" s="92" t="s">
        <v>61</v>
      </c>
      <c r="M18" s="92" t="s">
        <v>61</v>
      </c>
      <c r="N18" s="95" t="s">
        <v>61</v>
      </c>
      <c r="O18" s="92" t="s">
        <v>61</v>
      </c>
      <c r="P18" s="92" t="s">
        <v>61</v>
      </c>
      <c r="Q18" s="96" t="s">
        <v>61</v>
      </c>
      <c r="R18" s="58"/>
      <c r="S18" s="52"/>
      <c r="T18" s="52"/>
      <c r="U18" s="52"/>
    </row>
    <row r="19" spans="1:21" x14ac:dyDescent="0.3">
      <c r="B19" s="57"/>
      <c r="C19" s="84"/>
      <c r="D19" s="52"/>
      <c r="F19" s="86" t="s">
        <v>279</v>
      </c>
      <c r="G19" s="98"/>
      <c r="H19" s="98"/>
      <c r="I19" s="97" t="s">
        <v>116</v>
      </c>
      <c r="J19" s="88" t="s">
        <v>112</v>
      </c>
      <c r="K19" s="94" t="s">
        <v>61</v>
      </c>
      <c r="L19" s="92" t="s">
        <v>61</v>
      </c>
      <c r="M19" s="92" t="s">
        <v>61</v>
      </c>
      <c r="N19" s="95" t="s">
        <v>61</v>
      </c>
      <c r="O19" s="92" t="s">
        <v>61</v>
      </c>
      <c r="P19" s="92" t="s">
        <v>61</v>
      </c>
      <c r="Q19" s="96" t="s">
        <v>61</v>
      </c>
      <c r="R19" s="58"/>
      <c r="S19" s="52"/>
      <c r="T19" s="52"/>
      <c r="U19" s="52"/>
    </row>
    <row r="20" spans="1:21" s="303" customFormat="1" ht="15.75" x14ac:dyDescent="0.3">
      <c r="A20"/>
      <c r="B20" s="57"/>
      <c r="C20" s="99"/>
      <c r="D20" s="100"/>
      <c r="E20" s="100"/>
      <c r="F20" s="100"/>
      <c r="G20" s="100"/>
      <c r="H20" s="100"/>
      <c r="I20" s="101"/>
      <c r="J20" s="102"/>
      <c r="K20" s="258"/>
      <c r="L20" s="259"/>
      <c r="M20" s="259"/>
      <c r="N20" s="260"/>
      <c r="O20" s="259"/>
      <c r="P20" s="259"/>
      <c r="Q20" s="261"/>
      <c r="R20" s="304"/>
    </row>
    <row r="21" spans="1:21" s="303" customFormat="1" x14ac:dyDescent="0.3">
      <c r="A21"/>
      <c r="B21" s="57"/>
      <c r="C21" s="84"/>
      <c r="D21" s="78" t="s">
        <v>117</v>
      </c>
      <c r="E21" s="86"/>
      <c r="F21" s="86"/>
      <c r="G21" s="86"/>
      <c r="H21" s="86"/>
      <c r="I21" s="87" t="s">
        <v>116</v>
      </c>
      <c r="J21" s="88" t="s">
        <v>118</v>
      </c>
      <c r="K21" s="89" t="s">
        <v>61</v>
      </c>
      <c r="L21" s="90" t="s">
        <v>61</v>
      </c>
      <c r="M21" s="90" t="s">
        <v>61</v>
      </c>
      <c r="N21" s="91" t="s">
        <v>61</v>
      </c>
      <c r="O21" s="90" t="s">
        <v>61</v>
      </c>
      <c r="P21" s="90" t="s">
        <v>61</v>
      </c>
      <c r="Q21" s="257"/>
      <c r="R21" s="301"/>
      <c r="S21" s="302"/>
    </row>
    <row r="22" spans="1:21" s="303" customFormat="1" x14ac:dyDescent="0.3">
      <c r="A22"/>
      <c r="B22" s="57"/>
      <c r="C22" s="84"/>
      <c r="D22" s="78"/>
      <c r="E22" s="104"/>
      <c r="F22" s="104"/>
      <c r="G22" s="104"/>
      <c r="H22" s="104"/>
      <c r="I22" s="80"/>
      <c r="J22" s="88"/>
      <c r="K22" s="89"/>
      <c r="L22" s="90"/>
      <c r="M22" s="90"/>
      <c r="N22" s="91"/>
      <c r="O22" s="90"/>
      <c r="P22" s="90"/>
      <c r="Q22" s="257"/>
      <c r="R22" s="301"/>
      <c r="S22" s="302"/>
    </row>
    <row r="23" spans="1:21" s="303" customFormat="1" x14ac:dyDescent="0.3">
      <c r="A23"/>
      <c r="B23" s="57"/>
      <c r="C23" s="84"/>
      <c r="D23" s="78" t="s">
        <v>119</v>
      </c>
      <c r="E23" s="105"/>
      <c r="F23" s="104"/>
      <c r="G23" s="104"/>
      <c r="H23" s="104"/>
      <c r="I23" s="80"/>
      <c r="J23" s="106"/>
      <c r="K23" s="262"/>
      <c r="L23" s="263"/>
      <c r="M23" s="264"/>
      <c r="N23" s="265"/>
      <c r="O23" s="263"/>
      <c r="P23" s="263"/>
      <c r="Q23" s="266"/>
      <c r="R23" s="301"/>
      <c r="S23" s="302"/>
    </row>
    <row r="24" spans="1:21" s="303" customFormat="1" x14ac:dyDescent="0.3">
      <c r="A24"/>
      <c r="B24" s="57"/>
      <c r="C24" s="84"/>
      <c r="D24" s="107"/>
      <c r="E24" s="108" t="s">
        <v>120</v>
      </c>
      <c r="F24" s="109"/>
      <c r="G24" s="109"/>
      <c r="H24" s="109"/>
      <c r="I24" s="97" t="s">
        <v>116</v>
      </c>
      <c r="J24" s="88" t="s">
        <v>121</v>
      </c>
      <c r="K24" s="89" t="s">
        <v>61</v>
      </c>
      <c r="L24" s="90" t="s">
        <v>61</v>
      </c>
      <c r="M24" s="90" t="s">
        <v>61</v>
      </c>
      <c r="N24" s="91" t="s">
        <v>61</v>
      </c>
      <c r="O24" s="90" t="s">
        <v>61</v>
      </c>
      <c r="P24" s="90" t="s">
        <v>61</v>
      </c>
      <c r="Q24" s="257" t="s">
        <v>61</v>
      </c>
      <c r="R24" s="301"/>
      <c r="S24" s="302"/>
    </row>
    <row r="25" spans="1:21" s="303" customFormat="1" x14ac:dyDescent="0.3">
      <c r="A25"/>
      <c r="B25" s="57"/>
      <c r="C25" s="84"/>
      <c r="D25" s="107"/>
      <c r="E25" s="108" t="s">
        <v>122</v>
      </c>
      <c r="F25" s="109"/>
      <c r="G25" s="109"/>
      <c r="H25" s="109"/>
      <c r="I25" s="97" t="s">
        <v>116</v>
      </c>
      <c r="J25" s="88" t="s">
        <v>123</v>
      </c>
      <c r="K25" s="89" t="s">
        <v>61</v>
      </c>
      <c r="L25" s="90" t="s">
        <v>61</v>
      </c>
      <c r="M25" s="90" t="s">
        <v>61</v>
      </c>
      <c r="N25" s="91" t="s">
        <v>61</v>
      </c>
      <c r="O25" s="90" t="s">
        <v>61</v>
      </c>
      <c r="P25" s="90" t="s">
        <v>61</v>
      </c>
      <c r="Q25" s="257" t="s">
        <v>61</v>
      </c>
      <c r="R25" s="301"/>
      <c r="S25" s="302"/>
    </row>
    <row r="26" spans="1:21" s="303" customFormat="1" ht="15.75" thickBot="1" x14ac:dyDescent="0.35">
      <c r="A26"/>
      <c r="B26" s="57"/>
      <c r="C26" s="84"/>
      <c r="D26" s="107"/>
      <c r="E26" s="108" t="s">
        <v>124</v>
      </c>
      <c r="F26" s="109"/>
      <c r="G26" s="109"/>
      <c r="H26" s="109"/>
      <c r="I26" s="97" t="s">
        <v>116</v>
      </c>
      <c r="J26" s="110" t="s">
        <v>125</v>
      </c>
      <c r="K26" s="267" t="s">
        <v>61</v>
      </c>
      <c r="L26" s="268" t="s">
        <v>61</v>
      </c>
      <c r="M26" s="268" t="s">
        <v>61</v>
      </c>
      <c r="N26" s="269" t="s">
        <v>61</v>
      </c>
      <c r="O26" s="268" t="s">
        <v>61</v>
      </c>
      <c r="P26" s="268" t="s">
        <v>61</v>
      </c>
      <c r="Q26" s="270" t="s">
        <v>61</v>
      </c>
      <c r="R26" s="301"/>
      <c r="S26" s="302"/>
    </row>
    <row r="27" spans="1:21" s="303" customFormat="1" ht="15.75" thickBot="1" x14ac:dyDescent="0.35">
      <c r="A27"/>
      <c r="B27" s="57"/>
      <c r="C27" s="84"/>
      <c r="D27" s="107"/>
      <c r="E27" s="80"/>
      <c r="F27" s="62"/>
      <c r="G27" s="62"/>
      <c r="H27" s="62"/>
      <c r="I27" s="80"/>
      <c r="J27" s="111"/>
      <c r="K27" s="271"/>
      <c r="L27" s="271"/>
      <c r="M27" s="271"/>
      <c r="N27" s="271"/>
      <c r="O27" s="271"/>
      <c r="P27" s="271"/>
      <c r="Q27" s="272"/>
      <c r="R27" s="301"/>
      <c r="S27" s="302"/>
    </row>
    <row r="28" spans="1:21" s="303" customFormat="1" ht="15.75" thickBot="1" x14ac:dyDescent="0.35">
      <c r="A28"/>
      <c r="B28" s="57"/>
      <c r="C28" s="84"/>
      <c r="D28" s="78" t="s">
        <v>126</v>
      </c>
      <c r="E28" s="104"/>
      <c r="F28" s="78"/>
      <c r="G28" s="78"/>
      <c r="H28" s="113"/>
      <c r="I28" s="87" t="s">
        <v>116</v>
      </c>
      <c r="J28" s="114" t="s">
        <v>280</v>
      </c>
      <c r="K28" s="273" t="s">
        <v>61</v>
      </c>
      <c r="L28" s="271" t="s">
        <v>61</v>
      </c>
      <c r="M28" s="271" t="s">
        <v>61</v>
      </c>
      <c r="N28" s="271" t="s">
        <v>61</v>
      </c>
      <c r="O28" s="273" t="s">
        <v>61</v>
      </c>
      <c r="P28" s="272" t="s">
        <v>61</v>
      </c>
      <c r="Q28" s="274" t="s">
        <v>61</v>
      </c>
      <c r="R28" s="301"/>
      <c r="S28" s="302"/>
    </row>
    <row r="29" spans="1:21" ht="15.75" thickBot="1" x14ac:dyDescent="0.35">
      <c r="B29" s="57"/>
      <c r="C29" s="116"/>
      <c r="D29" s="117"/>
      <c r="E29" s="118"/>
      <c r="F29" s="117"/>
      <c r="G29" s="117"/>
      <c r="H29" s="117"/>
      <c r="I29" s="119"/>
      <c r="J29" s="111"/>
      <c r="K29" s="112"/>
      <c r="L29" s="112"/>
      <c r="M29" s="112"/>
      <c r="N29" s="112"/>
      <c r="O29" s="112"/>
      <c r="P29" s="112"/>
      <c r="Q29" s="115"/>
      <c r="R29" s="58"/>
      <c r="S29" s="52"/>
    </row>
    <row r="30" spans="1:21" x14ac:dyDescent="0.3">
      <c r="B30" s="120"/>
      <c r="C30" s="121"/>
      <c r="D30" s="122"/>
      <c r="E30" s="122"/>
      <c r="F30" s="122"/>
      <c r="G30" s="122"/>
      <c r="H30" s="122"/>
      <c r="I30" s="123"/>
      <c r="J30" s="123"/>
      <c r="K30" s="122"/>
      <c r="L30" s="122"/>
      <c r="M30" s="122"/>
      <c r="N30" s="122"/>
      <c r="O30" s="122"/>
      <c r="P30" s="122"/>
      <c r="Q30" s="122"/>
      <c r="R30" s="124"/>
      <c r="S30" s="52"/>
    </row>
    <row r="31" spans="1:21" x14ac:dyDescent="0.3">
      <c r="C31" s="52"/>
      <c r="D31" s="52"/>
      <c r="E31" s="52"/>
      <c r="F31" s="52"/>
      <c r="G31" s="52"/>
      <c r="H31" s="52"/>
      <c r="I31" s="53"/>
      <c r="J31" s="53"/>
      <c r="K31" s="52"/>
      <c r="L31" s="52"/>
      <c r="M31" s="52"/>
      <c r="N31" s="52"/>
      <c r="O31" s="52"/>
      <c r="P31" s="52"/>
      <c r="Q31" s="52"/>
      <c r="R31" s="52"/>
      <c r="S31" s="52"/>
    </row>
    <row r="32" spans="1:21" x14ac:dyDescent="0.3">
      <c r="B32" s="125"/>
      <c r="C32" s="126"/>
      <c r="D32" s="438" t="s">
        <v>128</v>
      </c>
      <c r="E32" s="438"/>
      <c r="F32" s="438"/>
      <c r="G32" s="438"/>
      <c r="H32" s="438"/>
      <c r="I32" s="438"/>
      <c r="J32" s="127"/>
      <c r="K32" s="127"/>
      <c r="L32" s="127"/>
      <c r="M32" s="128"/>
      <c r="N32" s="128"/>
      <c r="O32" s="128"/>
      <c r="P32" s="126"/>
      <c r="Q32" s="129"/>
      <c r="R32" s="130"/>
    </row>
    <row r="33" spans="2:18" x14ac:dyDescent="0.3">
      <c r="B33" s="131"/>
      <c r="C33" s="62"/>
      <c r="D33" s="132"/>
      <c r="E33" s="132"/>
      <c r="F33" s="132"/>
      <c r="G33" s="132"/>
      <c r="H33" s="132"/>
      <c r="I33" s="132"/>
      <c r="J33" s="132"/>
      <c r="K33" s="132"/>
      <c r="L33" s="132"/>
      <c r="M33" s="133"/>
      <c r="N33" s="133"/>
      <c r="O33" s="133"/>
      <c r="P33" s="62"/>
      <c r="Q33" s="100"/>
      <c r="R33" s="103"/>
    </row>
    <row r="34" spans="2:18" x14ac:dyDescent="0.3">
      <c r="B34" s="131"/>
      <c r="C34" s="62"/>
      <c r="D34" s="62"/>
      <c r="E34" s="62"/>
      <c r="F34" s="62"/>
      <c r="G34" s="62"/>
      <c r="H34" s="62"/>
      <c r="I34" s="62"/>
      <c r="J34" s="62"/>
      <c r="K34" s="62"/>
      <c r="L34" s="133"/>
      <c r="M34" s="133"/>
      <c r="N34" s="133"/>
      <c r="O34" s="133"/>
      <c r="P34" s="62"/>
      <c r="Q34" s="100"/>
      <c r="R34" s="103"/>
    </row>
    <row r="35" spans="2:18" x14ac:dyDescent="0.3">
      <c r="B35" s="131"/>
      <c r="C35" s="62"/>
      <c r="D35" s="62"/>
      <c r="E35" s="62"/>
      <c r="F35" s="62"/>
      <c r="G35" s="62"/>
      <c r="H35" s="62"/>
      <c r="I35" s="62"/>
      <c r="J35" s="62"/>
      <c r="K35" s="62"/>
      <c r="L35" s="133"/>
      <c r="M35" s="133"/>
      <c r="N35" s="133"/>
      <c r="O35" s="133"/>
      <c r="P35" s="62"/>
      <c r="Q35" s="100"/>
      <c r="R35" s="103"/>
    </row>
    <row r="36" spans="2:18" ht="15.75" x14ac:dyDescent="0.3">
      <c r="B36" s="134"/>
      <c r="C36" s="135"/>
      <c r="D36" s="135"/>
      <c r="E36" s="135"/>
      <c r="F36" s="135"/>
      <c r="G36" s="135"/>
      <c r="H36" s="135"/>
      <c r="I36" s="135"/>
      <c r="J36" s="135"/>
      <c r="K36" s="135"/>
      <c r="L36" s="136"/>
      <c r="M36" s="136"/>
      <c r="N36" s="136"/>
      <c r="O36" s="136"/>
      <c r="P36" s="135"/>
      <c r="Q36" s="100"/>
      <c r="R36" s="103"/>
    </row>
    <row r="37" spans="2:18" ht="15.75" x14ac:dyDescent="0.3">
      <c r="B37" s="134"/>
      <c r="C37" s="135"/>
      <c r="D37" s="135"/>
      <c r="E37" s="135"/>
      <c r="F37" s="135"/>
      <c r="G37" s="135"/>
      <c r="H37" s="135"/>
      <c r="I37" s="135"/>
      <c r="J37" s="135"/>
      <c r="K37" s="135"/>
      <c r="L37" s="136"/>
      <c r="M37" s="136"/>
      <c r="N37" s="136"/>
      <c r="O37" s="136"/>
      <c r="P37" s="135"/>
      <c r="Q37" s="100"/>
      <c r="R37" s="103"/>
    </row>
    <row r="38" spans="2:18" ht="15.75" x14ac:dyDescent="0.3">
      <c r="B38" s="137"/>
      <c r="C38" s="138"/>
      <c r="D38" s="138"/>
      <c r="E38" s="138"/>
      <c r="F38" s="138"/>
      <c r="G38" s="138"/>
      <c r="H38" s="138"/>
      <c r="I38" s="138"/>
      <c r="J38" s="138"/>
      <c r="K38" s="138"/>
      <c r="L38" s="139"/>
      <c r="M38" s="139"/>
      <c r="N38" s="139"/>
      <c r="O38" s="139"/>
      <c r="P38" s="138"/>
      <c r="Q38" s="140"/>
      <c r="R38" s="141"/>
    </row>
  </sheetData>
  <mergeCells count="16">
    <mergeCell ref="G8:I8"/>
    <mergeCell ref="D32:I32"/>
    <mergeCell ref="O6:Q6"/>
    <mergeCell ref="C10:I10"/>
    <mergeCell ref="J10:J13"/>
    <mergeCell ref="K10:N10"/>
    <mergeCell ref="O10:P10"/>
    <mergeCell ref="C11:I11"/>
    <mergeCell ref="C12:I12"/>
    <mergeCell ref="K12:N12"/>
    <mergeCell ref="O12:P12"/>
    <mergeCell ref="C13:I13"/>
    <mergeCell ref="C6:J6"/>
    <mergeCell ref="K6:N6"/>
    <mergeCell ref="C8:F8"/>
    <mergeCell ref="C9:I9"/>
  </mergeCells>
  <pageMargins left="0.7" right="0.7" top="0.75" bottom="0.75" header="0.3" footer="0.3"/>
  <pageSetup paperSize="9" scale="8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3:W20"/>
  <sheetViews>
    <sheetView zoomScaleNormal="100" workbookViewId="0">
      <pane xSplit="1" ySplit="6" topLeftCell="B7" activePane="bottomRight" state="frozen"/>
      <selection activeCell="D8" sqref="D8"/>
      <selection pane="topRight" activeCell="D8" sqref="D8"/>
      <selection pane="bottomLeft" activeCell="D8" sqref="D8"/>
      <selection pane="bottomRight" activeCell="A3" sqref="A3"/>
    </sheetView>
  </sheetViews>
  <sheetFormatPr baseColWidth="10" defaultColWidth="8.85546875" defaultRowHeight="15" x14ac:dyDescent="0.3"/>
  <cols>
    <col min="1" max="1" width="46.140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4" customWidth="1"/>
    <col min="24" max="16384" width="8.85546875" style="1"/>
  </cols>
  <sheetData>
    <row r="3" spans="1:23" ht="29.45" customHeight="1" x14ac:dyDescent="0.3">
      <c r="A3" s="28" t="str">
        <f>TAB00!B47&amp;" : "&amp;TAB00!C47</f>
        <v>TAB4.1.2 : Synthèse des produits prévisionnels issus des tarifs de prélèvement 2024</v>
      </c>
      <c r="B3" s="28"/>
      <c r="C3" s="28"/>
      <c r="D3" s="28"/>
      <c r="E3" s="28"/>
      <c r="F3" s="28"/>
      <c r="G3" s="28"/>
      <c r="H3" s="28"/>
      <c r="I3" s="28"/>
      <c r="J3" s="28"/>
      <c r="K3" s="28"/>
      <c r="L3" s="28"/>
      <c r="M3" s="28"/>
      <c r="N3" s="28"/>
      <c r="O3" s="28"/>
      <c r="P3" s="28"/>
      <c r="Q3" s="28"/>
      <c r="R3" s="28"/>
      <c r="S3" s="28"/>
      <c r="T3" s="28"/>
      <c r="U3" s="28"/>
      <c r="V3" s="28"/>
      <c r="W3" s="13"/>
    </row>
    <row r="5" spans="1:23" s="5" customFormat="1" ht="14.45" customHeight="1" x14ac:dyDescent="0.3">
      <c r="A5" s="425" t="s">
        <v>0</v>
      </c>
      <c r="B5" s="287" t="s">
        <v>7</v>
      </c>
      <c r="C5" s="427" t="s">
        <v>32</v>
      </c>
      <c r="D5" s="427"/>
      <c r="E5" s="427"/>
      <c r="F5" s="427" t="s">
        <v>33</v>
      </c>
      <c r="G5" s="427"/>
      <c r="H5" s="427"/>
      <c r="I5" s="427" t="s">
        <v>34</v>
      </c>
      <c r="J5" s="427"/>
      <c r="K5" s="427"/>
      <c r="L5" s="427" t="s">
        <v>35</v>
      </c>
      <c r="M5" s="427"/>
      <c r="N5" s="427"/>
      <c r="O5" s="427" t="s">
        <v>36</v>
      </c>
      <c r="P5" s="427"/>
      <c r="Q5" s="427"/>
      <c r="R5" s="427" t="s">
        <v>37</v>
      </c>
      <c r="S5" s="427"/>
      <c r="T5" s="427"/>
      <c r="U5" s="427" t="s">
        <v>41</v>
      </c>
      <c r="V5" s="427"/>
      <c r="W5" s="427"/>
    </row>
    <row r="6" spans="1:23" s="5" customFormat="1" ht="14.45" customHeight="1" x14ac:dyDescent="0.3">
      <c r="A6" s="425"/>
      <c r="B6" s="287" t="s">
        <v>3</v>
      </c>
      <c r="C6" s="287" t="s">
        <v>12</v>
      </c>
      <c r="D6" s="287" t="s">
        <v>133</v>
      </c>
      <c r="E6" s="287" t="s">
        <v>13</v>
      </c>
      <c r="F6" s="287" t="str">
        <f>C6</f>
        <v>Tarif</v>
      </c>
      <c r="G6" s="287" t="str">
        <f t="shared" ref="G6:W6" si="0">D6</f>
        <v>Volume/Capacité</v>
      </c>
      <c r="H6" s="287" t="str">
        <f t="shared" si="0"/>
        <v>Produit</v>
      </c>
      <c r="I6" s="287" t="str">
        <f t="shared" si="0"/>
        <v>Tarif</v>
      </c>
      <c r="J6" s="287" t="str">
        <f t="shared" si="0"/>
        <v>Volume/Capacité</v>
      </c>
      <c r="K6" s="287" t="str">
        <f t="shared" si="0"/>
        <v>Produit</v>
      </c>
      <c r="L6" s="287" t="str">
        <f t="shared" si="0"/>
        <v>Tarif</v>
      </c>
      <c r="M6" s="287" t="str">
        <f t="shared" si="0"/>
        <v>Volume/Capacité</v>
      </c>
      <c r="N6" s="287" t="str">
        <f t="shared" si="0"/>
        <v>Produit</v>
      </c>
      <c r="O6" s="287" t="str">
        <f t="shared" si="0"/>
        <v>Tarif</v>
      </c>
      <c r="P6" s="287" t="str">
        <f t="shared" si="0"/>
        <v>Volume/Capacité</v>
      </c>
      <c r="Q6" s="287" t="str">
        <f t="shared" si="0"/>
        <v>Produit</v>
      </c>
      <c r="R6" s="287" t="str">
        <f t="shared" si="0"/>
        <v>Tarif</v>
      </c>
      <c r="S6" s="287" t="str">
        <f t="shared" si="0"/>
        <v>Volume/Capacité</v>
      </c>
      <c r="T6" s="287" t="str">
        <f t="shared" si="0"/>
        <v>Produit</v>
      </c>
      <c r="U6" s="287" t="str">
        <f t="shared" si="0"/>
        <v>Tarif</v>
      </c>
      <c r="V6" s="287" t="str">
        <f t="shared" si="0"/>
        <v>Volume/Capacité</v>
      </c>
      <c r="W6" s="287" t="str">
        <f t="shared" si="0"/>
        <v>Produit</v>
      </c>
    </row>
    <row r="7" spans="1:23" s="5" customFormat="1" ht="14.45" customHeight="1" x14ac:dyDescent="0.3">
      <c r="A7" s="205" t="s">
        <v>5</v>
      </c>
      <c r="B7" s="254">
        <f t="shared" ref="B7:B12" si="1">SUM(E7,H7,K7,N7,Q7,T7,W7)</f>
        <v>0</v>
      </c>
      <c r="C7" s="206"/>
      <c r="D7" s="206"/>
      <c r="E7" s="254">
        <f>SUM(E8:E11)</f>
        <v>0</v>
      </c>
      <c r="F7" s="206"/>
      <c r="G7" s="206"/>
      <c r="H7" s="254">
        <f>SUM(H8:H11)</f>
        <v>0</v>
      </c>
      <c r="I7" s="206"/>
      <c r="J7" s="206"/>
      <c r="K7" s="254">
        <f>SUM(K8:K11)</f>
        <v>0</v>
      </c>
      <c r="L7" s="206"/>
      <c r="M7" s="206"/>
      <c r="N7" s="254">
        <f>SUM(N8:N11)</f>
        <v>0</v>
      </c>
      <c r="O7" s="206"/>
      <c r="P7" s="206"/>
      <c r="Q7" s="254">
        <f>SUM(Q8:Q11)</f>
        <v>0</v>
      </c>
      <c r="R7" s="206"/>
      <c r="S7" s="254"/>
      <c r="T7" s="254">
        <f>SUM(T8:T11)</f>
        <v>0</v>
      </c>
      <c r="U7" s="206"/>
      <c r="V7" s="206"/>
      <c r="W7" s="254">
        <f>SUM(W8:W11)</f>
        <v>0</v>
      </c>
    </row>
    <row r="8" spans="1:23" s="5" customFormat="1" ht="14.45" customHeight="1" x14ac:dyDescent="0.3">
      <c r="A8" s="207" t="s">
        <v>110</v>
      </c>
      <c r="B8" s="254">
        <f t="shared" si="1"/>
        <v>0</v>
      </c>
      <c r="C8" s="208"/>
      <c r="D8" s="208"/>
      <c r="E8" s="208"/>
      <c r="F8" s="208"/>
      <c r="G8" s="208"/>
      <c r="H8" s="208"/>
      <c r="I8" s="208"/>
      <c r="J8" s="208"/>
      <c r="K8" s="256"/>
      <c r="L8" s="208"/>
      <c r="M8" s="208"/>
      <c r="N8" s="208"/>
      <c r="O8" s="253">
        <f>IF('TAB4.1.1'!O$15="V",0,'TAB4.1.1'!O$15)</f>
        <v>0</v>
      </c>
      <c r="P8" s="254">
        <f>'TAB3'!$D$40</f>
        <v>0</v>
      </c>
      <c r="Q8" s="254">
        <f>O8*P8</f>
        <v>0</v>
      </c>
      <c r="R8" s="253">
        <f>IF('TAB4.1.1'!P$15="V",0,'TAB4.1.1'!P$15)</f>
        <v>0</v>
      </c>
      <c r="S8" s="254">
        <f>'TAB3'!$D$41</f>
        <v>0</v>
      </c>
      <c r="T8" s="254">
        <f>R8*S8</f>
        <v>0</v>
      </c>
      <c r="U8" s="208"/>
      <c r="V8" s="208"/>
      <c r="W8" s="208"/>
    </row>
    <row r="9" spans="1:23" s="5" customFormat="1" ht="14.45" customHeight="1" x14ac:dyDescent="0.3">
      <c r="A9" s="207" t="s">
        <v>132</v>
      </c>
      <c r="B9" s="254">
        <f t="shared" si="1"/>
        <v>0</v>
      </c>
      <c r="C9" s="253">
        <f>IF('TAB4.1.1'!K$16="V",0,'TAB4.1.1'!K$16)</f>
        <v>0</v>
      </c>
      <c r="D9" s="254">
        <f>'TAB3'!$D$8</f>
        <v>0</v>
      </c>
      <c r="E9" s="254">
        <f t="shared" ref="E9:E11" si="2">C9*D9</f>
        <v>0</v>
      </c>
      <c r="F9" s="253">
        <f>IF('TAB4.1.1'!L$16="V",0,'TAB4.1.1'!L$16)</f>
        <v>0</v>
      </c>
      <c r="G9" s="254">
        <f>'TAB3'!$D$9</f>
        <v>0</v>
      </c>
      <c r="H9" s="254">
        <f t="shared" ref="H9:H13" si="3">F9*G9</f>
        <v>0</v>
      </c>
      <c r="I9" s="253">
        <f>IF('TAB4.1.1'!M$16="V",0,'TAB4.1.1'!M$16)</f>
        <v>0</v>
      </c>
      <c r="J9" s="254">
        <f>'TAB3'!$D$10</f>
        <v>0</v>
      </c>
      <c r="K9" s="254">
        <f t="shared" ref="K9:K13" si="4">I9*J9</f>
        <v>0</v>
      </c>
      <c r="L9" s="254">
        <f>IF('TAB4.1.1'!N$16="V",0,'TAB4.1.1'!N$16)</f>
        <v>0</v>
      </c>
      <c r="M9" s="254">
        <f>'TAB3'!$D$12</f>
        <v>0</v>
      </c>
      <c r="N9" s="254">
        <f t="shared" ref="N9:N13" si="5">L9*M9</f>
        <v>0</v>
      </c>
      <c r="O9" s="254">
        <f>IF('TAB4.1.1'!O$16="V",0,'TAB4.1.1'!O$16)</f>
        <v>0</v>
      </c>
      <c r="P9" s="254">
        <f>'TAB3'!$D$13</f>
        <v>0</v>
      </c>
      <c r="Q9" s="254">
        <f t="shared" ref="Q9:Q13" si="6">O9*P9</f>
        <v>0</v>
      </c>
      <c r="R9" s="254">
        <f>IF('TAB4.1.1'!P$16="V",0,'TAB4.1.1'!P$16)</f>
        <v>0</v>
      </c>
      <c r="S9" s="254">
        <f>'TAB3'!$D$15</f>
        <v>0</v>
      </c>
      <c r="T9" s="254">
        <f t="shared" ref="T9:T13" si="7">R9*S9</f>
        <v>0</v>
      </c>
      <c r="U9" s="254">
        <f>IF('TAB4.1.1'!Q$16="V",0,'TAB4.1.1'!Q$16)</f>
        <v>0</v>
      </c>
      <c r="V9" s="254">
        <f>'TAB3'!$D$17</f>
        <v>0</v>
      </c>
      <c r="W9" s="254">
        <f t="shared" ref="W9:W11" si="8">U9*V9</f>
        <v>0</v>
      </c>
    </row>
    <row r="10" spans="1:23" s="5" customFormat="1" ht="14.45" customHeight="1" x14ac:dyDescent="0.3">
      <c r="A10" s="207" t="s">
        <v>115</v>
      </c>
      <c r="B10" s="254">
        <f t="shared" si="1"/>
        <v>0</v>
      </c>
      <c r="C10" s="253"/>
      <c r="D10" s="254"/>
      <c r="E10" s="254">
        <f>E11+E12</f>
        <v>0</v>
      </c>
      <c r="F10" s="253"/>
      <c r="G10" s="254"/>
      <c r="H10" s="254">
        <f>H11+H12</f>
        <v>0</v>
      </c>
      <c r="I10" s="253"/>
      <c r="J10" s="254"/>
      <c r="K10" s="254">
        <f>K11+K12</f>
        <v>0</v>
      </c>
      <c r="L10" s="254"/>
      <c r="M10" s="254"/>
      <c r="N10" s="254">
        <f>N11+N12</f>
        <v>0</v>
      </c>
      <c r="O10" s="254"/>
      <c r="P10" s="254"/>
      <c r="Q10" s="254">
        <f>Q11+Q12</f>
        <v>0</v>
      </c>
      <c r="R10" s="254"/>
      <c r="S10" s="254"/>
      <c r="T10" s="254">
        <f>T11+T12</f>
        <v>0</v>
      </c>
      <c r="U10" s="254"/>
      <c r="V10" s="254"/>
      <c r="W10" s="254">
        <f>W11+W12</f>
        <v>0</v>
      </c>
    </row>
    <row r="11" spans="1:23" s="5" customFormat="1" ht="14.45" customHeight="1" x14ac:dyDescent="0.3">
      <c r="A11" s="337" t="s">
        <v>281</v>
      </c>
      <c r="B11" s="254">
        <f t="shared" si="1"/>
        <v>0</v>
      </c>
      <c r="C11" s="253">
        <f>IF('TAB4.1.1'!K$18="V",0,'TAB4.1.1'!K$18)</f>
        <v>0</v>
      </c>
      <c r="D11" s="254">
        <f>'TAB3'!$D$24</f>
        <v>0</v>
      </c>
      <c r="E11" s="254">
        <f t="shared" si="2"/>
        <v>0</v>
      </c>
      <c r="F11" s="253">
        <f>IF('TAB4.1.1'!L$18="V",0,'TAB4.1.1'!L$18)</f>
        <v>0</v>
      </c>
      <c r="G11" s="254">
        <f>'TAB3'!$D$25</f>
        <v>0</v>
      </c>
      <c r="H11" s="254">
        <f t="shared" si="3"/>
        <v>0</v>
      </c>
      <c r="I11" s="253">
        <f>IF('TAB4.1.1'!M$18="V",0,'TAB4.1.1'!M$18)</f>
        <v>0</v>
      </c>
      <c r="J11" s="254">
        <f>'TAB3'!$D$26</f>
        <v>0</v>
      </c>
      <c r="K11" s="254">
        <f t="shared" si="4"/>
        <v>0</v>
      </c>
      <c r="L11" s="253">
        <f>IF('TAB4.1.1'!N$18="V",0,'TAB4.1.1'!N$18)</f>
        <v>0</v>
      </c>
      <c r="M11" s="254">
        <f>'TAB3'!$D$28</f>
        <v>0</v>
      </c>
      <c r="N11" s="254">
        <f t="shared" si="5"/>
        <v>0</v>
      </c>
      <c r="O11" s="253">
        <f>IF('TAB4.1.1'!O$18="V",0,'TAB4.1.1'!O$18)</f>
        <v>0</v>
      </c>
      <c r="P11" s="254">
        <f>'TAB3'!$D$29</f>
        <v>0</v>
      </c>
      <c r="Q11" s="254">
        <f t="shared" si="6"/>
        <v>0</v>
      </c>
      <c r="R11" s="253">
        <f>IF('TAB4.1.1'!P$18="V",0,'TAB4.1.1'!P$18)</f>
        <v>0</v>
      </c>
      <c r="S11" s="254">
        <f>'TAB3'!$D$31</f>
        <v>0</v>
      </c>
      <c r="T11" s="254">
        <f t="shared" si="7"/>
        <v>0</v>
      </c>
      <c r="U11" s="253">
        <f>IF('TAB4.1.1'!Q$18="V",0,'TAB4.1.1'!Q$18)</f>
        <v>0</v>
      </c>
      <c r="V11" s="254">
        <f>'TAB3'!$D$33</f>
        <v>0</v>
      </c>
      <c r="W11" s="254">
        <f t="shared" si="8"/>
        <v>0</v>
      </c>
    </row>
    <row r="12" spans="1:23" s="5" customFormat="1" ht="14.45" customHeight="1" x14ac:dyDescent="0.3">
      <c r="A12" s="337" t="s">
        <v>282</v>
      </c>
      <c r="B12" s="254">
        <f t="shared" si="1"/>
        <v>0</v>
      </c>
      <c r="C12" s="253">
        <f>IF('TAB4.1.1'!K$19="V",0,'TAB4.1.1'!K$19)</f>
        <v>0</v>
      </c>
      <c r="D12" s="254">
        <f>'TAB3.2'!$D$8</f>
        <v>0</v>
      </c>
      <c r="E12" s="254">
        <f t="shared" ref="E12" si="9">C12*D12</f>
        <v>0</v>
      </c>
      <c r="F12" s="253">
        <f>IF('TAB4.1.1'!L$19="V",0,'TAB4.1.1'!L$19)</f>
        <v>0</v>
      </c>
      <c r="G12" s="254">
        <f>'TAB3.2'!$D$9</f>
        <v>0</v>
      </c>
      <c r="H12" s="254">
        <f t="shared" ref="H12" si="10">F12*G12</f>
        <v>0</v>
      </c>
      <c r="I12" s="253">
        <f>IF('TAB4.1.1'!M$19="V",0,'TAB4.1.1'!M$19)</f>
        <v>0</v>
      </c>
      <c r="J12" s="254">
        <f>'TAB3.2'!$D$10</f>
        <v>0</v>
      </c>
      <c r="K12" s="254">
        <f t="shared" ref="K12" si="11">I12*J12</f>
        <v>0</v>
      </c>
      <c r="L12" s="253">
        <f>IF('TAB4.1.1'!N$19="V",0,'TAB4.1.1'!N$19)</f>
        <v>0</v>
      </c>
      <c r="M12" s="254">
        <f>'TAB3.2'!$D$12</f>
        <v>0</v>
      </c>
      <c r="N12" s="254">
        <f t="shared" ref="N12" si="12">L12*M12</f>
        <v>0</v>
      </c>
      <c r="O12" s="253">
        <f>IF('TAB4.1.1'!O$19="V",0,'TAB4.1.1'!O$19)</f>
        <v>0</v>
      </c>
      <c r="P12" s="254">
        <f>'TAB3.2'!$D$13</f>
        <v>0</v>
      </c>
      <c r="Q12" s="254">
        <f t="shared" ref="Q12" si="13">O12*P12</f>
        <v>0</v>
      </c>
      <c r="R12" s="253">
        <f>IF('TAB4.1.1'!P$19="V",0,'TAB4.1.1'!P$19)</f>
        <v>0</v>
      </c>
      <c r="S12" s="254">
        <f>'TAB3.2'!$D$15</f>
        <v>0</v>
      </c>
      <c r="T12" s="254">
        <f t="shared" ref="T12" si="14">R12*S12</f>
        <v>0</v>
      </c>
      <c r="U12" s="253">
        <f>IF('TAB4.1.1'!Q$19="V",0,'TAB4.1.1'!Q$19)</f>
        <v>0</v>
      </c>
      <c r="V12" s="254">
        <f>'TAB3.2'!$D$17</f>
        <v>0</v>
      </c>
      <c r="W12" s="254">
        <f t="shared" ref="W12" si="15">U12*V12</f>
        <v>0</v>
      </c>
    </row>
    <row r="13" spans="1:23" s="5" customFormat="1" ht="14.45" customHeight="1" x14ac:dyDescent="0.3">
      <c r="A13" s="205" t="s">
        <v>130</v>
      </c>
      <c r="B13" s="254">
        <f t="shared" ref="B13:B19" si="16">SUM(E13,H13,K13,N13,Q13,T13,W13)</f>
        <v>0</v>
      </c>
      <c r="C13" s="253">
        <f>IF('TAB4.1.1'!K$21="V",0,'TAB4.1.1'!K$21)</f>
        <v>0</v>
      </c>
      <c r="D13" s="254">
        <f>D11</f>
        <v>0</v>
      </c>
      <c r="E13" s="254">
        <f>C13*D13</f>
        <v>0</v>
      </c>
      <c r="F13" s="253">
        <f>IF('TAB4.1.1'!L$21="V",0,'TAB4.1.1'!L$21)</f>
        <v>0</v>
      </c>
      <c r="G13" s="254">
        <f>G11</f>
        <v>0</v>
      </c>
      <c r="H13" s="254">
        <f t="shared" si="3"/>
        <v>0</v>
      </c>
      <c r="I13" s="253">
        <f>IF('TAB4.1.1'!M$21="V",0,'TAB4.1.1'!M$21)</f>
        <v>0</v>
      </c>
      <c r="J13" s="254">
        <f>J11</f>
        <v>0</v>
      </c>
      <c r="K13" s="254">
        <f t="shared" si="4"/>
        <v>0</v>
      </c>
      <c r="L13" s="253">
        <f>IF('TAB4.1.1'!N$21="V",0,'TAB4.1.1'!N$21)</f>
        <v>0</v>
      </c>
      <c r="M13" s="254">
        <f>M11</f>
        <v>0</v>
      </c>
      <c r="N13" s="254">
        <f t="shared" si="5"/>
        <v>0</v>
      </c>
      <c r="O13" s="253">
        <f>IF('TAB4.1.1'!O$21="V",0,'TAB4.1.1'!O$21)</f>
        <v>0</v>
      </c>
      <c r="P13" s="254">
        <f>P11</f>
        <v>0</v>
      </c>
      <c r="Q13" s="254">
        <f t="shared" si="6"/>
        <v>0</v>
      </c>
      <c r="R13" s="253">
        <f>IF('TAB4.1.1'!P$21="V",0,'TAB4.1.1'!P$21)</f>
        <v>0</v>
      </c>
      <c r="S13" s="254">
        <f>S11</f>
        <v>0</v>
      </c>
      <c r="T13" s="254">
        <f t="shared" si="7"/>
        <v>0</v>
      </c>
      <c r="U13" s="208"/>
      <c r="V13" s="208"/>
      <c r="W13" s="208"/>
    </row>
    <row r="14" spans="1:23" s="5" customFormat="1" ht="14.45" customHeight="1" x14ac:dyDescent="0.3">
      <c r="A14" s="205" t="s">
        <v>56</v>
      </c>
      <c r="B14" s="254">
        <f t="shared" si="16"/>
        <v>0</v>
      </c>
      <c r="C14" s="253"/>
      <c r="D14" s="254"/>
      <c r="E14" s="254">
        <f>SUM(E15:E17)</f>
        <v>0</v>
      </c>
      <c r="F14" s="253"/>
      <c r="G14" s="254"/>
      <c r="H14" s="254">
        <f>SUM(H15:H17)</f>
        <v>0</v>
      </c>
      <c r="I14" s="253"/>
      <c r="J14" s="254"/>
      <c r="K14" s="254">
        <f>SUM(K15:K17)</f>
        <v>0</v>
      </c>
      <c r="L14" s="253"/>
      <c r="M14" s="254"/>
      <c r="N14" s="254">
        <f>SUM(N15:N17)</f>
        <v>0</v>
      </c>
      <c r="O14" s="253"/>
      <c r="P14" s="254"/>
      <c r="Q14" s="254">
        <f>SUM(Q15:Q17)</f>
        <v>0</v>
      </c>
      <c r="R14" s="253"/>
      <c r="S14" s="254"/>
      <c r="T14" s="254">
        <f>SUM(T15:T17)</f>
        <v>0</v>
      </c>
      <c r="U14" s="253"/>
      <c r="V14" s="254"/>
      <c r="W14" s="254">
        <f>SUM(W15:W17)</f>
        <v>0</v>
      </c>
    </row>
    <row r="15" spans="1:23" s="5" customFormat="1" ht="14.45" customHeight="1" x14ac:dyDescent="0.3">
      <c r="A15" s="207" t="s">
        <v>2</v>
      </c>
      <c r="B15" s="254">
        <f t="shared" si="16"/>
        <v>0</v>
      </c>
      <c r="C15" s="253">
        <f>IF('TAB4.1.1'!K$24="V",0,'TAB4.1.1'!K$24)</f>
        <v>0</v>
      </c>
      <c r="D15" s="254">
        <f>D13-'TAB3.1'!D8</f>
        <v>0</v>
      </c>
      <c r="E15" s="254">
        <f t="shared" ref="E15:E18" si="17">C15*D15</f>
        <v>0</v>
      </c>
      <c r="F15" s="253">
        <f>IF('TAB4.1.1'!L$24="V",0,'TAB4.1.1'!L$24)</f>
        <v>0</v>
      </c>
      <c r="G15" s="254">
        <f>G13-'TAB3.1'!D9</f>
        <v>0</v>
      </c>
      <c r="H15" s="254">
        <f t="shared" ref="H15:H18" si="18">F15*G15</f>
        <v>0</v>
      </c>
      <c r="I15" s="253">
        <f>IF('TAB4.1.1'!M$24="V",0,'TAB4.1.1'!M$24)</f>
        <v>0</v>
      </c>
      <c r="J15" s="254">
        <f>J13-'TAB3.1'!D10</f>
        <v>0</v>
      </c>
      <c r="K15" s="254">
        <f t="shared" ref="K15:K18" si="19">I15*J15</f>
        <v>0</v>
      </c>
      <c r="L15" s="253">
        <f>IF('TAB4.1.1'!N$24="V",0,'TAB4.1.1'!N$24)</f>
        <v>0</v>
      </c>
      <c r="M15" s="254">
        <f>M13-'TAB3.1'!D12</f>
        <v>0</v>
      </c>
      <c r="N15" s="254">
        <f t="shared" ref="N15:N18" si="20">L15*M15</f>
        <v>0</v>
      </c>
      <c r="O15" s="253">
        <f>IF('TAB4.1.1'!O$24="V",0,'TAB4.1.1'!O$24)</f>
        <v>0</v>
      </c>
      <c r="P15" s="254">
        <f>P13-'TAB3.1'!D13</f>
        <v>0</v>
      </c>
      <c r="Q15" s="254">
        <f t="shared" ref="Q15:Q18" si="21">O15*P15</f>
        <v>0</v>
      </c>
      <c r="R15" s="253">
        <f>IF('TAB4.1.1'!P$24="V",0,'TAB4.1.1'!P$24)</f>
        <v>0</v>
      </c>
      <c r="S15" s="254">
        <f>S13-'TAB3.1'!D15</f>
        <v>0</v>
      </c>
      <c r="T15" s="254">
        <f t="shared" ref="T15:T18" si="22">R15*S15</f>
        <v>0</v>
      </c>
      <c r="U15" s="253">
        <f>IF('TAB4.1.1'!Q$24="V",0,'TAB4.1.1'!Q$24)</f>
        <v>0</v>
      </c>
      <c r="V15" s="254">
        <f>V11-'TAB3.1'!D17</f>
        <v>0</v>
      </c>
      <c r="W15" s="254">
        <f t="shared" ref="W15:W18" si="23">U15*V15</f>
        <v>0</v>
      </c>
    </row>
    <row r="16" spans="1:23" s="5" customFormat="1" ht="14.45" customHeight="1" x14ac:dyDescent="0.3">
      <c r="A16" s="207" t="s">
        <v>6</v>
      </c>
      <c r="B16" s="254">
        <f t="shared" si="16"/>
        <v>0</v>
      </c>
      <c r="C16" s="253">
        <f>IF('TAB4.1.1'!K$25="V",0,'TAB4.1.1'!K$25)</f>
        <v>0</v>
      </c>
      <c r="D16" s="254">
        <f>D13</f>
        <v>0</v>
      </c>
      <c r="E16" s="254">
        <f t="shared" si="17"/>
        <v>0</v>
      </c>
      <c r="F16" s="253">
        <f>IF('TAB4.1.1'!L$25="V",0,'TAB4.1.1'!L$25)</f>
        <v>0</v>
      </c>
      <c r="G16" s="254">
        <f>G13</f>
        <v>0</v>
      </c>
      <c r="H16" s="254">
        <f t="shared" si="18"/>
        <v>0</v>
      </c>
      <c r="I16" s="253">
        <f>IF('TAB4.1.1'!M$25="V",0,'TAB4.1.1'!M$25)</f>
        <v>0</v>
      </c>
      <c r="J16" s="254">
        <f>J13</f>
        <v>0</v>
      </c>
      <c r="K16" s="254">
        <f t="shared" si="19"/>
        <v>0</v>
      </c>
      <c r="L16" s="253">
        <f>IF('TAB4.1.1'!N$25="V",0,'TAB4.1.1'!N$25)</f>
        <v>0</v>
      </c>
      <c r="M16" s="254">
        <f>M13</f>
        <v>0</v>
      </c>
      <c r="N16" s="254">
        <f t="shared" si="20"/>
        <v>0</v>
      </c>
      <c r="O16" s="253">
        <f>IF('TAB4.1.1'!O$25="V",0,'TAB4.1.1'!O$25)</f>
        <v>0</v>
      </c>
      <c r="P16" s="254">
        <f>P13</f>
        <v>0</v>
      </c>
      <c r="Q16" s="254">
        <f t="shared" si="21"/>
        <v>0</v>
      </c>
      <c r="R16" s="253">
        <f>IF('TAB4.1.1'!P$25="V",0,'TAB4.1.1'!P$25)</f>
        <v>0</v>
      </c>
      <c r="S16" s="254">
        <f>S13</f>
        <v>0</v>
      </c>
      <c r="T16" s="254">
        <f t="shared" si="22"/>
        <v>0</v>
      </c>
      <c r="U16" s="253">
        <f>IF('TAB4.1.1'!Q$25="V",0,'TAB4.1.1'!Q$25)</f>
        <v>0</v>
      </c>
      <c r="V16" s="254">
        <f>V13</f>
        <v>0</v>
      </c>
      <c r="W16" s="254">
        <f t="shared" si="23"/>
        <v>0</v>
      </c>
    </row>
    <row r="17" spans="1:23" s="5" customFormat="1" ht="14.45" customHeight="1" x14ac:dyDescent="0.3">
      <c r="A17" s="207" t="s">
        <v>10</v>
      </c>
      <c r="B17" s="254">
        <f t="shared" si="16"/>
        <v>0</v>
      </c>
      <c r="C17" s="253">
        <f>IF('TAB4.1.1'!K$26="V",0,'TAB4.1.1'!K$26)</f>
        <v>0</v>
      </c>
      <c r="D17" s="254">
        <f t="shared" ref="D17:D18" si="24">D16</f>
        <v>0</v>
      </c>
      <c r="E17" s="254">
        <f t="shared" si="17"/>
        <v>0</v>
      </c>
      <c r="F17" s="253">
        <f>IF('TAB4.1.1'!L$26="V",0,'TAB4.1.1'!L$26)</f>
        <v>0</v>
      </c>
      <c r="G17" s="254">
        <f t="shared" ref="G17:G18" si="25">G16</f>
        <v>0</v>
      </c>
      <c r="H17" s="254">
        <f t="shared" si="18"/>
        <v>0</v>
      </c>
      <c r="I17" s="253">
        <f>IF('TAB4.1.1'!M$26="V",0,'TAB4.1.1'!M$26)</f>
        <v>0</v>
      </c>
      <c r="J17" s="254">
        <f t="shared" ref="J17:J18" si="26">J16</f>
        <v>0</v>
      </c>
      <c r="K17" s="254">
        <f t="shared" si="19"/>
        <v>0</v>
      </c>
      <c r="L17" s="253">
        <f>IF('TAB4.1.1'!N$26="V",0,'TAB4.1.1'!N$26)</f>
        <v>0</v>
      </c>
      <c r="M17" s="254">
        <f t="shared" ref="M17:M18" si="27">M16</f>
        <v>0</v>
      </c>
      <c r="N17" s="254">
        <f t="shared" si="20"/>
        <v>0</v>
      </c>
      <c r="O17" s="253">
        <f>IF('TAB4.1.1'!O$26="V",0,'TAB4.1.1'!O$26)</f>
        <v>0</v>
      </c>
      <c r="P17" s="254">
        <f t="shared" ref="P17:P18" si="28">P16</f>
        <v>0</v>
      </c>
      <c r="Q17" s="254">
        <f t="shared" si="21"/>
        <v>0</v>
      </c>
      <c r="R17" s="253">
        <f>IF('TAB4.1.1'!P$26="V",0,'TAB4.1.1'!P$26)</f>
        <v>0</v>
      </c>
      <c r="S17" s="254">
        <f t="shared" ref="S17:S18" si="29">S16</f>
        <v>0</v>
      </c>
      <c r="T17" s="254">
        <f t="shared" si="22"/>
        <v>0</v>
      </c>
      <c r="U17" s="253">
        <f>IF('TAB4.1.1'!Q$26="V",0,'TAB4.1.1'!Q$26)</f>
        <v>0</v>
      </c>
      <c r="V17" s="254">
        <f t="shared" ref="V17:V18" si="30">V16</f>
        <v>0</v>
      </c>
      <c r="W17" s="254">
        <f t="shared" si="23"/>
        <v>0</v>
      </c>
    </row>
    <row r="18" spans="1:23" s="5" customFormat="1" ht="14.45" customHeight="1" x14ac:dyDescent="0.3">
      <c r="A18" s="205" t="s">
        <v>131</v>
      </c>
      <c r="B18" s="254">
        <f t="shared" si="16"/>
        <v>0</v>
      </c>
      <c r="C18" s="253">
        <f>IF('TAB4.1.1'!K$28="V",0,'TAB4.1.1'!K$28)</f>
        <v>0</v>
      </c>
      <c r="D18" s="254">
        <f t="shared" si="24"/>
        <v>0</v>
      </c>
      <c r="E18" s="254">
        <f t="shared" si="17"/>
        <v>0</v>
      </c>
      <c r="F18" s="253">
        <f>IF('TAB4.1.1'!L$28="V",0,'TAB4.1.1'!L$28)</f>
        <v>0</v>
      </c>
      <c r="G18" s="254">
        <f t="shared" si="25"/>
        <v>0</v>
      </c>
      <c r="H18" s="254">
        <f t="shared" si="18"/>
        <v>0</v>
      </c>
      <c r="I18" s="253">
        <f>IF('TAB4.1.1'!M$28="V",0,'TAB4.1.1'!M$28)</f>
        <v>0</v>
      </c>
      <c r="J18" s="254">
        <f t="shared" si="26"/>
        <v>0</v>
      </c>
      <c r="K18" s="254">
        <f t="shared" si="19"/>
        <v>0</v>
      </c>
      <c r="L18" s="253">
        <f>IF('TAB4.1.1'!N$28="V",0,'TAB4.1.1'!N$28)</f>
        <v>0</v>
      </c>
      <c r="M18" s="254">
        <f t="shared" si="27"/>
        <v>0</v>
      </c>
      <c r="N18" s="254">
        <f t="shared" si="20"/>
        <v>0</v>
      </c>
      <c r="O18" s="253">
        <f>IF('TAB4.1.1'!O$28="V",0,'TAB4.1.1'!O$28)</f>
        <v>0</v>
      </c>
      <c r="P18" s="254">
        <f t="shared" si="28"/>
        <v>0</v>
      </c>
      <c r="Q18" s="254">
        <f t="shared" si="21"/>
        <v>0</v>
      </c>
      <c r="R18" s="253">
        <f>IF('TAB4.1.1'!P$28="V",0,'TAB4.1.1'!P$28)</f>
        <v>0</v>
      </c>
      <c r="S18" s="254">
        <f t="shared" si="29"/>
        <v>0</v>
      </c>
      <c r="T18" s="254">
        <f t="shared" si="22"/>
        <v>0</v>
      </c>
      <c r="U18" s="253">
        <f>IF('TAB4.1.1'!Q$28="V",0,'TAB4.1.1'!Q$28)</f>
        <v>0</v>
      </c>
      <c r="V18" s="254">
        <f t="shared" si="30"/>
        <v>0</v>
      </c>
      <c r="W18" s="254">
        <f t="shared" si="23"/>
        <v>0</v>
      </c>
    </row>
    <row r="19" spans="1:23" s="5" customFormat="1" ht="14.45" customHeight="1" x14ac:dyDescent="0.3">
      <c r="A19" s="47" t="s">
        <v>7</v>
      </c>
      <c r="B19" s="255">
        <f t="shared" si="16"/>
        <v>0</v>
      </c>
      <c r="C19" s="10"/>
      <c r="D19" s="255"/>
      <c r="E19" s="255">
        <f>SUM(E7,E13:E14,E18)</f>
        <v>0</v>
      </c>
      <c r="F19" s="10"/>
      <c r="G19" s="255"/>
      <c r="H19" s="255">
        <f>SUM(H7,H13:H14,H18)</f>
        <v>0</v>
      </c>
      <c r="I19" s="10"/>
      <c r="J19" s="255"/>
      <c r="K19" s="255">
        <f>SUM(K7,K13:K14,K18)</f>
        <v>0</v>
      </c>
      <c r="L19" s="10"/>
      <c r="M19" s="255"/>
      <c r="N19" s="255">
        <f>SUM(N7,N13:N14,N18)</f>
        <v>0</v>
      </c>
      <c r="O19" s="10"/>
      <c r="P19" s="255"/>
      <c r="Q19" s="255">
        <f>SUM(Q7,Q13:Q14,Q18)</f>
        <v>0</v>
      </c>
      <c r="R19" s="10"/>
      <c r="S19" s="255"/>
      <c r="T19" s="255">
        <f>SUM(T7,T13:T14,T18)</f>
        <v>0</v>
      </c>
      <c r="U19" s="10"/>
      <c r="V19" s="255"/>
      <c r="W19" s="255">
        <f>SUM(W7,W13:W14,W18)</f>
        <v>0</v>
      </c>
    </row>
    <row r="20" spans="1:23" s="5" customFormat="1" ht="14.45" customHeight="1" x14ac:dyDescent="0.3">
      <c r="W20" s="15"/>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8"/>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2" customWidth="1"/>
    <col min="10" max="10" width="10.140625" style="142" bestFit="1" customWidth="1"/>
    <col min="11" max="17" width="14.7109375" customWidth="1"/>
    <col min="18" max="18" width="1.7109375" customWidth="1"/>
    <col min="19" max="19" width="2.7109375" customWidth="1"/>
    <col min="20" max="20" width="1.28515625" customWidth="1"/>
    <col min="21" max="21" width="1" customWidth="1"/>
  </cols>
  <sheetData>
    <row r="1" spans="1:19" s="174" customFormat="1" ht="29.45" customHeight="1" x14ac:dyDescent="0.2">
      <c r="L1" s="175"/>
      <c r="M1" s="175"/>
      <c r="N1" s="175"/>
      <c r="O1" s="175"/>
    </row>
    <row r="2" spans="1:19" s="4" customFormat="1" ht="29.45" customHeight="1" x14ac:dyDescent="0.3">
      <c r="A2" s="28" t="str">
        <f>TAB00!B48&amp;" : "&amp;TAB00!C48</f>
        <v>TAB4.2.1 : Tarifs de prélèvement 2025</v>
      </c>
      <c r="B2" s="25"/>
      <c r="C2" s="25"/>
      <c r="D2" s="25"/>
      <c r="E2" s="25"/>
      <c r="F2" s="25"/>
      <c r="G2" s="25"/>
      <c r="H2" s="25"/>
      <c r="I2" s="25"/>
      <c r="J2" s="25"/>
      <c r="K2" s="25"/>
      <c r="L2" s="25"/>
      <c r="M2" s="25"/>
      <c r="N2" s="25"/>
      <c r="O2" s="25"/>
      <c r="P2" s="25"/>
      <c r="Q2" s="25"/>
      <c r="R2" s="25"/>
    </row>
    <row r="3" spans="1:19" s="174" customFormat="1" ht="14.25" x14ac:dyDescent="0.2">
      <c r="L3" s="175"/>
      <c r="M3" s="175"/>
      <c r="N3" s="175"/>
      <c r="O3" s="175"/>
    </row>
    <row r="4" spans="1:19" s="174" customFormat="1" ht="14.25" customHeight="1" x14ac:dyDescent="0.2">
      <c r="L4" s="175"/>
      <c r="M4" s="175"/>
      <c r="N4" s="175"/>
      <c r="O4" s="175"/>
    </row>
    <row r="5" spans="1:19" s="174" customFormat="1" ht="8.25" customHeight="1" x14ac:dyDescent="0.2">
      <c r="B5" s="143"/>
      <c r="C5" s="54"/>
      <c r="D5" s="54"/>
      <c r="E5" s="54"/>
      <c r="F5" s="54"/>
      <c r="G5" s="54"/>
      <c r="H5" s="54"/>
      <c r="I5" s="54"/>
      <c r="J5" s="54"/>
      <c r="K5" s="54"/>
      <c r="L5" s="176"/>
      <c r="M5" s="176"/>
      <c r="N5" s="176"/>
      <c r="O5" s="176"/>
      <c r="P5" s="176"/>
      <c r="Q5" s="176"/>
      <c r="R5" s="56"/>
      <c r="S5" s="52"/>
    </row>
    <row r="6" spans="1:19" ht="16.5" x14ac:dyDescent="0.3">
      <c r="B6" s="57"/>
      <c r="C6" s="453" t="s">
        <v>104</v>
      </c>
      <c r="D6" s="453"/>
      <c r="E6" s="453"/>
      <c r="F6" s="453"/>
      <c r="G6" s="453"/>
      <c r="H6" s="453"/>
      <c r="I6" s="453"/>
      <c r="J6" s="453"/>
      <c r="K6" s="454" t="s">
        <v>105</v>
      </c>
      <c r="L6" s="454"/>
      <c r="M6" s="454"/>
      <c r="N6" s="454"/>
      <c r="O6" s="439" t="str">
        <f>IF(TAB00!E11=0,"# Nom du GRD",TAB00!E11)</f>
        <v># Nom du GRD</v>
      </c>
      <c r="P6" s="439"/>
      <c r="Q6" s="439"/>
      <c r="R6" s="58"/>
      <c r="S6" s="52"/>
    </row>
    <row r="7" spans="1:19" s="177" customFormat="1" ht="5.0999999999999996" customHeight="1" x14ac:dyDescent="0.25">
      <c r="B7" s="178"/>
      <c r="C7" s="59"/>
      <c r="D7" s="60"/>
      <c r="E7" s="59"/>
      <c r="F7" s="59"/>
      <c r="G7" s="59"/>
      <c r="H7" s="59"/>
      <c r="I7" s="59"/>
      <c r="J7" s="59"/>
      <c r="K7" s="59"/>
      <c r="L7" s="61"/>
      <c r="M7" s="61"/>
      <c r="N7" s="61"/>
      <c r="O7" s="61"/>
      <c r="P7" s="61"/>
      <c r="Q7" s="61"/>
      <c r="R7" s="179"/>
      <c r="S7" s="180"/>
    </row>
    <row r="8" spans="1:19" s="177" customFormat="1" ht="15" customHeight="1" x14ac:dyDescent="0.2">
      <c r="B8" s="178"/>
      <c r="C8" s="437" t="s">
        <v>106</v>
      </c>
      <c r="D8" s="437"/>
      <c r="E8" s="437"/>
      <c r="F8" s="437"/>
      <c r="G8" s="437" t="str">
        <f>"du 01.01.20"&amp;RIGHT(A2,2)&amp;" au 31.12.20"&amp;RIGHT(A2,2)</f>
        <v>du 01.01.2025 au 31.12.2025</v>
      </c>
      <c r="H8" s="437"/>
      <c r="I8" s="437"/>
      <c r="J8" s="59"/>
      <c r="K8" s="59"/>
      <c r="L8" s="61"/>
      <c r="M8" s="61"/>
      <c r="N8" s="61"/>
      <c r="O8" s="61"/>
      <c r="P8" s="61"/>
      <c r="Q8" s="61"/>
      <c r="R8" s="179"/>
      <c r="S8" s="180"/>
    </row>
    <row r="9" spans="1:19" ht="15.75" thickBot="1" x14ac:dyDescent="0.35">
      <c r="B9" s="57"/>
      <c r="C9" s="451"/>
      <c r="D9" s="451"/>
      <c r="E9" s="451"/>
      <c r="F9" s="451"/>
      <c r="G9" s="451"/>
      <c r="H9" s="451"/>
      <c r="I9" s="451"/>
      <c r="J9" s="64"/>
      <c r="K9" s="65"/>
      <c r="L9" s="65"/>
      <c r="M9" s="65"/>
      <c r="N9" s="65"/>
      <c r="O9" s="65"/>
      <c r="P9" s="65"/>
      <c r="Q9" s="62"/>
      <c r="R9" s="58"/>
      <c r="S9" s="52"/>
    </row>
    <row r="10" spans="1:19" x14ac:dyDescent="0.3">
      <c r="B10" s="57"/>
      <c r="C10" s="440"/>
      <c r="D10" s="441"/>
      <c r="E10" s="441"/>
      <c r="F10" s="441"/>
      <c r="G10" s="441"/>
      <c r="H10" s="441"/>
      <c r="I10" s="441"/>
      <c r="J10" s="442" t="s">
        <v>107</v>
      </c>
      <c r="K10" s="445" t="s">
        <v>108</v>
      </c>
      <c r="L10" s="446"/>
      <c r="M10" s="446"/>
      <c r="N10" s="446"/>
      <c r="O10" s="445" t="s">
        <v>109</v>
      </c>
      <c r="P10" s="447"/>
      <c r="Q10" s="66"/>
      <c r="R10" s="58"/>
      <c r="S10" s="52"/>
    </row>
    <row r="11" spans="1:19" x14ac:dyDescent="0.3">
      <c r="B11" s="57"/>
      <c r="C11" s="448"/>
      <c r="D11" s="449"/>
      <c r="E11" s="449"/>
      <c r="F11" s="449"/>
      <c r="G11" s="449"/>
      <c r="H11" s="449"/>
      <c r="I11" s="449"/>
      <c r="J11" s="443"/>
      <c r="K11" s="67" t="s">
        <v>32</v>
      </c>
      <c r="L11" s="64" t="s">
        <v>33</v>
      </c>
      <c r="M11" s="64" t="s">
        <v>34</v>
      </c>
      <c r="N11" s="64" t="s">
        <v>35</v>
      </c>
      <c r="O11" s="68" t="s">
        <v>36</v>
      </c>
      <c r="P11" s="69" t="s">
        <v>37</v>
      </c>
      <c r="Q11" s="70" t="s">
        <v>41</v>
      </c>
      <c r="R11" s="58"/>
      <c r="S11" s="52"/>
    </row>
    <row r="12" spans="1:19" x14ac:dyDescent="0.3">
      <c r="B12" s="57"/>
      <c r="C12" s="450"/>
      <c r="D12" s="451"/>
      <c r="E12" s="451"/>
      <c r="F12" s="451"/>
      <c r="G12" s="451"/>
      <c r="H12" s="451"/>
      <c r="I12" s="451"/>
      <c r="J12" s="443"/>
      <c r="K12" s="450" t="s">
        <v>49</v>
      </c>
      <c r="L12" s="451"/>
      <c r="M12" s="451"/>
      <c r="N12" s="451"/>
      <c r="O12" s="450"/>
      <c r="P12" s="452"/>
      <c r="Q12" s="71"/>
      <c r="R12" s="58"/>
      <c r="S12" s="52"/>
    </row>
    <row r="13" spans="1:19" ht="15.75" thickBot="1" x14ac:dyDescent="0.35">
      <c r="B13" s="57"/>
      <c r="C13" s="450"/>
      <c r="D13" s="451"/>
      <c r="E13" s="451"/>
      <c r="F13" s="451"/>
      <c r="G13" s="451"/>
      <c r="H13" s="451"/>
      <c r="I13" s="451"/>
      <c r="J13" s="444"/>
      <c r="K13" s="72" t="s">
        <v>50</v>
      </c>
      <c r="L13" s="73" t="s">
        <v>51</v>
      </c>
      <c r="M13" s="74" t="s">
        <v>52</v>
      </c>
      <c r="N13" s="74" t="s">
        <v>53</v>
      </c>
      <c r="O13" s="72" t="s">
        <v>54</v>
      </c>
      <c r="P13" s="75" t="s">
        <v>55</v>
      </c>
      <c r="Q13" s="76"/>
      <c r="R13" s="58"/>
      <c r="S13" s="52"/>
    </row>
    <row r="14" spans="1:19" x14ac:dyDescent="0.3">
      <c r="B14" s="57"/>
      <c r="C14" s="77"/>
      <c r="D14" s="78" t="s">
        <v>5</v>
      </c>
      <c r="E14" s="78"/>
      <c r="F14" s="78"/>
      <c r="G14" s="79"/>
      <c r="H14" s="79"/>
      <c r="I14" s="80"/>
      <c r="J14" s="81"/>
      <c r="K14" s="294"/>
      <c r="L14" s="295"/>
      <c r="M14" s="296"/>
      <c r="N14" s="297"/>
      <c r="O14" s="296"/>
      <c r="P14" s="295"/>
      <c r="Q14" s="298"/>
      <c r="R14" s="58"/>
      <c r="S14" s="52"/>
    </row>
    <row r="15" spans="1:19" x14ac:dyDescent="0.3">
      <c r="B15" s="57"/>
      <c r="C15" s="84"/>
      <c r="D15" s="62"/>
      <c r="E15" s="85" t="s">
        <v>110</v>
      </c>
      <c r="F15" s="86"/>
      <c r="G15" s="86"/>
      <c r="H15" s="86"/>
      <c r="I15" s="87" t="s">
        <v>111</v>
      </c>
      <c r="J15" s="88" t="s">
        <v>112</v>
      </c>
      <c r="K15" s="89"/>
      <c r="L15" s="90"/>
      <c r="M15" s="90"/>
      <c r="N15" s="91"/>
      <c r="O15" s="90" t="s">
        <v>61</v>
      </c>
      <c r="P15" s="90" t="s">
        <v>61</v>
      </c>
      <c r="Q15" s="93"/>
      <c r="R15" s="58"/>
      <c r="S15" s="52"/>
    </row>
    <row r="16" spans="1:19" x14ac:dyDescent="0.3">
      <c r="B16" s="57"/>
      <c r="C16" s="84"/>
      <c r="D16" s="62"/>
      <c r="E16" s="87" t="s">
        <v>113</v>
      </c>
      <c r="F16" s="86"/>
      <c r="G16" s="86"/>
      <c r="H16" s="86"/>
      <c r="I16" s="87" t="s">
        <v>114</v>
      </c>
      <c r="J16" s="88" t="s">
        <v>112</v>
      </c>
      <c r="K16" s="94" t="s">
        <v>61</v>
      </c>
      <c r="L16" s="92" t="s">
        <v>61</v>
      </c>
      <c r="M16" s="92" t="s">
        <v>61</v>
      </c>
      <c r="N16" s="95" t="s">
        <v>61</v>
      </c>
      <c r="O16" s="92" t="s">
        <v>61</v>
      </c>
      <c r="P16" s="92" t="s">
        <v>61</v>
      </c>
      <c r="Q16" s="96" t="s">
        <v>61</v>
      </c>
      <c r="R16" s="58"/>
      <c r="S16" s="52"/>
    </row>
    <row r="17" spans="2:21" x14ac:dyDescent="0.3">
      <c r="B17" s="57"/>
      <c r="C17" s="84"/>
      <c r="D17" s="62"/>
      <c r="E17" s="97" t="s">
        <v>115</v>
      </c>
      <c r="F17" s="98"/>
      <c r="G17" s="98"/>
      <c r="H17" s="98"/>
      <c r="I17" s="97"/>
      <c r="J17" s="88"/>
      <c r="K17" s="89"/>
      <c r="L17" s="90"/>
      <c r="M17" s="90"/>
      <c r="N17" s="91"/>
      <c r="O17" s="90"/>
      <c r="P17" s="90"/>
      <c r="Q17" s="257"/>
      <c r="R17" s="58"/>
      <c r="S17" s="52"/>
    </row>
    <row r="18" spans="2:21" x14ac:dyDescent="0.3">
      <c r="B18" s="57"/>
      <c r="C18" s="84"/>
      <c r="D18" s="52"/>
      <c r="E18" s="336"/>
      <c r="F18" s="86" t="s">
        <v>278</v>
      </c>
      <c r="G18" s="86"/>
      <c r="H18" s="86"/>
      <c r="I18" s="97" t="s">
        <v>116</v>
      </c>
      <c r="J18" s="88" t="s">
        <v>112</v>
      </c>
      <c r="K18" s="94" t="s">
        <v>61</v>
      </c>
      <c r="L18" s="92" t="s">
        <v>61</v>
      </c>
      <c r="M18" s="92" t="s">
        <v>61</v>
      </c>
      <c r="N18" s="95" t="s">
        <v>61</v>
      </c>
      <c r="O18" s="92" t="s">
        <v>61</v>
      </c>
      <c r="P18" s="92" t="s">
        <v>61</v>
      </c>
      <c r="Q18" s="96" t="s">
        <v>61</v>
      </c>
      <c r="R18" s="58"/>
      <c r="S18" s="52"/>
      <c r="T18" s="52"/>
      <c r="U18" s="52"/>
    </row>
    <row r="19" spans="2:21" x14ac:dyDescent="0.3">
      <c r="B19" s="57"/>
      <c r="C19" s="84"/>
      <c r="D19" s="52"/>
      <c r="F19" s="86" t="s">
        <v>279</v>
      </c>
      <c r="G19" s="98"/>
      <c r="H19" s="98"/>
      <c r="I19" s="97" t="s">
        <v>116</v>
      </c>
      <c r="J19" s="88" t="s">
        <v>112</v>
      </c>
      <c r="K19" s="94" t="s">
        <v>61</v>
      </c>
      <c r="L19" s="92" t="s">
        <v>61</v>
      </c>
      <c r="M19" s="92" t="s">
        <v>61</v>
      </c>
      <c r="N19" s="95" t="s">
        <v>61</v>
      </c>
      <c r="O19" s="92" t="s">
        <v>61</v>
      </c>
      <c r="P19" s="92" t="s">
        <v>61</v>
      </c>
      <c r="Q19" s="96" t="s">
        <v>61</v>
      </c>
      <c r="R19" s="58"/>
      <c r="S19" s="52"/>
      <c r="T19" s="52"/>
      <c r="U19" s="52"/>
    </row>
    <row r="20" spans="2:21" ht="15.75" x14ac:dyDescent="0.3">
      <c r="B20" s="57"/>
      <c r="C20" s="99"/>
      <c r="D20" s="100"/>
      <c r="E20" s="100"/>
      <c r="F20" s="100"/>
      <c r="G20" s="100"/>
      <c r="H20" s="100"/>
      <c r="I20" s="101"/>
      <c r="J20" s="102"/>
      <c r="K20" s="258"/>
      <c r="L20" s="259"/>
      <c r="M20" s="259"/>
      <c r="N20" s="260"/>
      <c r="O20" s="259"/>
      <c r="P20" s="259"/>
      <c r="Q20" s="261"/>
      <c r="R20" s="103"/>
    </row>
    <row r="21" spans="2:21" x14ac:dyDescent="0.3">
      <c r="B21" s="57"/>
      <c r="C21" s="84"/>
      <c r="D21" s="78" t="s">
        <v>117</v>
      </c>
      <c r="E21" s="86"/>
      <c r="F21" s="86"/>
      <c r="G21" s="86"/>
      <c r="H21" s="86"/>
      <c r="I21" s="87" t="s">
        <v>116</v>
      </c>
      <c r="J21" s="88" t="s">
        <v>118</v>
      </c>
      <c r="K21" s="89" t="s">
        <v>61</v>
      </c>
      <c r="L21" s="90" t="s">
        <v>61</v>
      </c>
      <c r="M21" s="90" t="s">
        <v>61</v>
      </c>
      <c r="N21" s="91" t="s">
        <v>61</v>
      </c>
      <c r="O21" s="90" t="s">
        <v>61</v>
      </c>
      <c r="P21" s="90" t="s">
        <v>61</v>
      </c>
      <c r="Q21" s="257"/>
      <c r="R21" s="58"/>
      <c r="S21" s="52"/>
    </row>
    <row r="22" spans="2:21" x14ac:dyDescent="0.3">
      <c r="B22" s="57"/>
      <c r="C22" s="84"/>
      <c r="D22" s="78"/>
      <c r="E22" s="104"/>
      <c r="F22" s="104"/>
      <c r="G22" s="104"/>
      <c r="H22" s="104"/>
      <c r="I22" s="80"/>
      <c r="J22" s="88"/>
      <c r="K22" s="89"/>
      <c r="L22" s="90"/>
      <c r="M22" s="90"/>
      <c r="N22" s="91"/>
      <c r="O22" s="90"/>
      <c r="P22" s="90"/>
      <c r="Q22" s="257"/>
      <c r="R22" s="58"/>
      <c r="S22" s="52"/>
    </row>
    <row r="23" spans="2:21" x14ac:dyDescent="0.3">
      <c r="B23" s="57"/>
      <c r="C23" s="84"/>
      <c r="D23" s="78" t="s">
        <v>119</v>
      </c>
      <c r="E23" s="105"/>
      <c r="F23" s="104"/>
      <c r="G23" s="104"/>
      <c r="H23" s="104"/>
      <c r="I23" s="80"/>
      <c r="J23" s="106"/>
      <c r="K23" s="262"/>
      <c r="L23" s="263"/>
      <c r="M23" s="264"/>
      <c r="N23" s="265"/>
      <c r="O23" s="263"/>
      <c r="P23" s="263"/>
      <c r="Q23" s="266"/>
      <c r="R23" s="58"/>
      <c r="S23" s="52"/>
    </row>
    <row r="24" spans="2:21" x14ac:dyDescent="0.3">
      <c r="B24" s="57"/>
      <c r="C24" s="84"/>
      <c r="D24" s="107"/>
      <c r="E24" s="108" t="s">
        <v>120</v>
      </c>
      <c r="F24" s="109"/>
      <c r="G24" s="109"/>
      <c r="H24" s="109"/>
      <c r="I24" s="97" t="s">
        <v>116</v>
      </c>
      <c r="J24" s="88" t="s">
        <v>121</v>
      </c>
      <c r="K24" s="89" t="s">
        <v>61</v>
      </c>
      <c r="L24" s="90" t="s">
        <v>61</v>
      </c>
      <c r="M24" s="90" t="s">
        <v>61</v>
      </c>
      <c r="N24" s="91" t="s">
        <v>61</v>
      </c>
      <c r="O24" s="90" t="s">
        <v>61</v>
      </c>
      <c r="P24" s="90" t="s">
        <v>61</v>
      </c>
      <c r="Q24" s="257" t="s">
        <v>61</v>
      </c>
      <c r="R24" s="58"/>
      <c r="S24" s="52"/>
    </row>
    <row r="25" spans="2:21" x14ac:dyDescent="0.3">
      <c r="B25" s="57"/>
      <c r="C25" s="84"/>
      <c r="D25" s="107"/>
      <c r="E25" s="108" t="s">
        <v>122</v>
      </c>
      <c r="F25" s="109"/>
      <c r="G25" s="109"/>
      <c r="H25" s="109"/>
      <c r="I25" s="97" t="s">
        <v>116</v>
      </c>
      <c r="J25" s="88" t="s">
        <v>123</v>
      </c>
      <c r="K25" s="89" t="s">
        <v>61</v>
      </c>
      <c r="L25" s="90" t="s">
        <v>61</v>
      </c>
      <c r="M25" s="90" t="s">
        <v>61</v>
      </c>
      <c r="N25" s="91" t="s">
        <v>61</v>
      </c>
      <c r="O25" s="90" t="s">
        <v>61</v>
      </c>
      <c r="P25" s="90" t="s">
        <v>61</v>
      </c>
      <c r="Q25" s="257" t="s">
        <v>61</v>
      </c>
      <c r="R25" s="58"/>
      <c r="S25" s="52"/>
    </row>
    <row r="26" spans="2:21" ht="15.75" thickBot="1" x14ac:dyDescent="0.35">
      <c r="B26" s="57"/>
      <c r="C26" s="84"/>
      <c r="D26" s="107"/>
      <c r="E26" s="108" t="s">
        <v>124</v>
      </c>
      <c r="F26" s="109"/>
      <c r="G26" s="109"/>
      <c r="H26" s="109"/>
      <c r="I26" s="97" t="s">
        <v>116</v>
      </c>
      <c r="J26" s="110" t="s">
        <v>125</v>
      </c>
      <c r="K26" s="267" t="s">
        <v>61</v>
      </c>
      <c r="L26" s="268" t="s">
        <v>61</v>
      </c>
      <c r="M26" s="268" t="s">
        <v>61</v>
      </c>
      <c r="N26" s="269" t="s">
        <v>61</v>
      </c>
      <c r="O26" s="268" t="s">
        <v>61</v>
      </c>
      <c r="P26" s="268" t="s">
        <v>61</v>
      </c>
      <c r="Q26" s="270" t="s">
        <v>61</v>
      </c>
      <c r="R26" s="58"/>
      <c r="S26" s="52"/>
    </row>
    <row r="27" spans="2:21" ht="15.75" thickBot="1" x14ac:dyDescent="0.35">
      <c r="B27" s="57"/>
      <c r="C27" s="84"/>
      <c r="D27" s="107"/>
      <c r="E27" s="80"/>
      <c r="F27" s="62"/>
      <c r="G27" s="62"/>
      <c r="H27" s="62"/>
      <c r="I27" s="80"/>
      <c r="J27" s="111"/>
      <c r="K27" s="271"/>
      <c r="L27" s="271"/>
      <c r="M27" s="271"/>
      <c r="N27" s="271"/>
      <c r="O27" s="271"/>
      <c r="P27" s="271"/>
      <c r="Q27" s="272"/>
      <c r="R27" s="58"/>
      <c r="S27" s="52"/>
    </row>
    <row r="28" spans="2:21" ht="15.75" thickBot="1" x14ac:dyDescent="0.35">
      <c r="B28" s="57"/>
      <c r="C28" s="84"/>
      <c r="D28" s="78" t="s">
        <v>126</v>
      </c>
      <c r="E28" s="104"/>
      <c r="F28" s="78"/>
      <c r="G28" s="78"/>
      <c r="H28" s="113"/>
      <c r="I28" s="87" t="s">
        <v>116</v>
      </c>
      <c r="J28" s="114" t="s">
        <v>280</v>
      </c>
      <c r="K28" s="273" t="s">
        <v>61</v>
      </c>
      <c r="L28" s="271" t="s">
        <v>61</v>
      </c>
      <c r="M28" s="271" t="s">
        <v>61</v>
      </c>
      <c r="N28" s="271" t="s">
        <v>61</v>
      </c>
      <c r="O28" s="273" t="s">
        <v>61</v>
      </c>
      <c r="P28" s="272" t="s">
        <v>61</v>
      </c>
      <c r="Q28" s="274" t="s">
        <v>61</v>
      </c>
      <c r="R28" s="58"/>
      <c r="S28" s="52"/>
    </row>
    <row r="29" spans="2:21" ht="15.75" thickBot="1" x14ac:dyDescent="0.35">
      <c r="B29" s="57"/>
      <c r="C29" s="116"/>
      <c r="D29" s="117"/>
      <c r="E29" s="118"/>
      <c r="F29" s="117"/>
      <c r="G29" s="117"/>
      <c r="H29" s="117"/>
      <c r="I29" s="119"/>
      <c r="J29" s="111"/>
      <c r="K29" s="271"/>
      <c r="L29" s="271"/>
      <c r="M29" s="271"/>
      <c r="N29" s="271"/>
      <c r="O29" s="271"/>
      <c r="P29" s="271"/>
      <c r="Q29" s="274"/>
      <c r="R29" s="58"/>
      <c r="S29" s="52"/>
    </row>
    <row r="30" spans="2:21" x14ac:dyDescent="0.3">
      <c r="B30" s="120"/>
      <c r="C30" s="121"/>
      <c r="D30" s="122"/>
      <c r="E30" s="122"/>
      <c r="F30" s="122"/>
      <c r="G30" s="122"/>
      <c r="H30" s="122"/>
      <c r="I30" s="123"/>
      <c r="J30" s="123"/>
      <c r="K30" s="305"/>
      <c r="L30" s="305"/>
      <c r="M30" s="305"/>
      <c r="N30" s="305"/>
      <c r="O30" s="305"/>
      <c r="P30" s="305"/>
      <c r="Q30" s="305"/>
      <c r="R30" s="124"/>
      <c r="S30" s="52"/>
    </row>
    <row r="31" spans="2:21" x14ac:dyDescent="0.3">
      <c r="C31" s="52"/>
      <c r="D31" s="52"/>
      <c r="E31" s="52"/>
      <c r="F31" s="52"/>
      <c r="G31" s="52"/>
      <c r="H31" s="52"/>
      <c r="I31" s="53"/>
      <c r="J31" s="53"/>
      <c r="K31" s="52"/>
      <c r="L31" s="52"/>
      <c r="M31" s="52"/>
      <c r="N31" s="52"/>
      <c r="O31" s="52"/>
      <c r="P31" s="52"/>
      <c r="Q31" s="52"/>
      <c r="R31" s="52"/>
      <c r="S31" s="52"/>
    </row>
    <row r="32" spans="2:21" x14ac:dyDescent="0.3">
      <c r="B32" s="125"/>
      <c r="C32" s="126"/>
      <c r="D32" s="438" t="s">
        <v>128</v>
      </c>
      <c r="E32" s="438"/>
      <c r="F32" s="438"/>
      <c r="G32" s="438"/>
      <c r="H32" s="438"/>
      <c r="I32" s="438"/>
      <c r="J32" s="127"/>
      <c r="K32" s="127"/>
      <c r="L32" s="127"/>
      <c r="M32" s="128"/>
      <c r="N32" s="128"/>
      <c r="O32" s="128"/>
      <c r="P32" s="126"/>
      <c r="Q32" s="129"/>
      <c r="R32" s="130"/>
    </row>
    <row r="33" spans="2:18" x14ac:dyDescent="0.3">
      <c r="B33" s="131"/>
      <c r="C33" s="62"/>
      <c r="D33" s="132"/>
      <c r="E33" s="132"/>
      <c r="F33" s="132"/>
      <c r="G33" s="132"/>
      <c r="H33" s="132"/>
      <c r="I33" s="132"/>
      <c r="J33" s="132"/>
      <c r="K33" s="132"/>
      <c r="L33" s="132"/>
      <c r="M33" s="133"/>
      <c r="N33" s="133"/>
      <c r="O33" s="133"/>
      <c r="P33" s="62"/>
      <c r="Q33" s="100"/>
      <c r="R33" s="103"/>
    </row>
    <row r="34" spans="2:18" x14ac:dyDescent="0.3">
      <c r="B34" s="131"/>
      <c r="C34" s="62"/>
      <c r="D34" s="62"/>
      <c r="E34" s="62"/>
      <c r="F34" s="62"/>
      <c r="G34" s="62"/>
      <c r="H34" s="62"/>
      <c r="I34" s="62"/>
      <c r="J34" s="62"/>
      <c r="K34" s="62"/>
      <c r="L34" s="133"/>
      <c r="M34" s="133"/>
      <c r="N34" s="133"/>
      <c r="O34" s="133"/>
      <c r="P34" s="62"/>
      <c r="Q34" s="100"/>
      <c r="R34" s="103"/>
    </row>
    <row r="35" spans="2:18" x14ac:dyDescent="0.3">
      <c r="B35" s="131"/>
      <c r="C35" s="62"/>
      <c r="D35" s="62"/>
      <c r="E35" s="62"/>
      <c r="F35" s="62"/>
      <c r="G35" s="62"/>
      <c r="H35" s="62"/>
      <c r="I35" s="62"/>
      <c r="J35" s="62"/>
      <c r="K35" s="62"/>
      <c r="L35" s="133"/>
      <c r="M35" s="133"/>
      <c r="N35" s="133"/>
      <c r="O35" s="133"/>
      <c r="P35" s="62"/>
      <c r="Q35" s="100"/>
      <c r="R35" s="103"/>
    </row>
    <row r="36" spans="2:18" ht="15.75" x14ac:dyDescent="0.3">
      <c r="B36" s="134"/>
      <c r="C36" s="135"/>
      <c r="D36" s="135"/>
      <c r="E36" s="135"/>
      <c r="F36" s="135"/>
      <c r="G36" s="135"/>
      <c r="H36" s="135"/>
      <c r="I36" s="135"/>
      <c r="J36" s="135"/>
      <c r="K36" s="135"/>
      <c r="L36" s="136"/>
      <c r="M36" s="136"/>
      <c r="N36" s="136"/>
      <c r="O36" s="136"/>
      <c r="P36" s="135"/>
      <c r="Q36" s="100"/>
      <c r="R36" s="103"/>
    </row>
    <row r="37" spans="2:18" ht="15.75" x14ac:dyDescent="0.3">
      <c r="B37" s="134"/>
      <c r="C37" s="135"/>
      <c r="D37" s="135"/>
      <c r="E37" s="135"/>
      <c r="F37" s="135"/>
      <c r="G37" s="135"/>
      <c r="H37" s="135"/>
      <c r="I37" s="135"/>
      <c r="J37" s="135"/>
      <c r="K37" s="135"/>
      <c r="L37" s="136"/>
      <c r="M37" s="136"/>
      <c r="N37" s="136"/>
      <c r="O37" s="136"/>
      <c r="P37" s="135"/>
      <c r="Q37" s="100"/>
      <c r="R37" s="103"/>
    </row>
    <row r="38" spans="2:18" ht="15.75" x14ac:dyDescent="0.3">
      <c r="B38" s="137"/>
      <c r="C38" s="138"/>
      <c r="D38" s="138"/>
      <c r="E38" s="138"/>
      <c r="F38" s="138"/>
      <c r="G38" s="138"/>
      <c r="H38" s="138"/>
      <c r="I38" s="138"/>
      <c r="J38" s="138"/>
      <c r="K38" s="138"/>
      <c r="L38" s="139"/>
      <c r="M38" s="139"/>
      <c r="N38" s="139"/>
      <c r="O38" s="139"/>
      <c r="P38" s="138"/>
      <c r="Q38" s="140"/>
      <c r="R38" s="141"/>
    </row>
  </sheetData>
  <mergeCells count="16">
    <mergeCell ref="C11:I11"/>
    <mergeCell ref="C12:I12"/>
    <mergeCell ref="K12:N12"/>
    <mergeCell ref="O12:P12"/>
    <mergeCell ref="D32:I32"/>
    <mergeCell ref="J10:J13"/>
    <mergeCell ref="K10:N10"/>
    <mergeCell ref="C13:I13"/>
    <mergeCell ref="O6:Q6"/>
    <mergeCell ref="C8:F8"/>
    <mergeCell ref="C9:I9"/>
    <mergeCell ref="O10:P10"/>
    <mergeCell ref="C6:J6"/>
    <mergeCell ref="K6:N6"/>
    <mergeCell ref="C10:I10"/>
    <mergeCell ref="G8:I8"/>
  </mergeCells>
  <pageMargins left="0.7" right="0.7" top="0.75" bottom="0.75" header="0.3" footer="0.3"/>
  <pageSetup paperSize="9" scale="8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3:W19"/>
  <sheetViews>
    <sheetView zoomScaleNormal="100" workbookViewId="0">
      <pane xSplit="1" ySplit="4" topLeftCell="B5" activePane="bottomRight" state="frozen"/>
      <selection activeCell="C6" sqref="C6:E6"/>
      <selection pane="topRight" activeCell="C6" sqref="C6:E6"/>
      <selection pane="bottomLeft" activeCell="C6" sqref="C6:E6"/>
      <selection pane="bottomRight" activeCell="A3" sqref="A3"/>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4" customWidth="1"/>
    <col min="24" max="16384" width="8.85546875" style="1"/>
  </cols>
  <sheetData>
    <row r="3" spans="1:23" ht="29.45" customHeight="1" x14ac:dyDescent="0.3">
      <c r="A3" s="28" t="str">
        <f>TAB00!B49&amp;" : "&amp;TAB00!C49</f>
        <v>TAB4.2.2 : Synthèse des produits prévisionnels issus des tarifs de prélèvement 2025</v>
      </c>
      <c r="B3" s="28"/>
      <c r="C3" s="28"/>
      <c r="D3" s="28"/>
      <c r="E3" s="28"/>
      <c r="F3" s="28"/>
      <c r="G3" s="28"/>
      <c r="H3" s="28"/>
      <c r="I3" s="28"/>
      <c r="J3" s="28"/>
      <c r="K3" s="28"/>
      <c r="L3" s="28"/>
      <c r="M3" s="28"/>
      <c r="N3" s="28"/>
      <c r="O3" s="28"/>
      <c r="P3" s="28"/>
      <c r="Q3" s="28"/>
      <c r="R3" s="28"/>
      <c r="S3" s="28"/>
      <c r="T3" s="28"/>
      <c r="U3" s="28"/>
      <c r="V3" s="28"/>
      <c r="W3" s="13"/>
    </row>
    <row r="5" spans="1:23" x14ac:dyDescent="0.3">
      <c r="A5" s="425" t="s">
        <v>0</v>
      </c>
      <c r="B5" s="287" t="s">
        <v>7</v>
      </c>
      <c r="C5" s="427" t="s">
        <v>32</v>
      </c>
      <c r="D5" s="427"/>
      <c r="E5" s="427"/>
      <c r="F5" s="427" t="s">
        <v>33</v>
      </c>
      <c r="G5" s="427"/>
      <c r="H5" s="427"/>
      <c r="I5" s="427" t="s">
        <v>34</v>
      </c>
      <c r="J5" s="427"/>
      <c r="K5" s="427"/>
      <c r="L5" s="427" t="s">
        <v>35</v>
      </c>
      <c r="M5" s="427"/>
      <c r="N5" s="427"/>
      <c r="O5" s="427" t="s">
        <v>36</v>
      </c>
      <c r="P5" s="427"/>
      <c r="Q5" s="427"/>
      <c r="R5" s="427" t="s">
        <v>37</v>
      </c>
      <c r="S5" s="427"/>
      <c r="T5" s="427"/>
      <c r="U5" s="427" t="s">
        <v>41</v>
      </c>
      <c r="V5" s="427"/>
      <c r="W5" s="427"/>
    </row>
    <row r="6" spans="1:23" x14ac:dyDescent="0.3">
      <c r="A6" s="425"/>
      <c r="B6" s="287" t="s">
        <v>3</v>
      </c>
      <c r="C6" s="287" t="s">
        <v>12</v>
      </c>
      <c r="D6" s="287" t="s">
        <v>133</v>
      </c>
      <c r="E6" s="287" t="s">
        <v>13</v>
      </c>
      <c r="F6" s="287" t="s">
        <v>12</v>
      </c>
      <c r="G6" s="287" t="s">
        <v>133</v>
      </c>
      <c r="H6" s="287" t="s">
        <v>13</v>
      </c>
      <c r="I6" s="287" t="s">
        <v>12</v>
      </c>
      <c r="J6" s="287" t="s">
        <v>133</v>
      </c>
      <c r="K6" s="287" t="s">
        <v>13</v>
      </c>
      <c r="L6" s="287" t="s">
        <v>12</v>
      </c>
      <c r="M6" s="287" t="s">
        <v>133</v>
      </c>
      <c r="N6" s="287" t="s">
        <v>13</v>
      </c>
      <c r="O6" s="287" t="s">
        <v>12</v>
      </c>
      <c r="P6" s="287" t="s">
        <v>133</v>
      </c>
      <c r="Q6" s="287" t="s">
        <v>13</v>
      </c>
      <c r="R6" s="287" t="s">
        <v>12</v>
      </c>
      <c r="S6" s="287" t="s">
        <v>133</v>
      </c>
      <c r="T6" s="287" t="s">
        <v>13</v>
      </c>
      <c r="U6" s="287" t="s">
        <v>12</v>
      </c>
      <c r="V6" s="287" t="s">
        <v>133</v>
      </c>
      <c r="W6" s="287" t="s">
        <v>13</v>
      </c>
    </row>
    <row r="7" spans="1:23" x14ac:dyDescent="0.3">
      <c r="A7" s="205" t="s">
        <v>5</v>
      </c>
      <c r="B7" s="254">
        <f>SUM(E7,H7,K7,N7,Q7,T7,W7)</f>
        <v>0</v>
      </c>
      <c r="C7" s="206"/>
      <c r="D7" s="206"/>
      <c r="E7" s="254">
        <f>SUM(E8:E10)</f>
        <v>0</v>
      </c>
      <c r="F7" s="206"/>
      <c r="G7" s="206"/>
      <c r="H7" s="254">
        <f>SUM(H8:H10)</f>
        <v>0</v>
      </c>
      <c r="I7" s="206"/>
      <c r="J7" s="206"/>
      <c r="K7" s="254">
        <f>SUM(K8:K10)</f>
        <v>0</v>
      </c>
      <c r="L7" s="206"/>
      <c r="M7" s="206"/>
      <c r="N7" s="254">
        <f>SUM(N8:N10)</f>
        <v>0</v>
      </c>
      <c r="O7" s="206"/>
      <c r="P7" s="206"/>
      <c r="Q7" s="254">
        <f>SUM(Q8:Q10)</f>
        <v>0</v>
      </c>
      <c r="R7" s="206"/>
      <c r="S7" s="254"/>
      <c r="T7" s="254">
        <f>SUM(T8:T10)</f>
        <v>0</v>
      </c>
      <c r="U7" s="206"/>
      <c r="V7" s="206"/>
      <c r="W7" s="254">
        <f>SUM(W8:W10)</f>
        <v>0</v>
      </c>
    </row>
    <row r="8" spans="1:23" x14ac:dyDescent="0.3">
      <c r="A8" s="207" t="s">
        <v>110</v>
      </c>
      <c r="B8" s="254">
        <f t="shared" ref="B8:B18" si="0">SUM(E8,H8,K8,N8,Q8,T8,W8)</f>
        <v>0</v>
      </c>
      <c r="C8" s="208"/>
      <c r="D8" s="208"/>
      <c r="E8" s="208"/>
      <c r="F8" s="208"/>
      <c r="G8" s="208"/>
      <c r="H8" s="208"/>
      <c r="I8" s="208"/>
      <c r="J8" s="208"/>
      <c r="K8" s="256"/>
      <c r="L8" s="208"/>
      <c r="M8" s="208"/>
      <c r="N8" s="208"/>
      <c r="O8" s="253">
        <f>IF('TAB4.2.1'!O$15="V",0,'TAB4.2.1'!O$15)</f>
        <v>0</v>
      </c>
      <c r="P8" s="254">
        <f>'TAB3'!$E$40</f>
        <v>0</v>
      </c>
      <c r="Q8" s="254">
        <f>O8*P8</f>
        <v>0</v>
      </c>
      <c r="R8" s="253">
        <f>IF('TAB4.2.1'!P$15="V",0,'TAB4.2.1'!P$15)</f>
        <v>0</v>
      </c>
      <c r="S8" s="254">
        <f>'TAB3'!$E$41</f>
        <v>0</v>
      </c>
      <c r="T8" s="254">
        <f>R8*S8</f>
        <v>0</v>
      </c>
      <c r="U8" s="208"/>
      <c r="V8" s="208"/>
      <c r="W8" s="208"/>
    </row>
    <row r="9" spans="1:23" x14ac:dyDescent="0.3">
      <c r="A9" s="207" t="s">
        <v>132</v>
      </c>
      <c r="B9" s="254">
        <f t="shared" si="0"/>
        <v>0</v>
      </c>
      <c r="C9" s="254">
        <f>IF('TAB4.2.1'!K$16="V",0,'TAB4.2.1'!K$16)</f>
        <v>0</v>
      </c>
      <c r="D9" s="254">
        <f>'TAB3'!$E$8</f>
        <v>0</v>
      </c>
      <c r="E9" s="254">
        <f t="shared" ref="E9:E13" si="1">C9*D9</f>
        <v>0</v>
      </c>
      <c r="F9" s="254">
        <f>IF('TAB4.2.1'!L$16="V",0,'TAB4.2.1'!L$16)</f>
        <v>0</v>
      </c>
      <c r="G9" s="254">
        <f>'TAB3'!$E$9</f>
        <v>0</v>
      </c>
      <c r="H9" s="254">
        <f t="shared" ref="H9:H13" si="2">F9*G9</f>
        <v>0</v>
      </c>
      <c r="I9" s="254">
        <f>IF('TAB4.2.1'!M$16="V",0,'TAB4.2.1'!M$16)</f>
        <v>0</v>
      </c>
      <c r="J9" s="254">
        <f>'TAB3'!$E$10</f>
        <v>0</v>
      </c>
      <c r="K9" s="254">
        <f t="shared" ref="K9:K13" si="3">I9*J9</f>
        <v>0</v>
      </c>
      <c r="L9" s="254">
        <f>IF('TAB4.2.1'!N$16="V",0,'TAB4.2.1'!N$16)</f>
        <v>0</v>
      </c>
      <c r="M9" s="254">
        <f>'TAB3'!$E$12</f>
        <v>0</v>
      </c>
      <c r="N9" s="254">
        <f t="shared" ref="N9:N13" si="4">L9*M9</f>
        <v>0</v>
      </c>
      <c r="O9" s="254">
        <f>IF('TAB4.2.1'!O$16="V",0,'TAB4.2.1'!O$16)</f>
        <v>0</v>
      </c>
      <c r="P9" s="254">
        <f>'TAB3'!$E$13</f>
        <v>0</v>
      </c>
      <c r="Q9" s="254">
        <f t="shared" ref="Q9:Q13" si="5">O9*P9</f>
        <v>0</v>
      </c>
      <c r="R9" s="254">
        <f>IF('TAB4.2.1'!P$16="V",0,'TAB4.2.1'!P$16)</f>
        <v>0</v>
      </c>
      <c r="S9" s="254">
        <f>'TAB3'!$E$15</f>
        <v>0</v>
      </c>
      <c r="T9" s="254">
        <f t="shared" ref="T9:T13" si="6">R9*S9</f>
        <v>0</v>
      </c>
      <c r="U9" s="254">
        <f>IF('TAB4.2.1'!Q$16="V",0,'TAB4.2.1'!Q$16)</f>
        <v>0</v>
      </c>
      <c r="V9" s="254">
        <f>'TAB3'!$E$17</f>
        <v>0</v>
      </c>
      <c r="W9" s="254">
        <f t="shared" ref="W9" si="7">U9*V9</f>
        <v>0</v>
      </c>
    </row>
    <row r="10" spans="1:23" s="5" customFormat="1" ht="14.45" customHeight="1" x14ac:dyDescent="0.3">
      <c r="A10" s="207" t="s">
        <v>115</v>
      </c>
      <c r="B10" s="254">
        <f>SUM(E10,H10,K10,N10,Q10,T10,W10)</f>
        <v>0</v>
      </c>
      <c r="C10" s="253"/>
      <c r="D10" s="254"/>
      <c r="E10" s="254">
        <f>E11+E12</f>
        <v>0</v>
      </c>
      <c r="F10" s="253"/>
      <c r="G10" s="254"/>
      <c r="H10" s="254">
        <f>H11+H12</f>
        <v>0</v>
      </c>
      <c r="I10" s="253"/>
      <c r="J10" s="254"/>
      <c r="K10" s="254">
        <f>K11+K12</f>
        <v>0</v>
      </c>
      <c r="L10" s="254"/>
      <c r="M10" s="254"/>
      <c r="N10" s="254">
        <f>N11+N12</f>
        <v>0</v>
      </c>
      <c r="O10" s="254"/>
      <c r="P10" s="254"/>
      <c r="Q10" s="254">
        <f>Q11+Q12</f>
        <v>0</v>
      </c>
      <c r="R10" s="254"/>
      <c r="S10" s="254"/>
      <c r="T10" s="254">
        <f>T11+T12</f>
        <v>0</v>
      </c>
      <c r="U10" s="254"/>
      <c r="V10" s="254"/>
      <c r="W10" s="254">
        <f>W11+W12</f>
        <v>0</v>
      </c>
    </row>
    <row r="11" spans="1:23" s="5" customFormat="1" ht="14.45" customHeight="1" x14ac:dyDescent="0.3">
      <c r="A11" s="337" t="s">
        <v>281</v>
      </c>
      <c r="B11" s="254">
        <f>SUM(E11,H11,K11,N11,Q11,T11,W11)</f>
        <v>0</v>
      </c>
      <c r="C11" s="253">
        <f>IF('TAB4.2.1'!K$18="V",0,'TAB4.2.1'!K$18)</f>
        <v>0</v>
      </c>
      <c r="D11" s="254">
        <f>'TAB3'!$E$24</f>
        <v>0</v>
      </c>
      <c r="E11" s="254">
        <f t="shared" ref="E11:E12" si="8">C11*D11</f>
        <v>0</v>
      </c>
      <c r="F11" s="253">
        <f>IF('TAB4.2.1'!L$18="V",0,'TAB4.2.1'!L$18)</f>
        <v>0</v>
      </c>
      <c r="G11" s="254">
        <f>'TAB3'!$E$25</f>
        <v>0</v>
      </c>
      <c r="H11" s="254">
        <f t="shared" ref="H11:H12" si="9">F11*G11</f>
        <v>0</v>
      </c>
      <c r="I11" s="253">
        <f>IF('TAB4.2.1'!M$18="V",0,'TAB4.2.1'!M$18)</f>
        <v>0</v>
      </c>
      <c r="J11" s="254">
        <f>'TAB3'!$E$26</f>
        <v>0</v>
      </c>
      <c r="K11" s="254">
        <f t="shared" ref="K11:K12" si="10">I11*J11</f>
        <v>0</v>
      </c>
      <c r="L11" s="253">
        <f>IF('TAB4.2.1'!N$18="V",0,'TAB4.2.1'!N$18)</f>
        <v>0</v>
      </c>
      <c r="M11" s="254">
        <f>'TAB3'!$E$28</f>
        <v>0</v>
      </c>
      <c r="N11" s="254">
        <f t="shared" ref="N11:N12" si="11">L11*M11</f>
        <v>0</v>
      </c>
      <c r="O11" s="253">
        <f>IF('TAB4.2.1'!O$18="V",0,'TAB4.2.1'!O$18)</f>
        <v>0</v>
      </c>
      <c r="P11" s="254">
        <f>'TAB3'!$E$29</f>
        <v>0</v>
      </c>
      <c r="Q11" s="254">
        <f t="shared" ref="Q11:Q12" si="12">O11*P11</f>
        <v>0</v>
      </c>
      <c r="R11" s="253">
        <f>IF('TAB4.2.1'!P$18="V",0,'TAB4.2.1'!P$18)</f>
        <v>0</v>
      </c>
      <c r="S11" s="254">
        <f>'TAB3'!$E$31</f>
        <v>0</v>
      </c>
      <c r="T11" s="254">
        <f t="shared" ref="T11:T12" si="13">R11*S11</f>
        <v>0</v>
      </c>
      <c r="U11" s="253">
        <f>IF('TAB4.2.1'!Q$18="V",0,'TAB4.2.1'!Q$18)</f>
        <v>0</v>
      </c>
      <c r="V11" s="254">
        <f>'TAB3'!$E$33</f>
        <v>0</v>
      </c>
      <c r="W11" s="254">
        <f t="shared" ref="W11:W12" si="14">U11*V11</f>
        <v>0</v>
      </c>
    </row>
    <row r="12" spans="1:23" s="5" customFormat="1" ht="14.45" customHeight="1" x14ac:dyDescent="0.3">
      <c r="A12" s="337" t="s">
        <v>282</v>
      </c>
      <c r="B12" s="254">
        <f>SUM(E12,H12,K12,N12,Q12,T12,W12)</f>
        <v>0</v>
      </c>
      <c r="C12" s="253">
        <f>IF('TAB4.2.1'!K$19="V",0,'TAB4.2.1'!K$19)</f>
        <v>0</v>
      </c>
      <c r="D12" s="254">
        <f>'TAB3.2'!$E$8</f>
        <v>0</v>
      </c>
      <c r="E12" s="254">
        <f t="shared" si="8"/>
        <v>0</v>
      </c>
      <c r="F12" s="253">
        <f>IF('TAB4.2.1'!L$19="V",0,'TAB4.2.1'!L$19)</f>
        <v>0</v>
      </c>
      <c r="G12" s="254">
        <f>'TAB3.2'!$E$9</f>
        <v>0</v>
      </c>
      <c r="H12" s="254">
        <f t="shared" si="9"/>
        <v>0</v>
      </c>
      <c r="I12" s="253">
        <f>IF('TAB4.2.1'!M$19="V",0,'TAB4.2.1'!M$19)</f>
        <v>0</v>
      </c>
      <c r="J12" s="254">
        <f>'TAB3.2'!$E$10</f>
        <v>0</v>
      </c>
      <c r="K12" s="254">
        <f t="shared" si="10"/>
        <v>0</v>
      </c>
      <c r="L12" s="253">
        <f>IF('TAB4.2.1'!N$19="V",0,'TAB4.2.1'!N$19)</f>
        <v>0</v>
      </c>
      <c r="M12" s="254">
        <f>'TAB3.2'!$E$12</f>
        <v>0</v>
      </c>
      <c r="N12" s="254">
        <f t="shared" si="11"/>
        <v>0</v>
      </c>
      <c r="O12" s="253">
        <f>IF('TAB4.2.1'!O$19="V",0,'TAB4.2.1'!O$19)</f>
        <v>0</v>
      </c>
      <c r="P12" s="254">
        <f>'TAB3.2'!$E$13</f>
        <v>0</v>
      </c>
      <c r="Q12" s="254">
        <f t="shared" si="12"/>
        <v>0</v>
      </c>
      <c r="R12" s="253">
        <f>IF('TAB4.2.1'!P$19="V",0,'TAB4.2.1'!P$19)</f>
        <v>0</v>
      </c>
      <c r="S12" s="254">
        <f>'TAB3.2'!$E$15</f>
        <v>0</v>
      </c>
      <c r="T12" s="254">
        <f t="shared" si="13"/>
        <v>0</v>
      </c>
      <c r="U12" s="253">
        <f>IF('TAB4.2.1'!Q$19="V",0,'TAB4.2.1'!Q$19)</f>
        <v>0</v>
      </c>
      <c r="V12" s="254">
        <f>'TAB3.2'!$E$17</f>
        <v>0</v>
      </c>
      <c r="W12" s="254">
        <f t="shared" si="14"/>
        <v>0</v>
      </c>
    </row>
    <row r="13" spans="1:23" x14ac:dyDescent="0.3">
      <c r="A13" s="205" t="s">
        <v>130</v>
      </c>
      <c r="B13" s="254">
        <f t="shared" si="0"/>
        <v>0</v>
      </c>
      <c r="C13" s="253">
        <f>IF('TAB4.2.1'!K$21="V",0,'TAB4.2.1'!K$21)</f>
        <v>0</v>
      </c>
      <c r="D13" s="254">
        <f>D11</f>
        <v>0</v>
      </c>
      <c r="E13" s="254">
        <f t="shared" si="1"/>
        <v>0</v>
      </c>
      <c r="F13" s="253">
        <f>IF('TAB4.2.1'!L$21="V",0,'TAB4.2.1'!L$21)</f>
        <v>0</v>
      </c>
      <c r="G13" s="254">
        <f>G11</f>
        <v>0</v>
      </c>
      <c r="H13" s="254">
        <f t="shared" si="2"/>
        <v>0</v>
      </c>
      <c r="I13" s="253">
        <f>IF('TAB4.2.1'!M$21="V",0,'TAB4.2.1'!M$21)</f>
        <v>0</v>
      </c>
      <c r="J13" s="254">
        <f>J11</f>
        <v>0</v>
      </c>
      <c r="K13" s="254">
        <f t="shared" si="3"/>
        <v>0</v>
      </c>
      <c r="L13" s="253">
        <f>IF('TAB4.2.1'!N$21="V",0,'TAB4.2.1'!N$21)</f>
        <v>0</v>
      </c>
      <c r="M13" s="254">
        <f>M11</f>
        <v>0</v>
      </c>
      <c r="N13" s="254">
        <f t="shared" si="4"/>
        <v>0</v>
      </c>
      <c r="O13" s="253">
        <f>IF('TAB4.2.1'!O$21="V",0,'TAB4.2.1'!O$21)</f>
        <v>0</v>
      </c>
      <c r="P13" s="254">
        <f>P11</f>
        <v>0</v>
      </c>
      <c r="Q13" s="254">
        <f t="shared" si="5"/>
        <v>0</v>
      </c>
      <c r="R13" s="253">
        <f>IF('TAB4.2.1'!P$21="V",0,'TAB4.2.1'!P$21)</f>
        <v>0</v>
      </c>
      <c r="S13" s="254">
        <f>S11</f>
        <v>0</v>
      </c>
      <c r="T13" s="254">
        <f t="shared" si="6"/>
        <v>0</v>
      </c>
      <c r="U13" s="208"/>
      <c r="V13" s="208"/>
      <c r="W13" s="208"/>
    </row>
    <row r="14" spans="1:23" x14ac:dyDescent="0.3">
      <c r="A14" s="205" t="s">
        <v>56</v>
      </c>
      <c r="B14" s="254">
        <f t="shared" si="0"/>
        <v>0</v>
      </c>
      <c r="C14" s="253"/>
      <c r="D14" s="254"/>
      <c r="E14" s="254">
        <f>SUM(E15:E17)</f>
        <v>0</v>
      </c>
      <c r="F14" s="253"/>
      <c r="G14" s="254"/>
      <c r="H14" s="254">
        <f>SUM(H15:H17)</f>
        <v>0</v>
      </c>
      <c r="I14" s="253"/>
      <c r="J14" s="254"/>
      <c r="K14" s="254">
        <f>SUM(K15:K17)</f>
        <v>0</v>
      </c>
      <c r="L14" s="253"/>
      <c r="M14" s="254"/>
      <c r="N14" s="254">
        <f>SUM(N15:N17)</f>
        <v>0</v>
      </c>
      <c r="O14" s="253"/>
      <c r="P14" s="254"/>
      <c r="Q14" s="254">
        <f>SUM(Q15:Q17)</f>
        <v>0</v>
      </c>
      <c r="R14" s="253"/>
      <c r="S14" s="254"/>
      <c r="T14" s="254">
        <f>SUM(T15:T17)</f>
        <v>0</v>
      </c>
      <c r="U14" s="253"/>
      <c r="V14" s="254"/>
      <c r="W14" s="254">
        <f>SUM(W15:W17)</f>
        <v>0</v>
      </c>
    </row>
    <row r="15" spans="1:23" x14ac:dyDescent="0.3">
      <c r="A15" s="207" t="s">
        <v>2</v>
      </c>
      <c r="B15" s="254">
        <f t="shared" si="0"/>
        <v>0</v>
      </c>
      <c r="C15" s="253">
        <f>IF('TAB4.2.1'!K$24="V",0,'TAB4.2.1'!K$24)</f>
        <v>0</v>
      </c>
      <c r="D15" s="254">
        <f>D13-'TAB3.1'!E8</f>
        <v>0</v>
      </c>
      <c r="E15" s="254">
        <f t="shared" ref="E15:E18" si="15">C15*D15</f>
        <v>0</v>
      </c>
      <c r="F15" s="253">
        <f>IF('TAB4.2.1'!L$24="V",0,'TAB4.2.1'!L$24)</f>
        <v>0</v>
      </c>
      <c r="G15" s="254">
        <f>G13-'TAB3.1'!E9</f>
        <v>0</v>
      </c>
      <c r="H15" s="254">
        <f t="shared" ref="H15:H18" si="16">F15*G15</f>
        <v>0</v>
      </c>
      <c r="I15" s="253">
        <f>IF('TAB4.2.1'!M$24="V",0,'TAB4.2.1'!M$24)</f>
        <v>0</v>
      </c>
      <c r="J15" s="254">
        <f>J13-'TAB3.1'!E10</f>
        <v>0</v>
      </c>
      <c r="K15" s="254">
        <f t="shared" ref="K15:K18" si="17">I15*J15</f>
        <v>0</v>
      </c>
      <c r="L15" s="253">
        <f>IF('TAB4.2.1'!N$24="V",0,'TAB4.2.1'!N$24)</f>
        <v>0</v>
      </c>
      <c r="M15" s="254">
        <f>M13-'TAB3.1'!E12</f>
        <v>0</v>
      </c>
      <c r="N15" s="254">
        <f t="shared" ref="N15:N18" si="18">L15*M15</f>
        <v>0</v>
      </c>
      <c r="O15" s="253">
        <f>IF('TAB4.2.1'!O$24="V",0,'TAB4.2.1'!O$24)</f>
        <v>0</v>
      </c>
      <c r="P15" s="254">
        <f>P13-'TAB3.1'!E13</f>
        <v>0</v>
      </c>
      <c r="Q15" s="254">
        <f t="shared" ref="Q15:Q18" si="19">O15*P15</f>
        <v>0</v>
      </c>
      <c r="R15" s="253">
        <f>IF('TAB4.2.1'!P$24="V",0,'TAB4.2.1'!P$24)</f>
        <v>0</v>
      </c>
      <c r="S15" s="254">
        <f>S13-'TAB3.1'!E15</f>
        <v>0</v>
      </c>
      <c r="T15" s="254">
        <f t="shared" ref="T15:T18" si="20">R15*S15</f>
        <v>0</v>
      </c>
      <c r="U15" s="253">
        <f>IF('TAB4.2.1'!Q$24="V",0,'TAB4.2.1'!Q$24)</f>
        <v>0</v>
      </c>
      <c r="V15" s="254">
        <f>V10-'TAB3.1'!E17</f>
        <v>0</v>
      </c>
      <c r="W15" s="254">
        <f t="shared" ref="W15:W18" si="21">U15*V15</f>
        <v>0</v>
      </c>
    </row>
    <row r="16" spans="1:23" x14ac:dyDescent="0.3">
      <c r="A16" s="207" t="s">
        <v>6</v>
      </c>
      <c r="B16" s="254">
        <f t="shared" si="0"/>
        <v>0</v>
      </c>
      <c r="C16" s="253">
        <f>IF('TAB4.2.1'!K$25="V",0,'TAB4.2.1'!K$25)</f>
        <v>0</v>
      </c>
      <c r="D16" s="254">
        <f>D13</f>
        <v>0</v>
      </c>
      <c r="E16" s="254">
        <f t="shared" si="15"/>
        <v>0</v>
      </c>
      <c r="F16" s="253">
        <f>IF('TAB4.2.1'!L$25="V",0,'TAB4.2.1'!L$25)</f>
        <v>0</v>
      </c>
      <c r="G16" s="254">
        <f>G13</f>
        <v>0</v>
      </c>
      <c r="H16" s="254">
        <f t="shared" si="16"/>
        <v>0</v>
      </c>
      <c r="I16" s="253">
        <f>IF('TAB4.2.1'!M$25="V",0,'TAB4.2.1'!M$25)</f>
        <v>0</v>
      </c>
      <c r="J16" s="254">
        <f>J13</f>
        <v>0</v>
      </c>
      <c r="K16" s="254">
        <f t="shared" si="17"/>
        <v>0</v>
      </c>
      <c r="L16" s="253">
        <f>IF('TAB4.2.1'!N$25="V",0,'TAB4.2.1'!N$25)</f>
        <v>0</v>
      </c>
      <c r="M16" s="254">
        <f>M13</f>
        <v>0</v>
      </c>
      <c r="N16" s="254">
        <f t="shared" si="18"/>
        <v>0</v>
      </c>
      <c r="O16" s="253">
        <f>IF('TAB4.2.1'!O$25="V",0,'TAB4.2.1'!O$25)</f>
        <v>0</v>
      </c>
      <c r="P16" s="254">
        <f>P13</f>
        <v>0</v>
      </c>
      <c r="Q16" s="254">
        <f t="shared" si="19"/>
        <v>0</v>
      </c>
      <c r="R16" s="253">
        <f>IF('TAB4.2.1'!P$25="V",0,'TAB4.2.1'!P$25)</f>
        <v>0</v>
      </c>
      <c r="S16" s="254">
        <f>S13</f>
        <v>0</v>
      </c>
      <c r="T16" s="254">
        <f t="shared" si="20"/>
        <v>0</v>
      </c>
      <c r="U16" s="253">
        <f>IF('TAB4.2.1'!Q$25="V",0,'TAB4.2.1'!Q$25)</f>
        <v>0</v>
      </c>
      <c r="V16" s="254">
        <f>V13</f>
        <v>0</v>
      </c>
      <c r="W16" s="254">
        <f t="shared" si="21"/>
        <v>0</v>
      </c>
    </row>
    <row r="17" spans="1:23" x14ac:dyDescent="0.3">
      <c r="A17" s="207" t="s">
        <v>10</v>
      </c>
      <c r="B17" s="254">
        <f t="shared" si="0"/>
        <v>0</v>
      </c>
      <c r="C17" s="253">
        <f>IF('TAB4.2.1'!K$26="V",0,'TAB4.2.1'!K$26)</f>
        <v>0</v>
      </c>
      <c r="D17" s="254">
        <f t="shared" ref="D17:D18" si="22">D16</f>
        <v>0</v>
      </c>
      <c r="E17" s="254">
        <f t="shared" si="15"/>
        <v>0</v>
      </c>
      <c r="F17" s="253">
        <f>IF('TAB4.2.1'!L$26="V",0,'TAB4.2.1'!L$26)</f>
        <v>0</v>
      </c>
      <c r="G17" s="254">
        <f t="shared" ref="G17:G18" si="23">G16</f>
        <v>0</v>
      </c>
      <c r="H17" s="254">
        <f t="shared" si="16"/>
        <v>0</v>
      </c>
      <c r="I17" s="253">
        <f>IF('TAB4.2.1'!M$26="V",0,'TAB4.2.1'!M$26)</f>
        <v>0</v>
      </c>
      <c r="J17" s="254">
        <f t="shared" ref="J17:J18" si="24">J16</f>
        <v>0</v>
      </c>
      <c r="K17" s="254">
        <f t="shared" si="17"/>
        <v>0</v>
      </c>
      <c r="L17" s="253">
        <f>IF('TAB4.2.1'!N$26="V",0,'TAB4.2.1'!N$26)</f>
        <v>0</v>
      </c>
      <c r="M17" s="254">
        <f t="shared" ref="M17:M18" si="25">M16</f>
        <v>0</v>
      </c>
      <c r="N17" s="254">
        <f t="shared" si="18"/>
        <v>0</v>
      </c>
      <c r="O17" s="253">
        <f>IF('TAB4.2.1'!O$26="V",0,'TAB4.2.1'!O$26)</f>
        <v>0</v>
      </c>
      <c r="P17" s="254">
        <f t="shared" ref="P17:P18" si="26">P16</f>
        <v>0</v>
      </c>
      <c r="Q17" s="254">
        <f t="shared" si="19"/>
        <v>0</v>
      </c>
      <c r="R17" s="253">
        <f>IF('TAB4.2.1'!P$26="V",0,'TAB4.2.1'!P$26)</f>
        <v>0</v>
      </c>
      <c r="S17" s="254">
        <f t="shared" ref="S17:S18" si="27">S16</f>
        <v>0</v>
      </c>
      <c r="T17" s="254">
        <f t="shared" si="20"/>
        <v>0</v>
      </c>
      <c r="U17" s="253">
        <f>IF('TAB4.2.1'!Q$26="V",0,'TAB4.2.1'!Q$26)</f>
        <v>0</v>
      </c>
      <c r="V17" s="254">
        <f t="shared" ref="V17:V18" si="28">V16</f>
        <v>0</v>
      </c>
      <c r="W17" s="254">
        <f t="shared" si="21"/>
        <v>0</v>
      </c>
    </row>
    <row r="18" spans="1:23" x14ac:dyDescent="0.3">
      <c r="A18" s="205" t="s">
        <v>131</v>
      </c>
      <c r="B18" s="254">
        <f t="shared" si="0"/>
        <v>0</v>
      </c>
      <c r="C18" s="253">
        <f>IF('TAB4.2.1'!K$28="V",0,'TAB4.2.1'!K$28)</f>
        <v>0</v>
      </c>
      <c r="D18" s="254">
        <f t="shared" si="22"/>
        <v>0</v>
      </c>
      <c r="E18" s="254">
        <f t="shared" si="15"/>
        <v>0</v>
      </c>
      <c r="F18" s="253">
        <f>IF('TAB4.2.1'!L$28="V",0,'TAB4.2.1'!L$28)</f>
        <v>0</v>
      </c>
      <c r="G18" s="254">
        <f t="shared" si="23"/>
        <v>0</v>
      </c>
      <c r="H18" s="254">
        <f t="shared" si="16"/>
        <v>0</v>
      </c>
      <c r="I18" s="253">
        <f>IF('TAB4.2.1'!M$28="V",0,'TAB4.2.1'!M$28)</f>
        <v>0</v>
      </c>
      <c r="J18" s="254">
        <f t="shared" si="24"/>
        <v>0</v>
      </c>
      <c r="K18" s="254">
        <f t="shared" si="17"/>
        <v>0</v>
      </c>
      <c r="L18" s="253">
        <f>IF('TAB4.2.1'!N$28="V",0,'TAB4.2.1'!N$28)</f>
        <v>0</v>
      </c>
      <c r="M18" s="254">
        <f t="shared" si="25"/>
        <v>0</v>
      </c>
      <c r="N18" s="254">
        <f t="shared" si="18"/>
        <v>0</v>
      </c>
      <c r="O18" s="253">
        <f>IF('TAB4.2.1'!O$28="V",0,'TAB4.2.1'!O$28)</f>
        <v>0</v>
      </c>
      <c r="P18" s="254">
        <f t="shared" si="26"/>
        <v>0</v>
      </c>
      <c r="Q18" s="254">
        <f t="shared" si="19"/>
        <v>0</v>
      </c>
      <c r="R18" s="253">
        <f>IF('TAB4.2.1'!P$28="V",0,'TAB4.2.1'!P$28)</f>
        <v>0</v>
      </c>
      <c r="S18" s="254">
        <f t="shared" si="27"/>
        <v>0</v>
      </c>
      <c r="T18" s="254">
        <f t="shared" si="20"/>
        <v>0</v>
      </c>
      <c r="U18" s="253">
        <f>IF('TAB4.2.1'!Q$28="V",0,'TAB4.2.1'!Q$28)</f>
        <v>0</v>
      </c>
      <c r="V18" s="254">
        <f t="shared" si="28"/>
        <v>0</v>
      </c>
      <c r="W18" s="254">
        <f t="shared" si="21"/>
        <v>0</v>
      </c>
    </row>
    <row r="19" spans="1:23" x14ac:dyDescent="0.3">
      <c r="A19" s="47" t="s">
        <v>7</v>
      </c>
      <c r="B19" s="255">
        <f>SUM(E19,H19,K19,N19,Q19,T19,W19)</f>
        <v>0</v>
      </c>
      <c r="C19" s="10"/>
      <c r="D19" s="255"/>
      <c r="E19" s="255">
        <f>SUM(E7,E13:E14,E18)</f>
        <v>0</v>
      </c>
      <c r="F19" s="10"/>
      <c r="G19" s="255"/>
      <c r="H19" s="255">
        <f>SUM(H7,H13:H14,H18)</f>
        <v>0</v>
      </c>
      <c r="I19" s="10"/>
      <c r="J19" s="255"/>
      <c r="K19" s="255">
        <f>SUM(K7,K13:K14,K18)</f>
        <v>0</v>
      </c>
      <c r="L19" s="10"/>
      <c r="M19" s="255"/>
      <c r="N19" s="255">
        <f>SUM(N7,N13:N14,N18)</f>
        <v>0</v>
      </c>
      <c r="O19" s="10"/>
      <c r="P19" s="255"/>
      <c r="Q19" s="255">
        <f>SUM(Q7,Q13:Q14,Q18)</f>
        <v>0</v>
      </c>
      <c r="R19" s="10"/>
      <c r="S19" s="255"/>
      <c r="T19" s="255">
        <f>SUM(T7,T13:T14,T18)</f>
        <v>0</v>
      </c>
      <c r="U19" s="10"/>
      <c r="V19" s="255"/>
      <c r="W19" s="255">
        <f>SUM(W7,W13:W14,W18)</f>
        <v>0</v>
      </c>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8"/>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2" customWidth="1"/>
    <col min="10" max="10" width="10.140625" style="142" bestFit="1" customWidth="1"/>
    <col min="11" max="17" width="14.7109375" customWidth="1"/>
    <col min="18" max="18" width="1.7109375" customWidth="1"/>
    <col min="19" max="19" width="2.7109375" customWidth="1"/>
    <col min="20" max="20" width="1.28515625" customWidth="1"/>
    <col min="21" max="21" width="1" customWidth="1"/>
  </cols>
  <sheetData>
    <row r="1" spans="1:19" s="174" customFormat="1" ht="29.45" customHeight="1" x14ac:dyDescent="0.2">
      <c r="L1" s="175"/>
      <c r="M1" s="175"/>
      <c r="N1" s="175"/>
      <c r="O1" s="175"/>
    </row>
    <row r="2" spans="1:19" s="4" customFormat="1" ht="29.45" customHeight="1" x14ac:dyDescent="0.3">
      <c r="A2" s="28" t="str">
        <f>TAB00!B50&amp;" : "&amp;TAB00!C50</f>
        <v>TAB4.3.1 : Tarifs de prélèvement 2026</v>
      </c>
      <c r="B2" s="25"/>
      <c r="C2" s="25"/>
      <c r="D2" s="25"/>
      <c r="E2" s="25"/>
      <c r="F2" s="25"/>
      <c r="G2" s="25"/>
      <c r="H2" s="25"/>
      <c r="I2" s="25"/>
      <c r="J2" s="25"/>
      <c r="K2" s="25"/>
      <c r="L2" s="25"/>
      <c r="M2" s="25"/>
      <c r="N2" s="25"/>
      <c r="O2" s="25"/>
      <c r="P2" s="25"/>
      <c r="Q2" s="25"/>
      <c r="R2" s="25"/>
    </row>
    <row r="3" spans="1:19" s="174" customFormat="1" ht="14.25" x14ac:dyDescent="0.2">
      <c r="L3" s="175"/>
      <c r="M3" s="175"/>
      <c r="N3" s="175"/>
      <c r="O3" s="175"/>
    </row>
    <row r="4" spans="1:19" s="174" customFormat="1" ht="14.25" customHeight="1" x14ac:dyDescent="0.2">
      <c r="L4" s="175"/>
      <c r="M4" s="175"/>
      <c r="N4" s="175"/>
      <c r="O4" s="175"/>
    </row>
    <row r="5" spans="1:19" s="174" customFormat="1" ht="8.25" customHeight="1" x14ac:dyDescent="0.2">
      <c r="B5" s="143"/>
      <c r="C5" s="54"/>
      <c r="D5" s="54"/>
      <c r="E5" s="54"/>
      <c r="F5" s="54"/>
      <c r="G5" s="54"/>
      <c r="H5" s="54"/>
      <c r="I5" s="54"/>
      <c r="J5" s="54"/>
      <c r="K5" s="54"/>
      <c r="L5" s="176"/>
      <c r="M5" s="176"/>
      <c r="N5" s="176"/>
      <c r="O5" s="176"/>
      <c r="P5" s="176"/>
      <c r="Q5" s="176"/>
      <c r="R5" s="56"/>
      <c r="S5" s="52"/>
    </row>
    <row r="6" spans="1:19" ht="16.5" x14ac:dyDescent="0.3">
      <c r="B6" s="57"/>
      <c r="C6" s="453" t="s">
        <v>104</v>
      </c>
      <c r="D6" s="453"/>
      <c r="E6" s="453"/>
      <c r="F6" s="453"/>
      <c r="G6" s="453"/>
      <c r="H6" s="453"/>
      <c r="I6" s="453"/>
      <c r="J6" s="453"/>
      <c r="K6" s="454" t="s">
        <v>105</v>
      </c>
      <c r="L6" s="454"/>
      <c r="M6" s="454"/>
      <c r="N6" s="454"/>
      <c r="O6" s="439" t="str">
        <f>IF(TAB00!E11=0,"# Nom du GRD",TAB00!E11)</f>
        <v># Nom du GRD</v>
      </c>
      <c r="P6" s="439"/>
      <c r="Q6" s="439"/>
      <c r="R6" s="58"/>
      <c r="S6" s="52"/>
    </row>
    <row r="7" spans="1:19" s="177" customFormat="1" ht="5.0999999999999996" customHeight="1" x14ac:dyDescent="0.25">
      <c r="B7" s="178"/>
      <c r="C7" s="59"/>
      <c r="D7" s="60"/>
      <c r="E7" s="59"/>
      <c r="F7" s="59"/>
      <c r="G7" s="59"/>
      <c r="H7" s="59"/>
      <c r="I7" s="59"/>
      <c r="J7" s="59"/>
      <c r="K7" s="59"/>
      <c r="L7" s="61"/>
      <c r="M7" s="61"/>
      <c r="N7" s="61"/>
      <c r="O7" s="61"/>
      <c r="P7" s="61"/>
      <c r="Q7" s="61"/>
      <c r="R7" s="179"/>
      <c r="S7" s="180"/>
    </row>
    <row r="8" spans="1:19" s="177" customFormat="1" ht="15" customHeight="1" x14ac:dyDescent="0.2">
      <c r="B8" s="178"/>
      <c r="C8" s="437" t="s">
        <v>106</v>
      </c>
      <c r="D8" s="437"/>
      <c r="E8" s="437"/>
      <c r="F8" s="437"/>
      <c r="G8" s="437" t="str">
        <f>"du 01.01.20"&amp;RIGHT(A2,2)&amp;" au 31.12.20"&amp;RIGHT(A2,2)</f>
        <v>du 01.01.2026 au 31.12.2026</v>
      </c>
      <c r="H8" s="437"/>
      <c r="I8" s="437"/>
      <c r="J8" s="59"/>
      <c r="K8" s="59"/>
      <c r="L8" s="61"/>
      <c r="M8" s="61"/>
      <c r="N8" s="61"/>
      <c r="O8" s="61"/>
      <c r="P8" s="61"/>
      <c r="Q8" s="61"/>
      <c r="R8" s="179"/>
      <c r="S8" s="180"/>
    </row>
    <row r="9" spans="1:19" ht="15.75" thickBot="1" x14ac:dyDescent="0.35">
      <c r="B9" s="57"/>
      <c r="C9" s="451"/>
      <c r="D9" s="451"/>
      <c r="E9" s="451"/>
      <c r="F9" s="451"/>
      <c r="G9" s="451"/>
      <c r="H9" s="451"/>
      <c r="I9" s="451"/>
      <c r="J9" s="64"/>
      <c r="K9" s="65"/>
      <c r="L9" s="65"/>
      <c r="M9" s="65"/>
      <c r="N9" s="65"/>
      <c r="O9" s="65"/>
      <c r="P9" s="65"/>
      <c r="Q9" s="62"/>
      <c r="R9" s="58"/>
      <c r="S9" s="52"/>
    </row>
    <row r="10" spans="1:19" x14ac:dyDescent="0.3">
      <c r="B10" s="57"/>
      <c r="C10" s="440"/>
      <c r="D10" s="441"/>
      <c r="E10" s="441"/>
      <c r="F10" s="441"/>
      <c r="G10" s="441"/>
      <c r="H10" s="441"/>
      <c r="I10" s="441"/>
      <c r="J10" s="442" t="s">
        <v>107</v>
      </c>
      <c r="K10" s="445" t="s">
        <v>108</v>
      </c>
      <c r="L10" s="446"/>
      <c r="M10" s="446"/>
      <c r="N10" s="446"/>
      <c r="O10" s="445" t="s">
        <v>109</v>
      </c>
      <c r="P10" s="447"/>
      <c r="Q10" s="66"/>
      <c r="R10" s="58"/>
      <c r="S10" s="52"/>
    </row>
    <row r="11" spans="1:19" x14ac:dyDescent="0.3">
      <c r="B11" s="57"/>
      <c r="C11" s="448"/>
      <c r="D11" s="449"/>
      <c r="E11" s="449"/>
      <c r="F11" s="449"/>
      <c r="G11" s="449"/>
      <c r="H11" s="449"/>
      <c r="I11" s="449"/>
      <c r="J11" s="443"/>
      <c r="K11" s="67" t="s">
        <v>32</v>
      </c>
      <c r="L11" s="64" t="s">
        <v>33</v>
      </c>
      <c r="M11" s="64" t="s">
        <v>34</v>
      </c>
      <c r="N11" s="64" t="s">
        <v>35</v>
      </c>
      <c r="O11" s="68" t="s">
        <v>36</v>
      </c>
      <c r="P11" s="69" t="s">
        <v>37</v>
      </c>
      <c r="Q11" s="70" t="s">
        <v>41</v>
      </c>
      <c r="R11" s="58"/>
      <c r="S11" s="52"/>
    </row>
    <row r="12" spans="1:19" x14ac:dyDescent="0.3">
      <c r="B12" s="57"/>
      <c r="C12" s="450"/>
      <c r="D12" s="451"/>
      <c r="E12" s="451"/>
      <c r="F12" s="451"/>
      <c r="G12" s="451"/>
      <c r="H12" s="451"/>
      <c r="I12" s="451"/>
      <c r="J12" s="443"/>
      <c r="K12" s="450" t="s">
        <v>49</v>
      </c>
      <c r="L12" s="451"/>
      <c r="M12" s="451"/>
      <c r="N12" s="451"/>
      <c r="O12" s="450"/>
      <c r="P12" s="452"/>
      <c r="Q12" s="71"/>
      <c r="R12" s="58"/>
      <c r="S12" s="52"/>
    </row>
    <row r="13" spans="1:19" ht="15.75" thickBot="1" x14ac:dyDescent="0.35">
      <c r="B13" s="57"/>
      <c r="C13" s="450"/>
      <c r="D13" s="451"/>
      <c r="E13" s="451"/>
      <c r="F13" s="451"/>
      <c r="G13" s="451"/>
      <c r="H13" s="451"/>
      <c r="I13" s="451"/>
      <c r="J13" s="444"/>
      <c r="K13" s="72" t="s">
        <v>50</v>
      </c>
      <c r="L13" s="73" t="s">
        <v>51</v>
      </c>
      <c r="M13" s="74" t="s">
        <v>52</v>
      </c>
      <c r="N13" s="74" t="s">
        <v>53</v>
      </c>
      <c r="O13" s="72" t="s">
        <v>54</v>
      </c>
      <c r="P13" s="75" t="s">
        <v>55</v>
      </c>
      <c r="Q13" s="76"/>
      <c r="R13" s="58"/>
      <c r="S13" s="52"/>
    </row>
    <row r="14" spans="1:19" x14ac:dyDescent="0.3">
      <c r="B14" s="57"/>
      <c r="C14" s="77"/>
      <c r="D14" s="78" t="s">
        <v>5</v>
      </c>
      <c r="E14" s="78"/>
      <c r="F14" s="78"/>
      <c r="G14" s="79"/>
      <c r="H14" s="79"/>
      <c r="I14" s="80"/>
      <c r="J14" s="81"/>
      <c r="K14" s="294"/>
      <c r="L14" s="295"/>
      <c r="M14" s="296"/>
      <c r="N14" s="297"/>
      <c r="O14" s="296"/>
      <c r="P14" s="295"/>
      <c r="Q14" s="298"/>
      <c r="R14" s="301"/>
      <c r="S14" s="302"/>
    </row>
    <row r="15" spans="1:19" x14ac:dyDescent="0.3">
      <c r="B15" s="57"/>
      <c r="C15" s="84"/>
      <c r="D15" s="62"/>
      <c r="E15" s="85" t="s">
        <v>110</v>
      </c>
      <c r="F15" s="86"/>
      <c r="G15" s="86"/>
      <c r="H15" s="86"/>
      <c r="I15" s="87" t="s">
        <v>111</v>
      </c>
      <c r="J15" s="88" t="s">
        <v>112</v>
      </c>
      <c r="K15" s="89"/>
      <c r="L15" s="90"/>
      <c r="M15" s="90"/>
      <c r="N15" s="91"/>
      <c r="O15" s="90" t="s">
        <v>61</v>
      </c>
      <c r="P15" s="90" t="s">
        <v>61</v>
      </c>
      <c r="Q15" s="93"/>
      <c r="R15" s="301"/>
      <c r="S15" s="302"/>
    </row>
    <row r="16" spans="1:19" x14ac:dyDescent="0.3">
      <c r="B16" s="57"/>
      <c r="C16" s="84"/>
      <c r="D16" s="62"/>
      <c r="E16" s="87" t="s">
        <v>113</v>
      </c>
      <c r="F16" s="86"/>
      <c r="G16" s="86"/>
      <c r="H16" s="86"/>
      <c r="I16" s="87" t="s">
        <v>114</v>
      </c>
      <c r="J16" s="88" t="s">
        <v>112</v>
      </c>
      <c r="K16" s="94" t="s">
        <v>61</v>
      </c>
      <c r="L16" s="92" t="s">
        <v>61</v>
      </c>
      <c r="M16" s="92" t="s">
        <v>61</v>
      </c>
      <c r="N16" s="95" t="s">
        <v>61</v>
      </c>
      <c r="O16" s="92" t="s">
        <v>61</v>
      </c>
      <c r="P16" s="92" t="s">
        <v>61</v>
      </c>
      <c r="Q16" s="96" t="s">
        <v>61</v>
      </c>
      <c r="R16" s="299"/>
      <c r="S16" s="300"/>
    </row>
    <row r="17" spans="2:21" x14ac:dyDescent="0.3">
      <c r="B17" s="57"/>
      <c r="C17" s="84"/>
      <c r="D17" s="62"/>
      <c r="E17" s="97" t="s">
        <v>115</v>
      </c>
      <c r="F17" s="98"/>
      <c r="G17" s="98"/>
      <c r="H17" s="98"/>
      <c r="I17" s="97"/>
      <c r="J17" s="88"/>
      <c r="K17" s="89"/>
      <c r="L17" s="90"/>
      <c r="M17" s="90"/>
      <c r="N17" s="91"/>
      <c r="O17" s="90"/>
      <c r="P17" s="90"/>
      <c r="Q17" s="257"/>
      <c r="R17" s="301"/>
      <c r="S17" s="302"/>
    </row>
    <row r="18" spans="2:21" x14ac:dyDescent="0.3">
      <c r="B18" s="57"/>
      <c r="C18" s="84"/>
      <c r="D18" s="52"/>
      <c r="E18" s="336"/>
      <c r="F18" s="86" t="s">
        <v>278</v>
      </c>
      <c r="G18" s="86"/>
      <c r="H18" s="86"/>
      <c r="I18" s="97" t="s">
        <v>116</v>
      </c>
      <c r="J18" s="88" t="s">
        <v>112</v>
      </c>
      <c r="K18" s="94" t="s">
        <v>61</v>
      </c>
      <c r="L18" s="92" t="s">
        <v>61</v>
      </c>
      <c r="M18" s="92" t="s">
        <v>61</v>
      </c>
      <c r="N18" s="95" t="s">
        <v>61</v>
      </c>
      <c r="O18" s="92" t="s">
        <v>61</v>
      </c>
      <c r="P18" s="92" t="s">
        <v>61</v>
      </c>
      <c r="Q18" s="96" t="s">
        <v>61</v>
      </c>
      <c r="R18" s="58"/>
      <c r="S18" s="52"/>
      <c r="T18" s="52"/>
      <c r="U18" s="52"/>
    </row>
    <row r="19" spans="2:21" x14ac:dyDescent="0.3">
      <c r="B19" s="57"/>
      <c r="C19" s="84"/>
      <c r="D19" s="52"/>
      <c r="F19" s="86" t="s">
        <v>279</v>
      </c>
      <c r="G19" s="98"/>
      <c r="H19" s="98"/>
      <c r="I19" s="97" t="s">
        <v>116</v>
      </c>
      <c r="J19" s="88" t="s">
        <v>112</v>
      </c>
      <c r="K19" s="94" t="s">
        <v>61</v>
      </c>
      <c r="L19" s="92" t="s">
        <v>61</v>
      </c>
      <c r="M19" s="92" t="s">
        <v>61</v>
      </c>
      <c r="N19" s="95" t="s">
        <v>61</v>
      </c>
      <c r="O19" s="92" t="s">
        <v>61</v>
      </c>
      <c r="P19" s="92" t="s">
        <v>61</v>
      </c>
      <c r="Q19" s="96" t="s">
        <v>61</v>
      </c>
      <c r="R19" s="58"/>
      <c r="S19" s="52"/>
      <c r="T19" s="52"/>
      <c r="U19" s="52"/>
    </row>
    <row r="20" spans="2:21" ht="15.75" x14ac:dyDescent="0.3">
      <c r="B20" s="57"/>
      <c r="C20" s="99"/>
      <c r="D20" s="100"/>
      <c r="E20" s="100"/>
      <c r="F20" s="100"/>
      <c r="G20" s="100"/>
      <c r="H20" s="100"/>
      <c r="I20" s="101"/>
      <c r="J20" s="102"/>
      <c r="K20" s="258"/>
      <c r="L20" s="259"/>
      <c r="M20" s="259"/>
      <c r="N20" s="260"/>
      <c r="O20" s="259"/>
      <c r="P20" s="259"/>
      <c r="Q20" s="261"/>
      <c r="R20" s="304"/>
      <c r="S20" s="303"/>
    </row>
    <row r="21" spans="2:21" x14ac:dyDescent="0.3">
      <c r="B21" s="57"/>
      <c r="C21" s="84"/>
      <c r="D21" s="78" t="s">
        <v>117</v>
      </c>
      <c r="E21" s="86"/>
      <c r="F21" s="86"/>
      <c r="G21" s="86"/>
      <c r="H21" s="86"/>
      <c r="I21" s="87" t="s">
        <v>116</v>
      </c>
      <c r="J21" s="88" t="s">
        <v>118</v>
      </c>
      <c r="K21" s="89" t="s">
        <v>61</v>
      </c>
      <c r="L21" s="90" t="s">
        <v>61</v>
      </c>
      <c r="M21" s="90" t="s">
        <v>61</v>
      </c>
      <c r="N21" s="91" t="s">
        <v>61</v>
      </c>
      <c r="O21" s="90" t="s">
        <v>61</v>
      </c>
      <c r="P21" s="90" t="s">
        <v>61</v>
      </c>
      <c r="Q21" s="257"/>
      <c r="R21" s="301"/>
      <c r="S21" s="302"/>
    </row>
    <row r="22" spans="2:21" x14ac:dyDescent="0.3">
      <c r="B22" s="57"/>
      <c r="C22" s="84"/>
      <c r="D22" s="78"/>
      <c r="E22" s="104"/>
      <c r="F22" s="104"/>
      <c r="G22" s="104"/>
      <c r="H22" s="104"/>
      <c r="I22" s="80"/>
      <c r="J22" s="88"/>
      <c r="K22" s="89"/>
      <c r="L22" s="90"/>
      <c r="M22" s="90"/>
      <c r="N22" s="91"/>
      <c r="O22" s="90"/>
      <c r="P22" s="90"/>
      <c r="Q22" s="257"/>
      <c r="R22" s="301"/>
      <c r="S22" s="302"/>
    </row>
    <row r="23" spans="2:21" x14ac:dyDescent="0.3">
      <c r="B23" s="57"/>
      <c r="C23" s="84"/>
      <c r="D23" s="78" t="s">
        <v>119</v>
      </c>
      <c r="E23" s="105"/>
      <c r="F23" s="104"/>
      <c r="G23" s="104"/>
      <c r="H23" s="104"/>
      <c r="I23" s="80"/>
      <c r="J23" s="106"/>
      <c r="K23" s="262"/>
      <c r="L23" s="263"/>
      <c r="M23" s="264"/>
      <c r="N23" s="265"/>
      <c r="O23" s="263"/>
      <c r="P23" s="263"/>
      <c r="Q23" s="266"/>
      <c r="R23" s="301"/>
      <c r="S23" s="302"/>
    </row>
    <row r="24" spans="2:21" x14ac:dyDescent="0.3">
      <c r="B24" s="57"/>
      <c r="C24" s="84"/>
      <c r="D24" s="107"/>
      <c r="E24" s="108" t="s">
        <v>120</v>
      </c>
      <c r="F24" s="109"/>
      <c r="G24" s="109"/>
      <c r="H24" s="109"/>
      <c r="I24" s="97" t="s">
        <v>116</v>
      </c>
      <c r="J24" s="88" t="s">
        <v>121</v>
      </c>
      <c r="K24" s="89" t="s">
        <v>61</v>
      </c>
      <c r="L24" s="90" t="s">
        <v>61</v>
      </c>
      <c r="M24" s="90" t="s">
        <v>61</v>
      </c>
      <c r="N24" s="91" t="s">
        <v>61</v>
      </c>
      <c r="O24" s="90" t="s">
        <v>61</v>
      </c>
      <c r="P24" s="90" t="s">
        <v>61</v>
      </c>
      <c r="Q24" s="257" t="s">
        <v>61</v>
      </c>
      <c r="R24" s="301"/>
      <c r="S24" s="302"/>
    </row>
    <row r="25" spans="2:21" x14ac:dyDescent="0.3">
      <c r="B25" s="57"/>
      <c r="C25" s="84"/>
      <c r="D25" s="107"/>
      <c r="E25" s="108" t="s">
        <v>122</v>
      </c>
      <c r="F25" s="109"/>
      <c r="G25" s="109"/>
      <c r="H25" s="109"/>
      <c r="I25" s="97" t="s">
        <v>116</v>
      </c>
      <c r="J25" s="88" t="s">
        <v>123</v>
      </c>
      <c r="K25" s="89" t="s">
        <v>61</v>
      </c>
      <c r="L25" s="90" t="s">
        <v>61</v>
      </c>
      <c r="M25" s="90" t="s">
        <v>61</v>
      </c>
      <c r="N25" s="91" t="s">
        <v>61</v>
      </c>
      <c r="O25" s="90" t="s">
        <v>61</v>
      </c>
      <c r="P25" s="90" t="s">
        <v>61</v>
      </c>
      <c r="Q25" s="257" t="s">
        <v>61</v>
      </c>
      <c r="R25" s="301"/>
      <c r="S25" s="302"/>
    </row>
    <row r="26" spans="2:21" ht="15.75" thickBot="1" x14ac:dyDescent="0.35">
      <c r="B26" s="57"/>
      <c r="C26" s="84"/>
      <c r="D26" s="107"/>
      <c r="E26" s="108" t="s">
        <v>124</v>
      </c>
      <c r="F26" s="109"/>
      <c r="G26" s="109"/>
      <c r="H26" s="109"/>
      <c r="I26" s="97" t="s">
        <v>116</v>
      </c>
      <c r="J26" s="110" t="s">
        <v>125</v>
      </c>
      <c r="K26" s="267" t="s">
        <v>61</v>
      </c>
      <c r="L26" s="268" t="s">
        <v>61</v>
      </c>
      <c r="M26" s="268" t="s">
        <v>61</v>
      </c>
      <c r="N26" s="269" t="s">
        <v>61</v>
      </c>
      <c r="O26" s="268" t="s">
        <v>61</v>
      </c>
      <c r="P26" s="268" t="s">
        <v>61</v>
      </c>
      <c r="Q26" s="270" t="s">
        <v>61</v>
      </c>
      <c r="R26" s="301"/>
      <c r="S26" s="302"/>
    </row>
    <row r="27" spans="2:21" ht="15.75" thickBot="1" x14ac:dyDescent="0.35">
      <c r="B27" s="57"/>
      <c r="C27" s="84"/>
      <c r="D27" s="107"/>
      <c r="E27" s="80"/>
      <c r="F27" s="62"/>
      <c r="G27" s="62"/>
      <c r="H27" s="62"/>
      <c r="I27" s="80"/>
      <c r="J27" s="111"/>
      <c r="K27" s="271"/>
      <c r="L27" s="271"/>
      <c r="M27" s="271"/>
      <c r="N27" s="271"/>
      <c r="O27" s="271"/>
      <c r="P27" s="271"/>
      <c r="Q27" s="272"/>
      <c r="R27" s="301"/>
      <c r="S27" s="302"/>
    </row>
    <row r="28" spans="2:21" ht="15.75" thickBot="1" x14ac:dyDescent="0.35">
      <c r="B28" s="57"/>
      <c r="C28" s="84"/>
      <c r="D28" s="78" t="s">
        <v>126</v>
      </c>
      <c r="E28" s="104"/>
      <c r="F28" s="78"/>
      <c r="G28" s="78"/>
      <c r="H28" s="113"/>
      <c r="I28" s="87" t="s">
        <v>116</v>
      </c>
      <c r="J28" s="114" t="s">
        <v>280</v>
      </c>
      <c r="K28" s="273" t="s">
        <v>61</v>
      </c>
      <c r="L28" s="271" t="s">
        <v>61</v>
      </c>
      <c r="M28" s="271" t="s">
        <v>61</v>
      </c>
      <c r="N28" s="271" t="s">
        <v>61</v>
      </c>
      <c r="O28" s="273" t="s">
        <v>61</v>
      </c>
      <c r="P28" s="272" t="s">
        <v>61</v>
      </c>
      <c r="Q28" s="274" t="s">
        <v>61</v>
      </c>
      <c r="R28" s="301"/>
      <c r="S28" s="302"/>
    </row>
    <row r="29" spans="2:21" ht="15.75" thickBot="1" x14ac:dyDescent="0.35">
      <c r="B29" s="57"/>
      <c r="C29" s="116"/>
      <c r="D29" s="117"/>
      <c r="E29" s="118"/>
      <c r="F29" s="117"/>
      <c r="G29" s="117"/>
      <c r="H29" s="117"/>
      <c r="I29" s="119"/>
      <c r="J29" s="111"/>
      <c r="K29" s="112"/>
      <c r="L29" s="112"/>
      <c r="M29" s="112"/>
      <c r="N29" s="112"/>
      <c r="O29" s="112"/>
      <c r="P29" s="112"/>
      <c r="Q29" s="115"/>
      <c r="R29" s="58"/>
      <c r="S29" s="52"/>
    </row>
    <row r="30" spans="2:21" x14ac:dyDescent="0.3">
      <c r="B30" s="120"/>
      <c r="C30" s="121"/>
      <c r="D30" s="122"/>
      <c r="E30" s="122"/>
      <c r="F30" s="122"/>
      <c r="G30" s="122"/>
      <c r="H30" s="122"/>
      <c r="I30" s="123"/>
      <c r="J30" s="123"/>
      <c r="K30" s="122"/>
      <c r="L30" s="122"/>
      <c r="M30" s="122"/>
      <c r="N30" s="122"/>
      <c r="O30" s="122"/>
      <c r="P30" s="122"/>
      <c r="Q30" s="122"/>
      <c r="R30" s="124"/>
      <c r="S30" s="52"/>
    </row>
    <row r="31" spans="2:21" x14ac:dyDescent="0.3">
      <c r="C31" s="52"/>
      <c r="D31" s="52"/>
      <c r="E31" s="52"/>
      <c r="F31" s="52"/>
      <c r="G31" s="52"/>
      <c r="H31" s="52"/>
      <c r="I31" s="53"/>
      <c r="J31" s="53"/>
      <c r="K31" s="52"/>
      <c r="L31" s="52"/>
      <c r="M31" s="52"/>
      <c r="N31" s="52"/>
      <c r="O31" s="52"/>
      <c r="P31" s="52"/>
      <c r="Q31" s="52"/>
      <c r="R31" s="52"/>
      <c r="S31" s="52"/>
    </row>
    <row r="32" spans="2:21" x14ac:dyDescent="0.3">
      <c r="B32" s="125"/>
      <c r="C32" s="126"/>
      <c r="D32" s="438" t="s">
        <v>128</v>
      </c>
      <c r="E32" s="438"/>
      <c r="F32" s="438"/>
      <c r="G32" s="438"/>
      <c r="H32" s="438"/>
      <c r="I32" s="438"/>
      <c r="J32" s="127"/>
      <c r="K32" s="127"/>
      <c r="L32" s="127"/>
      <c r="M32" s="128"/>
      <c r="N32" s="128"/>
      <c r="O32" s="128"/>
      <c r="P32" s="126"/>
      <c r="Q32" s="129"/>
      <c r="R32" s="130"/>
    </row>
    <row r="33" spans="2:18" x14ac:dyDescent="0.3">
      <c r="B33" s="131"/>
      <c r="C33" s="62"/>
      <c r="D33" s="132"/>
      <c r="E33" s="132"/>
      <c r="F33" s="132"/>
      <c r="G33" s="132"/>
      <c r="H33" s="132"/>
      <c r="I33" s="132"/>
      <c r="J33" s="132"/>
      <c r="K33" s="132"/>
      <c r="L33" s="132"/>
      <c r="M33" s="133"/>
      <c r="N33" s="133"/>
      <c r="O33" s="133"/>
      <c r="P33" s="62"/>
      <c r="Q33" s="100"/>
      <c r="R33" s="103"/>
    </row>
    <row r="34" spans="2:18" x14ac:dyDescent="0.3">
      <c r="B34" s="131"/>
      <c r="C34" s="62"/>
      <c r="D34" s="62"/>
      <c r="E34" s="62"/>
      <c r="F34" s="62"/>
      <c r="G34" s="62"/>
      <c r="H34" s="62"/>
      <c r="I34" s="62"/>
      <c r="J34" s="62"/>
      <c r="K34" s="62"/>
      <c r="L34" s="133"/>
      <c r="M34" s="133"/>
      <c r="N34" s="133"/>
      <c r="O34" s="133"/>
      <c r="P34" s="62"/>
      <c r="Q34" s="100"/>
      <c r="R34" s="103"/>
    </row>
    <row r="35" spans="2:18" x14ac:dyDescent="0.3">
      <c r="B35" s="131"/>
      <c r="C35" s="62"/>
      <c r="D35" s="62"/>
      <c r="E35" s="62"/>
      <c r="F35" s="62"/>
      <c r="G35" s="62"/>
      <c r="H35" s="62"/>
      <c r="I35" s="62"/>
      <c r="J35" s="62"/>
      <c r="K35" s="62"/>
      <c r="L35" s="133"/>
      <c r="M35" s="133"/>
      <c r="N35" s="133"/>
      <c r="O35" s="133"/>
      <c r="P35" s="62"/>
      <c r="Q35" s="100"/>
      <c r="R35" s="103"/>
    </row>
    <row r="36" spans="2:18" ht="15.75" x14ac:dyDescent="0.3">
      <c r="B36" s="134"/>
      <c r="C36" s="135"/>
      <c r="D36" s="135"/>
      <c r="E36" s="135"/>
      <c r="F36" s="135"/>
      <c r="G36" s="135"/>
      <c r="H36" s="135"/>
      <c r="I36" s="135"/>
      <c r="J36" s="135"/>
      <c r="K36" s="135"/>
      <c r="L36" s="136"/>
      <c r="M36" s="136"/>
      <c r="N36" s="136"/>
      <c r="O36" s="136"/>
      <c r="P36" s="135"/>
      <c r="Q36" s="100"/>
      <c r="R36" s="103"/>
    </row>
    <row r="37" spans="2:18" ht="15.75" x14ac:dyDescent="0.3">
      <c r="B37" s="134"/>
      <c r="C37" s="135"/>
      <c r="D37" s="135"/>
      <c r="E37" s="135"/>
      <c r="F37" s="135"/>
      <c r="G37" s="135"/>
      <c r="H37" s="135"/>
      <c r="I37" s="135"/>
      <c r="J37" s="135"/>
      <c r="K37" s="135"/>
      <c r="L37" s="136"/>
      <c r="M37" s="136"/>
      <c r="N37" s="136"/>
      <c r="O37" s="136"/>
      <c r="P37" s="135"/>
      <c r="Q37" s="100"/>
      <c r="R37" s="103"/>
    </row>
    <row r="38" spans="2:18" ht="15.75" x14ac:dyDescent="0.3">
      <c r="B38" s="137"/>
      <c r="C38" s="138"/>
      <c r="D38" s="138"/>
      <c r="E38" s="138"/>
      <c r="F38" s="138"/>
      <c r="G38" s="138"/>
      <c r="H38" s="138"/>
      <c r="I38" s="138"/>
      <c r="J38" s="138"/>
      <c r="K38" s="138"/>
      <c r="L38" s="139"/>
      <c r="M38" s="139"/>
      <c r="N38" s="139"/>
      <c r="O38" s="139"/>
      <c r="P38" s="138"/>
      <c r="Q38" s="140"/>
      <c r="R38" s="141"/>
    </row>
  </sheetData>
  <mergeCells count="16">
    <mergeCell ref="C11:I11"/>
    <mergeCell ref="C12:I12"/>
    <mergeCell ref="K12:N12"/>
    <mergeCell ref="O12:P12"/>
    <mergeCell ref="D32:I32"/>
    <mergeCell ref="J10:J13"/>
    <mergeCell ref="K10:N10"/>
    <mergeCell ref="C13:I13"/>
    <mergeCell ref="O6:Q6"/>
    <mergeCell ref="C8:F8"/>
    <mergeCell ref="C9:I9"/>
    <mergeCell ref="O10:P10"/>
    <mergeCell ref="C6:J6"/>
    <mergeCell ref="K6:N6"/>
    <mergeCell ref="C10:I10"/>
    <mergeCell ref="G8:I8"/>
  </mergeCells>
  <pageMargins left="0.7" right="0.7" top="0.75" bottom="0.75" header="0.3" footer="0.3"/>
  <pageSetup paperSize="9" scale="80"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3:W19"/>
  <sheetViews>
    <sheetView zoomScaleNormal="100" workbookViewId="0">
      <pane xSplit="1" ySplit="4" topLeftCell="B5" activePane="bottomRight" state="frozen"/>
      <selection activeCell="C6" sqref="C6:E6"/>
      <selection pane="topRight" activeCell="C6" sqref="C6:E6"/>
      <selection pane="bottomLeft" activeCell="C6" sqref="C6:E6"/>
      <selection pane="bottomRight" activeCell="A3" sqref="A3"/>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4" customWidth="1"/>
    <col min="24" max="16384" width="8.85546875" style="1"/>
  </cols>
  <sheetData>
    <row r="3" spans="1:23" ht="29.45" customHeight="1" x14ac:dyDescent="0.3">
      <c r="A3" s="28" t="str">
        <f>TAB00!B51&amp;" : "&amp;TAB00!C51</f>
        <v>TAB4.3.2 : Synthèse des produits prévisionnels issus des tarifs de prélèvement 2026</v>
      </c>
      <c r="B3" s="28"/>
      <c r="C3" s="28"/>
      <c r="D3" s="28"/>
      <c r="E3" s="28"/>
      <c r="F3" s="28"/>
      <c r="G3" s="28"/>
      <c r="H3" s="28"/>
      <c r="I3" s="28"/>
      <c r="J3" s="28"/>
      <c r="K3" s="28"/>
      <c r="L3" s="28"/>
      <c r="M3" s="28"/>
      <c r="N3" s="28"/>
      <c r="O3" s="28"/>
      <c r="P3" s="28"/>
      <c r="Q3" s="28"/>
      <c r="R3" s="28"/>
      <c r="S3" s="28"/>
      <c r="T3" s="28"/>
      <c r="U3" s="28"/>
      <c r="V3" s="28"/>
      <c r="W3" s="13"/>
    </row>
    <row r="5" spans="1:23" x14ac:dyDescent="0.3">
      <c r="A5" s="425" t="s">
        <v>0</v>
      </c>
      <c r="B5" s="287" t="s">
        <v>7</v>
      </c>
      <c r="C5" s="427" t="s">
        <v>32</v>
      </c>
      <c r="D5" s="427"/>
      <c r="E5" s="427"/>
      <c r="F5" s="427" t="s">
        <v>33</v>
      </c>
      <c r="G5" s="427"/>
      <c r="H5" s="427"/>
      <c r="I5" s="427" t="s">
        <v>34</v>
      </c>
      <c r="J5" s="427"/>
      <c r="K5" s="427"/>
      <c r="L5" s="427" t="s">
        <v>35</v>
      </c>
      <c r="M5" s="427"/>
      <c r="N5" s="427"/>
      <c r="O5" s="427" t="s">
        <v>36</v>
      </c>
      <c r="P5" s="427"/>
      <c r="Q5" s="427"/>
      <c r="R5" s="427" t="s">
        <v>37</v>
      </c>
      <c r="S5" s="427"/>
      <c r="T5" s="427"/>
      <c r="U5" s="427" t="s">
        <v>41</v>
      </c>
      <c r="V5" s="427"/>
      <c r="W5" s="427"/>
    </row>
    <row r="6" spans="1:23" x14ac:dyDescent="0.3">
      <c r="A6" s="425"/>
      <c r="B6" s="287" t="s">
        <v>3</v>
      </c>
      <c r="C6" s="287" t="s">
        <v>12</v>
      </c>
      <c r="D6" s="287" t="s">
        <v>133</v>
      </c>
      <c r="E6" s="287" t="s">
        <v>13</v>
      </c>
      <c r="F6" s="287" t="s">
        <v>12</v>
      </c>
      <c r="G6" s="287" t="s">
        <v>133</v>
      </c>
      <c r="H6" s="287" t="s">
        <v>13</v>
      </c>
      <c r="I6" s="287" t="s">
        <v>12</v>
      </c>
      <c r="J6" s="287" t="s">
        <v>133</v>
      </c>
      <c r="K6" s="287" t="s">
        <v>13</v>
      </c>
      <c r="L6" s="287" t="s">
        <v>12</v>
      </c>
      <c r="M6" s="287" t="s">
        <v>133</v>
      </c>
      <c r="N6" s="287" t="s">
        <v>13</v>
      </c>
      <c r="O6" s="287" t="s">
        <v>12</v>
      </c>
      <c r="P6" s="287" t="s">
        <v>133</v>
      </c>
      <c r="Q6" s="287" t="s">
        <v>13</v>
      </c>
      <c r="R6" s="287" t="s">
        <v>12</v>
      </c>
      <c r="S6" s="287" t="s">
        <v>133</v>
      </c>
      <c r="T6" s="287" t="s">
        <v>13</v>
      </c>
      <c r="U6" s="287" t="s">
        <v>12</v>
      </c>
      <c r="V6" s="287" t="s">
        <v>133</v>
      </c>
      <c r="W6" s="287" t="s">
        <v>13</v>
      </c>
    </row>
    <row r="7" spans="1:23" x14ac:dyDescent="0.3">
      <c r="A7" s="205" t="s">
        <v>5</v>
      </c>
      <c r="B7" s="254">
        <f>SUM(E7,H7,K7,N7,Q7,T7,W7)</f>
        <v>0</v>
      </c>
      <c r="C7" s="206"/>
      <c r="D7" s="206"/>
      <c r="E7" s="254">
        <f>SUM(E8:E10)</f>
        <v>0</v>
      </c>
      <c r="F7" s="206"/>
      <c r="G7" s="206"/>
      <c r="H7" s="254">
        <f>SUM(H8:H10)</f>
        <v>0</v>
      </c>
      <c r="I7" s="206"/>
      <c r="J7" s="206"/>
      <c r="K7" s="254">
        <f>SUM(K8:K10)</f>
        <v>0</v>
      </c>
      <c r="L7" s="206"/>
      <c r="M7" s="206"/>
      <c r="N7" s="254">
        <f>SUM(N8:N10)</f>
        <v>0</v>
      </c>
      <c r="O7" s="206"/>
      <c r="P7" s="206"/>
      <c r="Q7" s="254">
        <f>SUM(Q8:Q10)</f>
        <v>0</v>
      </c>
      <c r="R7" s="206"/>
      <c r="S7" s="254"/>
      <c r="T7" s="254">
        <f>SUM(T8:T10)</f>
        <v>0</v>
      </c>
      <c r="U7" s="206"/>
      <c r="V7" s="206"/>
      <c r="W7" s="254">
        <f>SUM(W8:W10)</f>
        <v>0</v>
      </c>
    </row>
    <row r="8" spans="1:23" x14ac:dyDescent="0.3">
      <c r="A8" s="207" t="s">
        <v>110</v>
      </c>
      <c r="B8" s="254">
        <f t="shared" ref="B8:B19" si="0">SUM(E8,H8,K8,N8,Q8,T8,W8)</f>
        <v>0</v>
      </c>
      <c r="C8" s="208"/>
      <c r="D8" s="208"/>
      <c r="E8" s="208"/>
      <c r="F8" s="208"/>
      <c r="G8" s="208"/>
      <c r="H8" s="208"/>
      <c r="I8" s="208"/>
      <c r="J8" s="208"/>
      <c r="K8" s="256"/>
      <c r="L8" s="208"/>
      <c r="M8" s="208"/>
      <c r="N8" s="208"/>
      <c r="O8" s="253">
        <f>IF('TAB4.3.1'!O$15="V",0,'TAB4.3.1'!O$15)</f>
        <v>0</v>
      </c>
      <c r="P8" s="254">
        <f>'TAB3'!$F$40</f>
        <v>0</v>
      </c>
      <c r="Q8" s="254">
        <f>O8*P8</f>
        <v>0</v>
      </c>
      <c r="R8" s="253">
        <f>IF('TAB4.3.1'!P$15="V",0,'TAB4.3.1'!P$15)</f>
        <v>0</v>
      </c>
      <c r="S8" s="254">
        <f>'TAB3'!$F$41</f>
        <v>0</v>
      </c>
      <c r="T8" s="254">
        <f>R8*S8</f>
        <v>0</v>
      </c>
      <c r="U8" s="208"/>
      <c r="V8" s="208"/>
      <c r="W8" s="208"/>
    </row>
    <row r="9" spans="1:23" x14ac:dyDescent="0.3">
      <c r="A9" s="207" t="s">
        <v>132</v>
      </c>
      <c r="B9" s="254">
        <f t="shared" si="0"/>
        <v>0</v>
      </c>
      <c r="C9" s="254">
        <f>IF('TAB4.3.1'!K$16="V",0,'TAB4.3.1'!K$16)</f>
        <v>0</v>
      </c>
      <c r="D9" s="254">
        <f>'TAB3'!$F$8</f>
        <v>0</v>
      </c>
      <c r="E9" s="254">
        <f t="shared" ref="E9:E13" si="1">C9*D9</f>
        <v>0</v>
      </c>
      <c r="F9" s="254">
        <f>IF('TAB4.3.1'!L$16="V",0,'TAB4.3.1'!L$16)</f>
        <v>0</v>
      </c>
      <c r="G9" s="254">
        <f>'TAB3'!$F$9</f>
        <v>0</v>
      </c>
      <c r="H9" s="254">
        <f t="shared" ref="H9:H13" si="2">F9*G9</f>
        <v>0</v>
      </c>
      <c r="I9" s="254">
        <f>IF('TAB4.3.1'!M$16="V",0,'TAB4.3.1'!M$16)</f>
        <v>0</v>
      </c>
      <c r="J9" s="254">
        <f>'TAB3'!$F$10</f>
        <v>0</v>
      </c>
      <c r="K9" s="254">
        <f t="shared" ref="K9:K13" si="3">I9*J9</f>
        <v>0</v>
      </c>
      <c r="L9" s="254">
        <f>IF('TAB4.3.1'!N$16="V",0,'TAB4.3.1'!N$16)</f>
        <v>0</v>
      </c>
      <c r="M9" s="254">
        <f>'TAB3'!$F$12</f>
        <v>0</v>
      </c>
      <c r="N9" s="254">
        <f t="shared" ref="N9:N13" si="4">L9*M9</f>
        <v>0</v>
      </c>
      <c r="O9" s="254">
        <f>IF('TAB4.3.1'!O$16="V",0,'TAB4.3.1'!O$16)</f>
        <v>0</v>
      </c>
      <c r="P9" s="254">
        <f>'TAB3'!$F$13</f>
        <v>0</v>
      </c>
      <c r="Q9" s="254">
        <f t="shared" ref="Q9:Q13" si="5">O9*P9</f>
        <v>0</v>
      </c>
      <c r="R9" s="254">
        <f>IF('TAB4.3.1'!P$16="V",0,'TAB4.3.1'!P$16)</f>
        <v>0</v>
      </c>
      <c r="S9" s="254">
        <f>'TAB3'!$F$15</f>
        <v>0</v>
      </c>
      <c r="T9" s="254">
        <f t="shared" ref="T9:T13" si="6">R9*S9</f>
        <v>0</v>
      </c>
      <c r="U9" s="254">
        <f>IF('TAB4.3.1'!Q$16="V",0,'TAB4.3.1'!Q$16)</f>
        <v>0</v>
      </c>
      <c r="V9" s="254">
        <f>'TAB3'!$F$17</f>
        <v>0</v>
      </c>
      <c r="W9" s="254">
        <f t="shared" ref="W9" si="7">U9*V9</f>
        <v>0</v>
      </c>
    </row>
    <row r="10" spans="1:23" s="5" customFormat="1" ht="14.45" customHeight="1" x14ac:dyDescent="0.3">
      <c r="A10" s="207" t="s">
        <v>115</v>
      </c>
      <c r="B10" s="254">
        <f>SUM(E10,H10,K10,N10,Q10,T10,W10)</f>
        <v>0</v>
      </c>
      <c r="C10" s="253"/>
      <c r="D10" s="254"/>
      <c r="E10" s="254">
        <f>E11+E12</f>
        <v>0</v>
      </c>
      <c r="F10" s="253"/>
      <c r="G10" s="254"/>
      <c r="H10" s="254">
        <f>H11+H12</f>
        <v>0</v>
      </c>
      <c r="I10" s="253"/>
      <c r="J10" s="254"/>
      <c r="K10" s="254">
        <f>K11+K12</f>
        <v>0</v>
      </c>
      <c r="L10" s="254"/>
      <c r="M10" s="254"/>
      <c r="N10" s="254">
        <f>N11+N12</f>
        <v>0</v>
      </c>
      <c r="O10" s="254"/>
      <c r="P10" s="254"/>
      <c r="Q10" s="254">
        <f>Q11+Q12</f>
        <v>0</v>
      </c>
      <c r="R10" s="254"/>
      <c r="S10" s="254"/>
      <c r="T10" s="254">
        <f>T11+T12</f>
        <v>0</v>
      </c>
      <c r="U10" s="254"/>
      <c r="V10" s="254"/>
      <c r="W10" s="254">
        <f>W11+W12</f>
        <v>0</v>
      </c>
    </row>
    <row r="11" spans="1:23" s="5" customFormat="1" ht="14.45" customHeight="1" x14ac:dyDescent="0.3">
      <c r="A11" s="337" t="s">
        <v>281</v>
      </c>
      <c r="B11" s="254">
        <f>SUM(E11,H11,K11,N11,Q11,T11,W11)</f>
        <v>0</v>
      </c>
      <c r="C11" s="253">
        <f>IF('TAB4.3.1'!K$18="V",0,'TAB4.3.1'!K$18)</f>
        <v>0</v>
      </c>
      <c r="D11" s="254">
        <f>'TAB3'!$F$24</f>
        <v>0</v>
      </c>
      <c r="E11" s="254">
        <f t="shared" ref="E11:E12" si="8">C11*D11</f>
        <v>0</v>
      </c>
      <c r="F11" s="253">
        <f>IF('TAB4.3.1'!L$18="V",0,'TAB4.3.1'!L$18)</f>
        <v>0</v>
      </c>
      <c r="G11" s="254">
        <f>'TAB3'!$F$25</f>
        <v>0</v>
      </c>
      <c r="H11" s="254">
        <f t="shared" ref="H11:H12" si="9">F11*G11</f>
        <v>0</v>
      </c>
      <c r="I11" s="253">
        <f>IF('TAB4.3.1'!M$18="V",0,'TAB4.3.1'!M$18)</f>
        <v>0</v>
      </c>
      <c r="J11" s="254">
        <f>'TAB3'!$F$26</f>
        <v>0</v>
      </c>
      <c r="K11" s="254">
        <f t="shared" ref="K11:K12" si="10">I11*J11</f>
        <v>0</v>
      </c>
      <c r="L11" s="253">
        <f>IF('TAB4.3.1'!N$18="V",0,'TAB4.3.1'!N$18)</f>
        <v>0</v>
      </c>
      <c r="M11" s="254">
        <f>'TAB3'!$F$28</f>
        <v>0</v>
      </c>
      <c r="N11" s="254">
        <f t="shared" ref="N11:N12" si="11">L11*M11</f>
        <v>0</v>
      </c>
      <c r="O11" s="253">
        <f>IF('TAB4.3.1'!O$18="V",0,'TAB4.3.1'!O$18)</f>
        <v>0</v>
      </c>
      <c r="P11" s="254">
        <f>'TAB3'!$F$29</f>
        <v>0</v>
      </c>
      <c r="Q11" s="254">
        <f t="shared" ref="Q11:Q12" si="12">O11*P11</f>
        <v>0</v>
      </c>
      <c r="R11" s="253">
        <f>IF('TAB4.3.1'!P$18="V",0,'TAB4.3.1'!P$18)</f>
        <v>0</v>
      </c>
      <c r="S11" s="254">
        <f>'TAB3'!$F$31</f>
        <v>0</v>
      </c>
      <c r="T11" s="254">
        <f t="shared" ref="T11:T12" si="13">R11*S11</f>
        <v>0</v>
      </c>
      <c r="U11" s="253">
        <f>IF('TAB4.3.1'!Q$18="V",0,'TAB4.3.1'!Q$18)</f>
        <v>0</v>
      </c>
      <c r="V11" s="254">
        <f>'TAB3'!$F$33</f>
        <v>0</v>
      </c>
      <c r="W11" s="254">
        <f t="shared" ref="W11:W12" si="14">U11*V11</f>
        <v>0</v>
      </c>
    </row>
    <row r="12" spans="1:23" s="5" customFormat="1" ht="14.45" customHeight="1" x14ac:dyDescent="0.3">
      <c r="A12" s="337" t="s">
        <v>282</v>
      </c>
      <c r="B12" s="254">
        <f>SUM(E12,H12,K12,N12,Q12,T12,W12)</f>
        <v>0</v>
      </c>
      <c r="C12" s="253">
        <f>IF('TAB4.3.1'!K$19="V",0,'TAB4.3.1'!K$19)</f>
        <v>0</v>
      </c>
      <c r="D12" s="254">
        <f>'TAB3.2'!$F$8</f>
        <v>0</v>
      </c>
      <c r="E12" s="254">
        <f t="shared" si="8"/>
        <v>0</v>
      </c>
      <c r="F12" s="253">
        <f>IF('TAB4.3.1'!L$19="V",0,'TAB4.3.1'!L$19)</f>
        <v>0</v>
      </c>
      <c r="G12" s="254">
        <f>'TAB3.2'!$F$9</f>
        <v>0</v>
      </c>
      <c r="H12" s="254">
        <f t="shared" si="9"/>
        <v>0</v>
      </c>
      <c r="I12" s="253">
        <f>IF('TAB4.3.1'!M$19="V",0,'TAB4.3.1'!M$19)</f>
        <v>0</v>
      </c>
      <c r="J12" s="254">
        <f>'TAB3.2'!$F$10</f>
        <v>0</v>
      </c>
      <c r="K12" s="254">
        <f t="shared" si="10"/>
        <v>0</v>
      </c>
      <c r="L12" s="253">
        <f>IF('TAB4.3.1'!N$19="V",0,'TAB4.3.1'!N$19)</f>
        <v>0</v>
      </c>
      <c r="M12" s="254">
        <f>'TAB3.2'!$F$12</f>
        <v>0</v>
      </c>
      <c r="N12" s="254">
        <f t="shared" si="11"/>
        <v>0</v>
      </c>
      <c r="O12" s="253">
        <f>IF('TAB4.3.1'!O$19="V",0,'TAB4.3.1'!O$19)</f>
        <v>0</v>
      </c>
      <c r="P12" s="254">
        <f>'TAB3.2'!$F$13</f>
        <v>0</v>
      </c>
      <c r="Q12" s="254">
        <f t="shared" si="12"/>
        <v>0</v>
      </c>
      <c r="R12" s="253">
        <f>IF('TAB4.3.1'!P$19="V",0,'TAB4.3.1'!P$19)</f>
        <v>0</v>
      </c>
      <c r="S12" s="254">
        <f>'TAB3.2'!$F$15</f>
        <v>0</v>
      </c>
      <c r="T12" s="254">
        <f t="shared" si="13"/>
        <v>0</v>
      </c>
      <c r="U12" s="253">
        <f>IF('TAB4.3.1'!Q$19="V",0,'TAB4.3.1'!Q$19)</f>
        <v>0</v>
      </c>
      <c r="V12" s="254">
        <f>'TAB3.2'!$F$17</f>
        <v>0</v>
      </c>
      <c r="W12" s="254">
        <f t="shared" si="14"/>
        <v>0</v>
      </c>
    </row>
    <row r="13" spans="1:23" x14ac:dyDescent="0.3">
      <c r="A13" s="205" t="s">
        <v>130</v>
      </c>
      <c r="B13" s="254">
        <f t="shared" si="0"/>
        <v>0</v>
      </c>
      <c r="C13" s="253">
        <f>IF('TAB4.3.1'!K$21="V",0,'TAB4.3.1'!K$21)</f>
        <v>0</v>
      </c>
      <c r="D13" s="254">
        <f>D11</f>
        <v>0</v>
      </c>
      <c r="E13" s="254">
        <f t="shared" si="1"/>
        <v>0</v>
      </c>
      <c r="F13" s="253">
        <f>IF('TAB4.3.1'!L$21="V",0,'TAB4.3.1'!L$21)</f>
        <v>0</v>
      </c>
      <c r="G13" s="254">
        <f>G11</f>
        <v>0</v>
      </c>
      <c r="H13" s="254">
        <f t="shared" si="2"/>
        <v>0</v>
      </c>
      <c r="I13" s="253">
        <f>IF('TAB4.3.1'!M$21="V",0,'TAB4.3.1'!M$21)</f>
        <v>0</v>
      </c>
      <c r="J13" s="254">
        <f>J11</f>
        <v>0</v>
      </c>
      <c r="K13" s="254">
        <f t="shared" si="3"/>
        <v>0</v>
      </c>
      <c r="L13" s="253">
        <f>IF('TAB4.3.1'!N$21="V",0,'TAB4.3.1'!N$21)</f>
        <v>0</v>
      </c>
      <c r="M13" s="254">
        <f>M11</f>
        <v>0</v>
      </c>
      <c r="N13" s="254">
        <f t="shared" si="4"/>
        <v>0</v>
      </c>
      <c r="O13" s="253">
        <f>IF('TAB4.3.1'!O$21="V",0,'TAB4.3.1'!O$21)</f>
        <v>0</v>
      </c>
      <c r="P13" s="254">
        <f>P11</f>
        <v>0</v>
      </c>
      <c r="Q13" s="254">
        <f t="shared" si="5"/>
        <v>0</v>
      </c>
      <c r="R13" s="253">
        <f>IF('TAB4.3.1'!P$21="V",0,'TAB4.3.1'!P$21)</f>
        <v>0</v>
      </c>
      <c r="S13" s="254">
        <f>S11</f>
        <v>0</v>
      </c>
      <c r="T13" s="254">
        <f t="shared" si="6"/>
        <v>0</v>
      </c>
      <c r="U13" s="208"/>
      <c r="V13" s="208"/>
      <c r="W13" s="208"/>
    </row>
    <row r="14" spans="1:23" x14ac:dyDescent="0.3">
      <c r="A14" s="205" t="s">
        <v>56</v>
      </c>
      <c r="B14" s="254">
        <f t="shared" si="0"/>
        <v>0</v>
      </c>
      <c r="C14" s="253"/>
      <c r="D14" s="254"/>
      <c r="E14" s="254">
        <f>SUM(E15:E17)</f>
        <v>0</v>
      </c>
      <c r="F14" s="253"/>
      <c r="G14" s="254"/>
      <c r="H14" s="254">
        <f>SUM(H15:H17)</f>
        <v>0</v>
      </c>
      <c r="I14" s="253"/>
      <c r="J14" s="254"/>
      <c r="K14" s="254">
        <f>SUM(K15:K17)</f>
        <v>0</v>
      </c>
      <c r="L14" s="253"/>
      <c r="M14" s="254"/>
      <c r="N14" s="254">
        <f>SUM(N15:N17)</f>
        <v>0</v>
      </c>
      <c r="O14" s="253"/>
      <c r="P14" s="254"/>
      <c r="Q14" s="254">
        <f>SUM(Q15:Q17)</f>
        <v>0</v>
      </c>
      <c r="R14" s="253"/>
      <c r="S14" s="254"/>
      <c r="T14" s="254">
        <f>SUM(T15:T17)</f>
        <v>0</v>
      </c>
      <c r="U14" s="253"/>
      <c r="V14" s="254"/>
      <c r="W14" s="254">
        <f>SUM(W15:W17)</f>
        <v>0</v>
      </c>
    </row>
    <row r="15" spans="1:23" x14ac:dyDescent="0.3">
      <c r="A15" s="207" t="s">
        <v>2</v>
      </c>
      <c r="B15" s="254">
        <f t="shared" si="0"/>
        <v>0</v>
      </c>
      <c r="C15" s="253">
        <f>IF('TAB4.3.1'!K$24="V",0,'TAB4.3.1'!K$24)</f>
        <v>0</v>
      </c>
      <c r="D15" s="254">
        <f>D13-'TAB3.1'!F8</f>
        <v>0</v>
      </c>
      <c r="E15" s="254">
        <f t="shared" ref="E15:E18" si="15">C15*D15</f>
        <v>0</v>
      </c>
      <c r="F15" s="253">
        <f>IF('TAB4.3.1'!L$24="V",0,'TAB4.3.1'!L$24)</f>
        <v>0</v>
      </c>
      <c r="G15" s="254">
        <f>G13-'TAB3.1'!F9</f>
        <v>0</v>
      </c>
      <c r="H15" s="254">
        <f t="shared" ref="H15:H18" si="16">F15*G15</f>
        <v>0</v>
      </c>
      <c r="I15" s="253">
        <f>IF('TAB4.3.1'!M$24="V",0,'TAB4.3.1'!M$24)</f>
        <v>0</v>
      </c>
      <c r="J15" s="254">
        <f>J13-'TAB3.1'!F10</f>
        <v>0</v>
      </c>
      <c r="K15" s="254">
        <f t="shared" ref="K15:K18" si="17">I15*J15</f>
        <v>0</v>
      </c>
      <c r="L15" s="253">
        <f>IF('TAB4.3.1'!N$24="V",0,'TAB4.3.1'!N$24)</f>
        <v>0</v>
      </c>
      <c r="M15" s="254">
        <f>M13-'TAB3.1'!F12</f>
        <v>0</v>
      </c>
      <c r="N15" s="254">
        <f t="shared" ref="N15:N18" si="18">L15*M15</f>
        <v>0</v>
      </c>
      <c r="O15" s="253">
        <f>IF('TAB4.3.1'!O$24="V",0,'TAB4.3.1'!O$24)</f>
        <v>0</v>
      </c>
      <c r="P15" s="254">
        <f>P13-'TAB3.1'!F13</f>
        <v>0</v>
      </c>
      <c r="Q15" s="254">
        <f t="shared" ref="Q15:Q18" si="19">O15*P15</f>
        <v>0</v>
      </c>
      <c r="R15" s="253">
        <f>IF('TAB4.3.1'!P$24="V",0,'TAB4.3.1'!P$24)</f>
        <v>0</v>
      </c>
      <c r="S15" s="254">
        <f>S13-'TAB3.1'!F15</f>
        <v>0</v>
      </c>
      <c r="T15" s="254">
        <f t="shared" ref="T15:T18" si="20">R15*S15</f>
        <v>0</v>
      </c>
      <c r="U15" s="253">
        <f>IF('TAB4.3.1'!Q$24="V",0,'TAB4.3.1'!Q$24)</f>
        <v>0</v>
      </c>
      <c r="V15" s="254">
        <f>V10-'TAB3.1'!F17</f>
        <v>0</v>
      </c>
      <c r="W15" s="254">
        <f t="shared" ref="W15:W18" si="21">U15*V15</f>
        <v>0</v>
      </c>
    </row>
    <row r="16" spans="1:23" x14ac:dyDescent="0.3">
      <c r="A16" s="207" t="s">
        <v>6</v>
      </c>
      <c r="B16" s="254">
        <f t="shared" si="0"/>
        <v>0</v>
      </c>
      <c r="C16" s="253">
        <f>IF('TAB4.3.1'!K$25="V",0,'TAB4.3.1'!K$25)</f>
        <v>0</v>
      </c>
      <c r="D16" s="254">
        <f>D13</f>
        <v>0</v>
      </c>
      <c r="E16" s="254">
        <f t="shared" si="15"/>
        <v>0</v>
      </c>
      <c r="F16" s="253">
        <f>IF('TAB4.3.1'!L$25="V",0,'TAB4.3.1'!L$25)</f>
        <v>0</v>
      </c>
      <c r="G16" s="254">
        <f>G13</f>
        <v>0</v>
      </c>
      <c r="H16" s="254">
        <f t="shared" si="16"/>
        <v>0</v>
      </c>
      <c r="I16" s="253">
        <f>IF('TAB4.3.1'!M$25="V",0,'TAB4.3.1'!M$25)</f>
        <v>0</v>
      </c>
      <c r="J16" s="254">
        <f>J13</f>
        <v>0</v>
      </c>
      <c r="K16" s="254">
        <f t="shared" si="17"/>
        <v>0</v>
      </c>
      <c r="L16" s="253">
        <f>IF('TAB4.3.1'!N$25="V",0,'TAB4.3.1'!N$25)</f>
        <v>0</v>
      </c>
      <c r="M16" s="254">
        <f>M13</f>
        <v>0</v>
      </c>
      <c r="N16" s="254">
        <f t="shared" si="18"/>
        <v>0</v>
      </c>
      <c r="O16" s="253">
        <f>IF('TAB4.3.1'!O$25="V",0,'TAB4.3.1'!O$25)</f>
        <v>0</v>
      </c>
      <c r="P16" s="254">
        <f>P13</f>
        <v>0</v>
      </c>
      <c r="Q16" s="254">
        <f t="shared" si="19"/>
        <v>0</v>
      </c>
      <c r="R16" s="253">
        <f>IF('TAB4.3.1'!P$25="V",0,'TAB4.3.1'!P$25)</f>
        <v>0</v>
      </c>
      <c r="S16" s="254">
        <f>S13</f>
        <v>0</v>
      </c>
      <c r="T16" s="254">
        <f t="shared" si="20"/>
        <v>0</v>
      </c>
      <c r="U16" s="253">
        <f>IF('TAB4.3.1'!Q$25="V",0,'TAB4.3.1'!Q$25)</f>
        <v>0</v>
      </c>
      <c r="V16" s="254">
        <f>V13</f>
        <v>0</v>
      </c>
      <c r="W16" s="254">
        <f t="shared" si="21"/>
        <v>0</v>
      </c>
    </row>
    <row r="17" spans="1:23" x14ac:dyDescent="0.3">
      <c r="A17" s="207" t="s">
        <v>10</v>
      </c>
      <c r="B17" s="254">
        <f t="shared" si="0"/>
        <v>0</v>
      </c>
      <c r="C17" s="253">
        <f>IF('TAB4.3.1'!K$26="V",0,'TAB4.3.1'!K$26)</f>
        <v>0</v>
      </c>
      <c r="D17" s="254">
        <f t="shared" ref="D17:D18" si="22">D16</f>
        <v>0</v>
      </c>
      <c r="E17" s="254">
        <f t="shared" si="15"/>
        <v>0</v>
      </c>
      <c r="F17" s="253">
        <f>IF('TAB4.3.1'!L$26="V",0,'TAB4.3.1'!L$26)</f>
        <v>0</v>
      </c>
      <c r="G17" s="254">
        <f t="shared" ref="G17:G18" si="23">G16</f>
        <v>0</v>
      </c>
      <c r="H17" s="254">
        <f t="shared" si="16"/>
        <v>0</v>
      </c>
      <c r="I17" s="253">
        <f>IF('TAB4.3.1'!M$26="V",0,'TAB4.3.1'!M$26)</f>
        <v>0</v>
      </c>
      <c r="J17" s="254">
        <f t="shared" ref="J17:J18" si="24">J16</f>
        <v>0</v>
      </c>
      <c r="K17" s="254">
        <f t="shared" si="17"/>
        <v>0</v>
      </c>
      <c r="L17" s="253">
        <f>IF('TAB4.3.1'!N$26="V",0,'TAB4.3.1'!N$26)</f>
        <v>0</v>
      </c>
      <c r="M17" s="254">
        <f t="shared" ref="M17:M18" si="25">M16</f>
        <v>0</v>
      </c>
      <c r="N17" s="254">
        <f t="shared" si="18"/>
        <v>0</v>
      </c>
      <c r="O17" s="253">
        <f>IF('TAB4.3.1'!O$26="V",0,'TAB4.3.1'!O$26)</f>
        <v>0</v>
      </c>
      <c r="P17" s="254">
        <f t="shared" ref="P17:P18" si="26">P16</f>
        <v>0</v>
      </c>
      <c r="Q17" s="254">
        <f t="shared" si="19"/>
        <v>0</v>
      </c>
      <c r="R17" s="253">
        <f>IF('TAB4.3.1'!P$26="V",0,'TAB4.3.1'!P$26)</f>
        <v>0</v>
      </c>
      <c r="S17" s="254">
        <f t="shared" ref="S17:S18" si="27">S16</f>
        <v>0</v>
      </c>
      <c r="T17" s="254">
        <f t="shared" si="20"/>
        <v>0</v>
      </c>
      <c r="U17" s="253">
        <f>IF('TAB4.3.1'!Q$26="V",0,'TAB4.3.1'!Q$26)</f>
        <v>0</v>
      </c>
      <c r="V17" s="254">
        <f t="shared" ref="V17:V18" si="28">V16</f>
        <v>0</v>
      </c>
      <c r="W17" s="254">
        <f t="shared" si="21"/>
        <v>0</v>
      </c>
    </row>
    <row r="18" spans="1:23" x14ac:dyDescent="0.3">
      <c r="A18" s="205" t="s">
        <v>131</v>
      </c>
      <c r="B18" s="254">
        <f t="shared" si="0"/>
        <v>0</v>
      </c>
      <c r="C18" s="253">
        <f>IF('TAB4.3.1'!K$28="V",0,'TAB4.3.1'!K$28)</f>
        <v>0</v>
      </c>
      <c r="D18" s="254">
        <f t="shared" si="22"/>
        <v>0</v>
      </c>
      <c r="E18" s="254">
        <f t="shared" si="15"/>
        <v>0</v>
      </c>
      <c r="F18" s="253">
        <f>IF('TAB4.3.1'!L$28="V",0,'TAB4.3.1'!L$28)</f>
        <v>0</v>
      </c>
      <c r="G18" s="254">
        <f t="shared" si="23"/>
        <v>0</v>
      </c>
      <c r="H18" s="254">
        <f t="shared" si="16"/>
        <v>0</v>
      </c>
      <c r="I18" s="253">
        <f>IF('TAB4.3.1'!M$28="V",0,'TAB4.3.1'!M$28)</f>
        <v>0</v>
      </c>
      <c r="J18" s="254">
        <f t="shared" si="24"/>
        <v>0</v>
      </c>
      <c r="K18" s="254">
        <f t="shared" si="17"/>
        <v>0</v>
      </c>
      <c r="L18" s="253">
        <f>IF('TAB4.3.1'!N$28="V",0,'TAB4.3.1'!N$28)</f>
        <v>0</v>
      </c>
      <c r="M18" s="254">
        <f t="shared" si="25"/>
        <v>0</v>
      </c>
      <c r="N18" s="254">
        <f t="shared" si="18"/>
        <v>0</v>
      </c>
      <c r="O18" s="253">
        <f>IF('TAB4.3.1'!O$28="V",0,'TAB4.3.1'!O$28)</f>
        <v>0</v>
      </c>
      <c r="P18" s="254">
        <f t="shared" si="26"/>
        <v>0</v>
      </c>
      <c r="Q18" s="254">
        <f t="shared" si="19"/>
        <v>0</v>
      </c>
      <c r="R18" s="253">
        <f>IF('TAB4.3.1'!P$28="V",0,'TAB4.3.1'!P$28)</f>
        <v>0</v>
      </c>
      <c r="S18" s="254">
        <f t="shared" si="27"/>
        <v>0</v>
      </c>
      <c r="T18" s="254">
        <f t="shared" si="20"/>
        <v>0</v>
      </c>
      <c r="U18" s="253">
        <f>IF('TAB4.3.1'!Q$28="V",0,'TAB4.3.1'!Q$28)</f>
        <v>0</v>
      </c>
      <c r="V18" s="254">
        <f t="shared" si="28"/>
        <v>0</v>
      </c>
      <c r="W18" s="254">
        <f t="shared" si="21"/>
        <v>0</v>
      </c>
    </row>
    <row r="19" spans="1:23" x14ac:dyDescent="0.3">
      <c r="A19" s="47" t="s">
        <v>7</v>
      </c>
      <c r="B19" s="255">
        <f t="shared" si="0"/>
        <v>0</v>
      </c>
      <c r="C19" s="10"/>
      <c r="D19" s="255"/>
      <c r="E19" s="255">
        <f>SUM(E7,E13:E14,E18)</f>
        <v>0</v>
      </c>
      <c r="F19" s="10"/>
      <c r="G19" s="255"/>
      <c r="H19" s="255">
        <f>SUM(H7,H13:H14,H18)</f>
        <v>0</v>
      </c>
      <c r="I19" s="10"/>
      <c r="J19" s="255"/>
      <c r="K19" s="255">
        <f>SUM(K7,K13:K14,K18)</f>
        <v>0</v>
      </c>
      <c r="L19" s="10"/>
      <c r="M19" s="255"/>
      <c r="N19" s="255">
        <f>SUM(N7,N13:N14,N18)</f>
        <v>0</v>
      </c>
      <c r="O19" s="10"/>
      <c r="P19" s="255"/>
      <c r="Q19" s="255">
        <f>SUM(Q7,Q13:Q14,Q18)</f>
        <v>0</v>
      </c>
      <c r="R19" s="10"/>
      <c r="S19" s="255"/>
      <c r="T19" s="255">
        <f>SUM(T7,T13:T14,T18)</f>
        <v>0</v>
      </c>
      <c r="U19" s="10"/>
      <c r="V19" s="255"/>
      <c r="W19" s="255">
        <f>SUM(W7,W13:W14,W18)</f>
        <v>0</v>
      </c>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38"/>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2" customWidth="1"/>
    <col min="10" max="10" width="10.140625" style="142" bestFit="1" customWidth="1"/>
    <col min="11" max="17" width="14.7109375" customWidth="1"/>
    <col min="18" max="18" width="1.7109375" customWidth="1"/>
    <col min="19" max="19" width="2.7109375" customWidth="1"/>
    <col min="20" max="20" width="1.28515625" customWidth="1"/>
    <col min="21" max="21" width="1" customWidth="1"/>
  </cols>
  <sheetData>
    <row r="1" spans="1:19" s="174" customFormat="1" ht="29.45" customHeight="1" x14ac:dyDescent="0.2">
      <c r="L1" s="175"/>
      <c r="M1" s="175"/>
      <c r="N1" s="175"/>
      <c r="O1" s="175"/>
    </row>
    <row r="2" spans="1:19" s="4" customFormat="1" ht="29.45" customHeight="1" x14ac:dyDescent="0.3">
      <c r="A2" s="28" t="str">
        <f>TAB00!B52&amp;" : "&amp;TAB00!C52</f>
        <v>TAB4.4.1 : Tarifs de prélèvement 2027</v>
      </c>
      <c r="B2" s="25"/>
      <c r="C2" s="25"/>
      <c r="D2" s="25"/>
      <c r="E2" s="25"/>
      <c r="F2" s="25"/>
      <c r="G2" s="25"/>
      <c r="H2" s="25"/>
      <c r="I2" s="25"/>
      <c r="J2" s="25"/>
      <c r="K2" s="25"/>
      <c r="L2" s="25"/>
      <c r="M2" s="25"/>
      <c r="N2" s="25"/>
      <c r="O2" s="25"/>
      <c r="P2" s="25"/>
      <c r="Q2" s="25"/>
      <c r="R2" s="25"/>
    </row>
    <row r="3" spans="1:19" s="174" customFormat="1" ht="14.25" x14ac:dyDescent="0.2">
      <c r="L3" s="175"/>
      <c r="M3" s="175"/>
      <c r="N3" s="175"/>
      <c r="O3" s="175"/>
    </row>
    <row r="4" spans="1:19" s="174" customFormat="1" ht="14.25" customHeight="1" x14ac:dyDescent="0.2">
      <c r="L4" s="175"/>
      <c r="M4" s="175"/>
      <c r="N4" s="175"/>
      <c r="O4" s="175"/>
    </row>
    <row r="5" spans="1:19" s="174" customFormat="1" ht="8.25" customHeight="1" x14ac:dyDescent="0.2">
      <c r="B5" s="143"/>
      <c r="C5" s="54"/>
      <c r="D5" s="54"/>
      <c r="E5" s="54"/>
      <c r="F5" s="54"/>
      <c r="G5" s="54"/>
      <c r="H5" s="54"/>
      <c r="I5" s="54"/>
      <c r="J5" s="54"/>
      <c r="K5" s="54"/>
      <c r="L5" s="176"/>
      <c r="M5" s="176"/>
      <c r="N5" s="176"/>
      <c r="O5" s="176"/>
      <c r="P5" s="176"/>
      <c r="Q5" s="176"/>
      <c r="R5" s="56"/>
      <c r="S5" s="52"/>
    </row>
    <row r="6" spans="1:19" ht="16.5" x14ac:dyDescent="0.3">
      <c r="B6" s="57"/>
      <c r="C6" s="453" t="s">
        <v>104</v>
      </c>
      <c r="D6" s="453"/>
      <c r="E6" s="453"/>
      <c r="F6" s="453"/>
      <c r="G6" s="453"/>
      <c r="H6" s="453"/>
      <c r="I6" s="453"/>
      <c r="J6" s="453"/>
      <c r="K6" s="454" t="s">
        <v>105</v>
      </c>
      <c r="L6" s="454"/>
      <c r="M6" s="454"/>
      <c r="N6" s="454"/>
      <c r="O6" s="439" t="str">
        <f>IF(TAB00!E11=0,"# Nom du GRD",TAB00!E11)</f>
        <v># Nom du GRD</v>
      </c>
      <c r="P6" s="439"/>
      <c r="Q6" s="439"/>
      <c r="R6" s="58"/>
      <c r="S6" s="52"/>
    </row>
    <row r="7" spans="1:19" s="177" customFormat="1" ht="5.0999999999999996" customHeight="1" x14ac:dyDescent="0.25">
      <c r="B7" s="178"/>
      <c r="C7" s="59"/>
      <c r="D7" s="60"/>
      <c r="E7" s="59"/>
      <c r="F7" s="59"/>
      <c r="G7" s="59"/>
      <c r="H7" s="59"/>
      <c r="I7" s="59"/>
      <c r="J7" s="59"/>
      <c r="K7" s="59"/>
      <c r="L7" s="61"/>
      <c r="M7" s="61"/>
      <c r="N7" s="61"/>
      <c r="O7" s="61"/>
      <c r="P7" s="61"/>
      <c r="Q7" s="61"/>
      <c r="R7" s="179"/>
      <c r="S7" s="180"/>
    </row>
    <row r="8" spans="1:19" s="177" customFormat="1" ht="15" customHeight="1" x14ac:dyDescent="0.2">
      <c r="B8" s="178"/>
      <c r="C8" s="437" t="s">
        <v>106</v>
      </c>
      <c r="D8" s="437"/>
      <c r="E8" s="437"/>
      <c r="F8" s="437"/>
      <c r="G8" s="437" t="str">
        <f>"du 01.01.20"&amp;RIGHT(A2,2)&amp;" au 31.12.20"&amp;RIGHT(A2,2)</f>
        <v>du 01.01.2027 au 31.12.2027</v>
      </c>
      <c r="H8" s="437"/>
      <c r="I8" s="437"/>
      <c r="J8" s="59"/>
      <c r="K8" s="59"/>
      <c r="L8" s="61"/>
      <c r="M8" s="61"/>
      <c r="N8" s="61"/>
      <c r="O8" s="61"/>
      <c r="P8" s="61"/>
      <c r="Q8" s="61"/>
      <c r="R8" s="179"/>
      <c r="S8" s="180"/>
    </row>
    <row r="9" spans="1:19" ht="15.75" thickBot="1" x14ac:dyDescent="0.35">
      <c r="B9" s="57"/>
      <c r="C9" s="451"/>
      <c r="D9" s="451"/>
      <c r="E9" s="451"/>
      <c r="F9" s="451"/>
      <c r="G9" s="451"/>
      <c r="H9" s="451"/>
      <c r="I9" s="451"/>
      <c r="J9" s="64"/>
      <c r="K9" s="65"/>
      <c r="L9" s="65"/>
      <c r="M9" s="65"/>
      <c r="N9" s="65"/>
      <c r="O9" s="65"/>
      <c r="P9" s="65"/>
      <c r="Q9" s="62"/>
      <c r="R9" s="58"/>
      <c r="S9" s="52"/>
    </row>
    <row r="10" spans="1:19" x14ac:dyDescent="0.3">
      <c r="B10" s="57"/>
      <c r="C10" s="440"/>
      <c r="D10" s="441"/>
      <c r="E10" s="441"/>
      <c r="F10" s="441"/>
      <c r="G10" s="441"/>
      <c r="H10" s="441"/>
      <c r="I10" s="441"/>
      <c r="J10" s="442" t="s">
        <v>107</v>
      </c>
      <c r="K10" s="445" t="s">
        <v>108</v>
      </c>
      <c r="L10" s="446"/>
      <c r="M10" s="446"/>
      <c r="N10" s="446"/>
      <c r="O10" s="445" t="s">
        <v>109</v>
      </c>
      <c r="P10" s="447"/>
      <c r="Q10" s="66"/>
      <c r="R10" s="58"/>
      <c r="S10" s="52"/>
    </row>
    <row r="11" spans="1:19" x14ac:dyDescent="0.3">
      <c r="B11" s="57"/>
      <c r="C11" s="448"/>
      <c r="D11" s="449"/>
      <c r="E11" s="449"/>
      <c r="F11" s="449"/>
      <c r="G11" s="449"/>
      <c r="H11" s="449"/>
      <c r="I11" s="449"/>
      <c r="J11" s="443"/>
      <c r="K11" s="67" t="s">
        <v>32</v>
      </c>
      <c r="L11" s="64" t="s">
        <v>33</v>
      </c>
      <c r="M11" s="64" t="s">
        <v>34</v>
      </c>
      <c r="N11" s="64" t="s">
        <v>35</v>
      </c>
      <c r="O11" s="68" t="s">
        <v>36</v>
      </c>
      <c r="P11" s="69" t="s">
        <v>37</v>
      </c>
      <c r="Q11" s="70" t="s">
        <v>41</v>
      </c>
      <c r="R11" s="58"/>
      <c r="S11" s="52"/>
    </row>
    <row r="12" spans="1:19" x14ac:dyDescent="0.3">
      <c r="B12" s="57"/>
      <c r="C12" s="450"/>
      <c r="D12" s="451"/>
      <c r="E12" s="451"/>
      <c r="F12" s="451"/>
      <c r="G12" s="451"/>
      <c r="H12" s="451"/>
      <c r="I12" s="451"/>
      <c r="J12" s="443"/>
      <c r="K12" s="450" t="s">
        <v>49</v>
      </c>
      <c r="L12" s="451"/>
      <c r="M12" s="451"/>
      <c r="N12" s="451"/>
      <c r="O12" s="450"/>
      <c r="P12" s="452"/>
      <c r="Q12" s="71"/>
      <c r="R12" s="58"/>
      <c r="S12" s="52"/>
    </row>
    <row r="13" spans="1:19" ht="15.75" thickBot="1" x14ac:dyDescent="0.35">
      <c r="B13" s="57"/>
      <c r="C13" s="450"/>
      <c r="D13" s="451"/>
      <c r="E13" s="451"/>
      <c r="F13" s="451"/>
      <c r="G13" s="451"/>
      <c r="H13" s="451"/>
      <c r="I13" s="451"/>
      <c r="J13" s="444"/>
      <c r="K13" s="72" t="s">
        <v>50</v>
      </c>
      <c r="L13" s="73" t="s">
        <v>51</v>
      </c>
      <c r="M13" s="74" t="s">
        <v>52</v>
      </c>
      <c r="N13" s="74" t="s">
        <v>53</v>
      </c>
      <c r="O13" s="72" t="s">
        <v>54</v>
      </c>
      <c r="P13" s="75" t="s">
        <v>55</v>
      </c>
      <c r="Q13" s="76"/>
      <c r="R13" s="58"/>
      <c r="S13" s="52"/>
    </row>
    <row r="14" spans="1:19" x14ac:dyDescent="0.3">
      <c r="B14" s="57"/>
      <c r="C14" s="77"/>
      <c r="D14" s="78" t="s">
        <v>5</v>
      </c>
      <c r="E14" s="78"/>
      <c r="F14" s="78"/>
      <c r="G14" s="79"/>
      <c r="H14" s="79"/>
      <c r="I14" s="80"/>
      <c r="J14" s="81"/>
      <c r="K14" s="81"/>
      <c r="L14" s="82"/>
      <c r="M14" s="251"/>
      <c r="N14" s="252"/>
      <c r="O14" s="251"/>
      <c r="P14" s="82"/>
      <c r="Q14" s="83"/>
      <c r="R14" s="58"/>
      <c r="S14" s="52"/>
    </row>
    <row r="15" spans="1:19" x14ac:dyDescent="0.3">
      <c r="B15" s="57"/>
      <c r="C15" s="84"/>
      <c r="D15" s="62"/>
      <c r="E15" s="85" t="s">
        <v>110</v>
      </c>
      <c r="F15" s="86"/>
      <c r="G15" s="86"/>
      <c r="H15" s="86"/>
      <c r="I15" s="87" t="s">
        <v>111</v>
      </c>
      <c r="J15" s="88" t="s">
        <v>112</v>
      </c>
      <c r="K15" s="89"/>
      <c r="L15" s="90"/>
      <c r="M15" s="90"/>
      <c r="N15" s="91"/>
      <c r="O15" s="90" t="s">
        <v>61</v>
      </c>
      <c r="P15" s="90" t="s">
        <v>61</v>
      </c>
      <c r="Q15" s="93"/>
      <c r="R15" s="58"/>
      <c r="S15" s="52"/>
    </row>
    <row r="16" spans="1:19" x14ac:dyDescent="0.3">
      <c r="B16" s="57"/>
      <c r="C16" s="84"/>
      <c r="D16" s="62"/>
      <c r="E16" s="87" t="s">
        <v>113</v>
      </c>
      <c r="F16" s="86"/>
      <c r="G16" s="86"/>
      <c r="H16" s="86"/>
      <c r="I16" s="87" t="s">
        <v>114</v>
      </c>
      <c r="J16" s="88" t="s">
        <v>112</v>
      </c>
      <c r="K16" s="94" t="s">
        <v>61</v>
      </c>
      <c r="L16" s="92" t="s">
        <v>61</v>
      </c>
      <c r="M16" s="92" t="s">
        <v>61</v>
      </c>
      <c r="N16" s="95" t="s">
        <v>61</v>
      </c>
      <c r="O16" s="92" t="s">
        <v>61</v>
      </c>
      <c r="P16" s="92" t="s">
        <v>61</v>
      </c>
      <c r="Q16" s="96" t="s">
        <v>61</v>
      </c>
      <c r="R16" s="58"/>
      <c r="S16" s="52"/>
    </row>
    <row r="17" spans="2:21" x14ac:dyDescent="0.3">
      <c r="B17" s="57"/>
      <c r="C17" s="84"/>
      <c r="D17" s="62"/>
      <c r="E17" s="97" t="s">
        <v>115</v>
      </c>
      <c r="F17" s="98"/>
      <c r="G17" s="98"/>
      <c r="H17" s="98"/>
      <c r="I17" s="97"/>
      <c r="J17" s="88"/>
      <c r="K17" s="89"/>
      <c r="L17" s="90"/>
      <c r="M17" s="90"/>
      <c r="N17" s="91"/>
      <c r="O17" s="90"/>
      <c r="P17" s="90"/>
      <c r="Q17" s="257"/>
      <c r="R17" s="58"/>
      <c r="S17" s="52"/>
    </row>
    <row r="18" spans="2:21" x14ac:dyDescent="0.3">
      <c r="B18" s="57"/>
      <c r="C18" s="84"/>
      <c r="D18" s="52"/>
      <c r="E18" s="336"/>
      <c r="F18" s="86" t="s">
        <v>278</v>
      </c>
      <c r="G18" s="86"/>
      <c r="H18" s="86"/>
      <c r="I18" s="97" t="s">
        <v>116</v>
      </c>
      <c r="J18" s="88" t="s">
        <v>112</v>
      </c>
      <c r="K18" s="94" t="s">
        <v>61</v>
      </c>
      <c r="L18" s="92" t="s">
        <v>61</v>
      </c>
      <c r="M18" s="92" t="s">
        <v>61</v>
      </c>
      <c r="N18" s="95" t="s">
        <v>61</v>
      </c>
      <c r="O18" s="92" t="s">
        <v>61</v>
      </c>
      <c r="P18" s="92" t="s">
        <v>61</v>
      </c>
      <c r="Q18" s="96" t="s">
        <v>61</v>
      </c>
      <c r="R18" s="58"/>
      <c r="S18" s="52"/>
      <c r="T18" s="52"/>
      <c r="U18" s="52"/>
    </row>
    <row r="19" spans="2:21" x14ac:dyDescent="0.3">
      <c r="B19" s="57"/>
      <c r="C19" s="84"/>
      <c r="D19" s="52"/>
      <c r="F19" s="86" t="s">
        <v>279</v>
      </c>
      <c r="G19" s="98"/>
      <c r="H19" s="98"/>
      <c r="I19" s="97" t="s">
        <v>116</v>
      </c>
      <c r="J19" s="88" t="s">
        <v>112</v>
      </c>
      <c r="K19" s="94" t="s">
        <v>61</v>
      </c>
      <c r="L19" s="92" t="s">
        <v>61</v>
      </c>
      <c r="M19" s="92" t="s">
        <v>61</v>
      </c>
      <c r="N19" s="95" t="s">
        <v>61</v>
      </c>
      <c r="O19" s="92" t="s">
        <v>61</v>
      </c>
      <c r="P19" s="92" t="s">
        <v>61</v>
      </c>
      <c r="Q19" s="96" t="s">
        <v>61</v>
      </c>
      <c r="R19" s="58"/>
      <c r="S19" s="52"/>
      <c r="T19" s="52"/>
      <c r="U19" s="52"/>
    </row>
    <row r="20" spans="2:21" ht="15.75" x14ac:dyDescent="0.3">
      <c r="B20" s="57"/>
      <c r="C20" s="99"/>
      <c r="D20" s="100"/>
      <c r="E20" s="100"/>
      <c r="F20" s="100"/>
      <c r="G20" s="100"/>
      <c r="H20" s="100"/>
      <c r="I20" s="101"/>
      <c r="J20" s="102"/>
      <c r="K20" s="258"/>
      <c r="L20" s="259"/>
      <c r="M20" s="259"/>
      <c r="N20" s="260"/>
      <c r="O20" s="259"/>
      <c r="P20" s="259"/>
      <c r="Q20" s="261"/>
      <c r="R20" s="103"/>
    </row>
    <row r="21" spans="2:21" x14ac:dyDescent="0.3">
      <c r="B21" s="57"/>
      <c r="C21" s="84"/>
      <c r="D21" s="78" t="s">
        <v>117</v>
      </c>
      <c r="E21" s="86"/>
      <c r="F21" s="86"/>
      <c r="G21" s="86"/>
      <c r="H21" s="86"/>
      <c r="I21" s="87" t="s">
        <v>116</v>
      </c>
      <c r="J21" s="88" t="s">
        <v>118</v>
      </c>
      <c r="K21" s="89" t="s">
        <v>61</v>
      </c>
      <c r="L21" s="90" t="s">
        <v>61</v>
      </c>
      <c r="M21" s="90" t="s">
        <v>61</v>
      </c>
      <c r="N21" s="91" t="s">
        <v>61</v>
      </c>
      <c r="O21" s="90" t="s">
        <v>61</v>
      </c>
      <c r="P21" s="90" t="s">
        <v>61</v>
      </c>
      <c r="Q21" s="257"/>
      <c r="R21" s="58"/>
      <c r="S21" s="52"/>
    </row>
    <row r="22" spans="2:21" x14ac:dyDescent="0.3">
      <c r="B22" s="57"/>
      <c r="C22" s="84"/>
      <c r="D22" s="78"/>
      <c r="E22" s="104"/>
      <c r="F22" s="104"/>
      <c r="G22" s="104"/>
      <c r="H22" s="104"/>
      <c r="I22" s="80"/>
      <c r="J22" s="88"/>
      <c r="K22" s="89"/>
      <c r="L22" s="90"/>
      <c r="M22" s="90"/>
      <c r="N22" s="91"/>
      <c r="O22" s="90"/>
      <c r="P22" s="90"/>
      <c r="Q22" s="257"/>
      <c r="R22" s="58"/>
      <c r="S22" s="52"/>
    </row>
    <row r="23" spans="2:21" x14ac:dyDescent="0.3">
      <c r="B23" s="57"/>
      <c r="C23" s="84"/>
      <c r="D23" s="78" t="s">
        <v>119</v>
      </c>
      <c r="E23" s="105"/>
      <c r="F23" s="104"/>
      <c r="G23" s="104"/>
      <c r="H23" s="104"/>
      <c r="I23" s="80"/>
      <c r="J23" s="106"/>
      <c r="K23" s="262"/>
      <c r="L23" s="263"/>
      <c r="M23" s="264"/>
      <c r="N23" s="265"/>
      <c r="O23" s="263"/>
      <c r="P23" s="263"/>
      <c r="Q23" s="266"/>
      <c r="R23" s="58"/>
      <c r="S23" s="52"/>
    </row>
    <row r="24" spans="2:21" x14ac:dyDescent="0.3">
      <c r="B24" s="57"/>
      <c r="C24" s="84"/>
      <c r="D24" s="107"/>
      <c r="E24" s="108" t="s">
        <v>120</v>
      </c>
      <c r="F24" s="109"/>
      <c r="G24" s="109"/>
      <c r="H24" s="109"/>
      <c r="I24" s="97" t="s">
        <v>116</v>
      </c>
      <c r="J24" s="88" t="s">
        <v>121</v>
      </c>
      <c r="K24" s="89" t="s">
        <v>61</v>
      </c>
      <c r="L24" s="90" t="s">
        <v>61</v>
      </c>
      <c r="M24" s="90" t="s">
        <v>61</v>
      </c>
      <c r="N24" s="91" t="s">
        <v>61</v>
      </c>
      <c r="O24" s="90" t="s">
        <v>61</v>
      </c>
      <c r="P24" s="90" t="s">
        <v>61</v>
      </c>
      <c r="Q24" s="257" t="s">
        <v>61</v>
      </c>
      <c r="R24" s="58"/>
      <c r="S24" s="52"/>
    </row>
    <row r="25" spans="2:21" x14ac:dyDescent="0.3">
      <c r="B25" s="57"/>
      <c r="C25" s="84"/>
      <c r="D25" s="107"/>
      <c r="E25" s="108" t="s">
        <v>122</v>
      </c>
      <c r="F25" s="109"/>
      <c r="G25" s="109"/>
      <c r="H25" s="109"/>
      <c r="I25" s="97" t="s">
        <v>116</v>
      </c>
      <c r="J25" s="88" t="s">
        <v>123</v>
      </c>
      <c r="K25" s="89" t="s">
        <v>61</v>
      </c>
      <c r="L25" s="90" t="s">
        <v>61</v>
      </c>
      <c r="M25" s="90" t="s">
        <v>61</v>
      </c>
      <c r="N25" s="91" t="s">
        <v>61</v>
      </c>
      <c r="O25" s="90" t="s">
        <v>61</v>
      </c>
      <c r="P25" s="90" t="s">
        <v>61</v>
      </c>
      <c r="Q25" s="257" t="s">
        <v>61</v>
      </c>
      <c r="R25" s="58"/>
      <c r="S25" s="52"/>
    </row>
    <row r="26" spans="2:21" ht="15.75" thickBot="1" x14ac:dyDescent="0.35">
      <c r="B26" s="57"/>
      <c r="C26" s="84"/>
      <c r="D26" s="107"/>
      <c r="E26" s="108" t="s">
        <v>124</v>
      </c>
      <c r="F26" s="109"/>
      <c r="G26" s="109"/>
      <c r="H26" s="109"/>
      <c r="I26" s="97" t="s">
        <v>116</v>
      </c>
      <c r="J26" s="110" t="s">
        <v>125</v>
      </c>
      <c r="K26" s="267" t="s">
        <v>61</v>
      </c>
      <c r="L26" s="268" t="s">
        <v>61</v>
      </c>
      <c r="M26" s="268" t="s">
        <v>61</v>
      </c>
      <c r="N26" s="269" t="s">
        <v>61</v>
      </c>
      <c r="O26" s="268" t="s">
        <v>61</v>
      </c>
      <c r="P26" s="268" t="s">
        <v>61</v>
      </c>
      <c r="Q26" s="270" t="s">
        <v>61</v>
      </c>
      <c r="R26" s="58"/>
      <c r="S26" s="52"/>
    </row>
    <row r="27" spans="2:21" ht="15.75" thickBot="1" x14ac:dyDescent="0.35">
      <c r="B27" s="57"/>
      <c r="C27" s="84"/>
      <c r="D27" s="107"/>
      <c r="E27" s="80"/>
      <c r="F27" s="62"/>
      <c r="G27" s="62"/>
      <c r="H27" s="62"/>
      <c r="I27" s="80"/>
      <c r="J27" s="111"/>
      <c r="K27" s="271"/>
      <c r="L27" s="271"/>
      <c r="M27" s="271"/>
      <c r="N27" s="271"/>
      <c r="O27" s="271"/>
      <c r="P27" s="271"/>
      <c r="Q27" s="272"/>
      <c r="R27" s="58"/>
      <c r="S27" s="52"/>
    </row>
    <row r="28" spans="2:21" ht="15.75" thickBot="1" x14ac:dyDescent="0.35">
      <c r="B28" s="57"/>
      <c r="C28" s="84"/>
      <c r="D28" s="78" t="s">
        <v>126</v>
      </c>
      <c r="E28" s="104"/>
      <c r="F28" s="78"/>
      <c r="G28" s="78"/>
      <c r="H28" s="113"/>
      <c r="I28" s="87" t="s">
        <v>116</v>
      </c>
      <c r="J28" s="114" t="s">
        <v>280</v>
      </c>
      <c r="K28" s="273" t="s">
        <v>61</v>
      </c>
      <c r="L28" s="271" t="s">
        <v>61</v>
      </c>
      <c r="M28" s="271" t="s">
        <v>61</v>
      </c>
      <c r="N28" s="271" t="s">
        <v>61</v>
      </c>
      <c r="O28" s="273" t="s">
        <v>61</v>
      </c>
      <c r="P28" s="272" t="s">
        <v>61</v>
      </c>
      <c r="Q28" s="274" t="s">
        <v>61</v>
      </c>
      <c r="R28" s="58"/>
      <c r="S28" s="52"/>
    </row>
    <row r="29" spans="2:21" ht="15.75" thickBot="1" x14ac:dyDescent="0.35">
      <c r="B29" s="57"/>
      <c r="C29" s="116"/>
      <c r="D29" s="117"/>
      <c r="E29" s="118"/>
      <c r="F29" s="117"/>
      <c r="G29" s="117"/>
      <c r="H29" s="117"/>
      <c r="I29" s="119"/>
      <c r="J29" s="111"/>
      <c r="K29" s="271"/>
      <c r="L29" s="271"/>
      <c r="M29" s="271"/>
      <c r="N29" s="271"/>
      <c r="O29" s="271"/>
      <c r="P29" s="271"/>
      <c r="Q29" s="274"/>
      <c r="R29" s="58"/>
      <c r="S29" s="52"/>
    </row>
    <row r="30" spans="2:21" x14ac:dyDescent="0.3">
      <c r="B30" s="120"/>
      <c r="C30" s="121"/>
      <c r="D30" s="122"/>
      <c r="E30" s="122"/>
      <c r="F30" s="122"/>
      <c r="G30" s="122"/>
      <c r="H30" s="122"/>
      <c r="I30" s="123"/>
      <c r="J30" s="123"/>
      <c r="K30" s="122"/>
      <c r="L30" s="122"/>
      <c r="M30" s="122"/>
      <c r="N30" s="122"/>
      <c r="O30" s="122"/>
      <c r="P30" s="122"/>
      <c r="Q30" s="122"/>
      <c r="R30" s="124"/>
      <c r="S30" s="52"/>
    </row>
    <row r="31" spans="2:21" x14ac:dyDescent="0.3">
      <c r="C31" s="52"/>
      <c r="D31" s="52"/>
      <c r="E31" s="52"/>
      <c r="F31" s="52"/>
      <c r="G31" s="52"/>
      <c r="H31" s="52"/>
      <c r="I31" s="53"/>
      <c r="J31" s="53"/>
      <c r="K31" s="52"/>
      <c r="L31" s="52"/>
      <c r="M31" s="52"/>
      <c r="N31" s="52"/>
      <c r="O31" s="52"/>
      <c r="P31" s="52"/>
      <c r="Q31" s="52"/>
      <c r="R31" s="52"/>
      <c r="S31" s="52"/>
    </row>
    <row r="32" spans="2:21" x14ac:dyDescent="0.3">
      <c r="B32" s="125"/>
      <c r="C32" s="126"/>
      <c r="D32" s="438" t="s">
        <v>128</v>
      </c>
      <c r="E32" s="438"/>
      <c r="F32" s="438"/>
      <c r="G32" s="438"/>
      <c r="H32" s="438"/>
      <c r="I32" s="438"/>
      <c r="J32" s="127"/>
      <c r="K32" s="127"/>
      <c r="L32" s="127"/>
      <c r="M32" s="128"/>
      <c r="N32" s="128"/>
      <c r="O32" s="128"/>
      <c r="P32" s="126"/>
      <c r="Q32" s="129"/>
      <c r="R32" s="130"/>
    </row>
    <row r="33" spans="2:18" x14ac:dyDescent="0.3">
      <c r="B33" s="131"/>
      <c r="C33" s="62"/>
      <c r="D33" s="132"/>
      <c r="E33" s="132"/>
      <c r="F33" s="132"/>
      <c r="G33" s="132"/>
      <c r="H33" s="132"/>
      <c r="I33" s="132"/>
      <c r="J33" s="132"/>
      <c r="K33" s="132"/>
      <c r="L33" s="132"/>
      <c r="M33" s="133"/>
      <c r="N33" s="133"/>
      <c r="O33" s="133"/>
      <c r="P33" s="62"/>
      <c r="Q33" s="100"/>
      <c r="R33" s="103"/>
    </row>
    <row r="34" spans="2:18" x14ac:dyDescent="0.3">
      <c r="B34" s="131"/>
      <c r="C34" s="62"/>
      <c r="D34" s="62"/>
      <c r="E34" s="62"/>
      <c r="F34" s="62"/>
      <c r="G34" s="62"/>
      <c r="H34" s="62"/>
      <c r="I34" s="62"/>
      <c r="J34" s="62"/>
      <c r="K34" s="62"/>
      <c r="L34" s="133"/>
      <c r="M34" s="133"/>
      <c r="N34" s="133"/>
      <c r="O34" s="133"/>
      <c r="P34" s="62"/>
      <c r="Q34" s="100"/>
      <c r="R34" s="103"/>
    </row>
    <row r="35" spans="2:18" x14ac:dyDescent="0.3">
      <c r="B35" s="131"/>
      <c r="C35" s="62"/>
      <c r="D35" s="62"/>
      <c r="E35" s="62"/>
      <c r="F35" s="62"/>
      <c r="G35" s="62"/>
      <c r="H35" s="62"/>
      <c r="I35" s="62"/>
      <c r="J35" s="62"/>
      <c r="K35" s="62"/>
      <c r="L35" s="133"/>
      <c r="M35" s="133"/>
      <c r="N35" s="133"/>
      <c r="O35" s="133"/>
      <c r="P35" s="62"/>
      <c r="Q35" s="100"/>
      <c r="R35" s="103"/>
    </row>
    <row r="36" spans="2:18" ht="15.75" x14ac:dyDescent="0.3">
      <c r="B36" s="134"/>
      <c r="C36" s="135"/>
      <c r="D36" s="135"/>
      <c r="E36" s="135"/>
      <c r="F36" s="135"/>
      <c r="G36" s="135"/>
      <c r="H36" s="135"/>
      <c r="I36" s="135"/>
      <c r="J36" s="135"/>
      <c r="K36" s="135"/>
      <c r="L36" s="136"/>
      <c r="M36" s="136"/>
      <c r="N36" s="136"/>
      <c r="O36" s="136"/>
      <c r="P36" s="135"/>
      <c r="Q36" s="100"/>
      <c r="R36" s="103"/>
    </row>
    <row r="37" spans="2:18" ht="15.75" x14ac:dyDescent="0.3">
      <c r="B37" s="134"/>
      <c r="C37" s="135"/>
      <c r="D37" s="135"/>
      <c r="E37" s="135"/>
      <c r="F37" s="135"/>
      <c r="G37" s="135"/>
      <c r="H37" s="135"/>
      <c r="I37" s="135"/>
      <c r="J37" s="135"/>
      <c r="K37" s="135"/>
      <c r="L37" s="136"/>
      <c r="M37" s="136"/>
      <c r="N37" s="136"/>
      <c r="O37" s="136"/>
      <c r="P37" s="135"/>
      <c r="Q37" s="100"/>
      <c r="R37" s="103"/>
    </row>
    <row r="38" spans="2:18" ht="15.75" x14ac:dyDescent="0.3">
      <c r="B38" s="137"/>
      <c r="C38" s="138"/>
      <c r="D38" s="138"/>
      <c r="E38" s="138"/>
      <c r="F38" s="138"/>
      <c r="G38" s="138"/>
      <c r="H38" s="138"/>
      <c r="I38" s="138"/>
      <c r="J38" s="138"/>
      <c r="K38" s="138"/>
      <c r="L38" s="139"/>
      <c r="M38" s="139"/>
      <c r="N38" s="139"/>
      <c r="O38" s="139"/>
      <c r="P38" s="138"/>
      <c r="Q38" s="140"/>
      <c r="R38" s="141"/>
    </row>
  </sheetData>
  <mergeCells count="16">
    <mergeCell ref="C11:I11"/>
    <mergeCell ref="C12:I12"/>
    <mergeCell ref="K12:N12"/>
    <mergeCell ref="O12:P12"/>
    <mergeCell ref="D32:I32"/>
    <mergeCell ref="J10:J13"/>
    <mergeCell ref="K10:N10"/>
    <mergeCell ref="C13:I13"/>
    <mergeCell ref="O6:Q6"/>
    <mergeCell ref="C8:F8"/>
    <mergeCell ref="C9:I9"/>
    <mergeCell ref="O10:P10"/>
    <mergeCell ref="C6:J6"/>
    <mergeCell ref="K6:N6"/>
    <mergeCell ref="C10:I10"/>
    <mergeCell ref="G8:I8"/>
  </mergeCells>
  <pageMargins left="0.7" right="0.7" top="0.75" bottom="0.75" header="0.3" footer="0.3"/>
  <pageSetup paperSize="9" scale="80"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3:W19"/>
  <sheetViews>
    <sheetView zoomScaleNormal="100" workbookViewId="0">
      <pane xSplit="1" ySplit="4" topLeftCell="B5" activePane="bottomRight" state="frozen"/>
      <selection activeCell="C6" sqref="C6:E6"/>
      <selection pane="topRight" activeCell="C6" sqref="C6:E6"/>
      <selection pane="bottomLeft" activeCell="C6" sqref="C6:E6"/>
      <selection pane="bottomRight" activeCell="A3" sqref="A3"/>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4" customWidth="1"/>
    <col min="24" max="16384" width="8.85546875" style="1"/>
  </cols>
  <sheetData>
    <row r="3" spans="1:23" ht="29.45" customHeight="1" x14ac:dyDescent="0.3">
      <c r="A3" s="28" t="str">
        <f>TAB00!B53&amp;" : "&amp;TAB00!C53</f>
        <v>TAB4.4.2 : Synthèse des produits prévisionnels issus des tarifs de prélèvement 2027</v>
      </c>
      <c r="B3" s="28"/>
      <c r="C3" s="28"/>
      <c r="D3" s="28"/>
      <c r="E3" s="28"/>
      <c r="F3" s="28"/>
      <c r="G3" s="28"/>
      <c r="H3" s="28"/>
      <c r="I3" s="28"/>
      <c r="J3" s="28"/>
      <c r="K3" s="28"/>
      <c r="L3" s="28"/>
      <c r="M3" s="28"/>
      <c r="N3" s="28"/>
      <c r="O3" s="28"/>
      <c r="P3" s="28"/>
      <c r="Q3" s="28"/>
      <c r="R3" s="28"/>
      <c r="S3" s="28"/>
      <c r="T3" s="28"/>
      <c r="U3" s="28"/>
      <c r="V3" s="28"/>
      <c r="W3" s="13"/>
    </row>
    <row r="5" spans="1:23" x14ac:dyDescent="0.3">
      <c r="A5" s="425" t="s">
        <v>0</v>
      </c>
      <c r="B5" s="287" t="s">
        <v>7</v>
      </c>
      <c r="C5" s="427" t="s">
        <v>32</v>
      </c>
      <c r="D5" s="427"/>
      <c r="E5" s="427"/>
      <c r="F5" s="427" t="s">
        <v>33</v>
      </c>
      <c r="G5" s="427"/>
      <c r="H5" s="427"/>
      <c r="I5" s="427" t="s">
        <v>34</v>
      </c>
      <c r="J5" s="427"/>
      <c r="K5" s="427"/>
      <c r="L5" s="427" t="s">
        <v>35</v>
      </c>
      <c r="M5" s="427"/>
      <c r="N5" s="427"/>
      <c r="O5" s="427" t="s">
        <v>36</v>
      </c>
      <c r="P5" s="427"/>
      <c r="Q5" s="427"/>
      <c r="R5" s="427" t="s">
        <v>37</v>
      </c>
      <c r="S5" s="427"/>
      <c r="T5" s="427"/>
      <c r="U5" s="427" t="s">
        <v>41</v>
      </c>
      <c r="V5" s="427"/>
      <c r="W5" s="427"/>
    </row>
    <row r="6" spans="1:23" x14ac:dyDescent="0.3">
      <c r="A6" s="425"/>
      <c r="B6" s="287" t="s">
        <v>3</v>
      </c>
      <c r="C6" s="287" t="s">
        <v>12</v>
      </c>
      <c r="D6" s="287" t="s">
        <v>133</v>
      </c>
      <c r="E6" s="287" t="s">
        <v>13</v>
      </c>
      <c r="F6" s="287" t="s">
        <v>12</v>
      </c>
      <c r="G6" s="287" t="s">
        <v>133</v>
      </c>
      <c r="H6" s="287" t="s">
        <v>13</v>
      </c>
      <c r="I6" s="287" t="s">
        <v>12</v>
      </c>
      <c r="J6" s="287" t="s">
        <v>133</v>
      </c>
      <c r="K6" s="287" t="s">
        <v>13</v>
      </c>
      <c r="L6" s="287" t="s">
        <v>12</v>
      </c>
      <c r="M6" s="287" t="s">
        <v>133</v>
      </c>
      <c r="N6" s="287" t="s">
        <v>13</v>
      </c>
      <c r="O6" s="287" t="s">
        <v>12</v>
      </c>
      <c r="P6" s="287" t="s">
        <v>133</v>
      </c>
      <c r="Q6" s="287" t="s">
        <v>13</v>
      </c>
      <c r="R6" s="287" t="s">
        <v>12</v>
      </c>
      <c r="S6" s="287" t="s">
        <v>133</v>
      </c>
      <c r="T6" s="287" t="s">
        <v>13</v>
      </c>
      <c r="U6" s="287" t="s">
        <v>12</v>
      </c>
      <c r="V6" s="287" t="s">
        <v>133</v>
      </c>
      <c r="W6" s="287" t="s">
        <v>13</v>
      </c>
    </row>
    <row r="7" spans="1:23" x14ac:dyDescent="0.3">
      <c r="A7" s="205" t="s">
        <v>5</v>
      </c>
      <c r="B7" s="254">
        <f t="shared" ref="B7:B12" si="0">SUM(E7,H7,K7,N7,Q7,T7,W7)</f>
        <v>0</v>
      </c>
      <c r="C7" s="206"/>
      <c r="D7" s="206"/>
      <c r="E7" s="254">
        <f>SUM(E8:E10)</f>
        <v>0</v>
      </c>
      <c r="F7" s="206"/>
      <c r="G7" s="206"/>
      <c r="H7" s="254">
        <f>SUM(H8:H10)</f>
        <v>0</v>
      </c>
      <c r="I7" s="206"/>
      <c r="J7" s="206"/>
      <c r="K7" s="254">
        <f>SUM(K8:K10)</f>
        <v>0</v>
      </c>
      <c r="L7" s="206"/>
      <c r="M7" s="206"/>
      <c r="N7" s="254">
        <f>SUM(N8:N10)</f>
        <v>0</v>
      </c>
      <c r="O7" s="206"/>
      <c r="P7" s="206"/>
      <c r="Q7" s="254">
        <f>SUM(Q8:Q10)</f>
        <v>0</v>
      </c>
      <c r="R7" s="206"/>
      <c r="S7" s="254"/>
      <c r="T7" s="254">
        <f>SUM(T8:T10)</f>
        <v>0</v>
      </c>
      <c r="U7" s="206"/>
      <c r="V7" s="206"/>
      <c r="W7" s="254">
        <f>SUM(W8:W10)</f>
        <v>0</v>
      </c>
    </row>
    <row r="8" spans="1:23" x14ac:dyDescent="0.3">
      <c r="A8" s="207" t="s">
        <v>110</v>
      </c>
      <c r="B8" s="254">
        <f t="shared" si="0"/>
        <v>0</v>
      </c>
      <c r="C8" s="208"/>
      <c r="D8" s="208"/>
      <c r="E8" s="208"/>
      <c r="F8" s="208"/>
      <c r="G8" s="208"/>
      <c r="H8" s="208"/>
      <c r="I8" s="208"/>
      <c r="J8" s="208"/>
      <c r="K8" s="256"/>
      <c r="L8" s="208"/>
      <c r="M8" s="208"/>
      <c r="N8" s="208"/>
      <c r="O8" s="253">
        <f>IF('TAB4.4.1'!O$15="V",0,'TAB4.4.1'!O$15)</f>
        <v>0</v>
      </c>
      <c r="P8" s="254">
        <f>'TAB3'!$G$40</f>
        <v>0</v>
      </c>
      <c r="Q8" s="254">
        <f>O8*P8</f>
        <v>0</v>
      </c>
      <c r="R8" s="253">
        <f>IF('TAB4.4.1'!P$15="V",0,'TAB4.4.1'!P$15)</f>
        <v>0</v>
      </c>
      <c r="S8" s="254">
        <f>'TAB3'!$G$41</f>
        <v>0</v>
      </c>
      <c r="T8" s="254">
        <f>R8*S8</f>
        <v>0</v>
      </c>
      <c r="U8" s="208"/>
      <c r="V8" s="208"/>
      <c r="W8" s="208"/>
    </row>
    <row r="9" spans="1:23" x14ac:dyDescent="0.3">
      <c r="A9" s="207" t="s">
        <v>132</v>
      </c>
      <c r="B9" s="254">
        <f t="shared" si="0"/>
        <v>0</v>
      </c>
      <c r="C9" s="254">
        <f>IF('TAB4.4.1'!K$16="V",0,'TAB4.4.1'!K$16)</f>
        <v>0</v>
      </c>
      <c r="D9" s="254">
        <f>'TAB3'!$G$8</f>
        <v>0</v>
      </c>
      <c r="E9" s="254">
        <f t="shared" ref="E9:E13" si="1">C9*D9</f>
        <v>0</v>
      </c>
      <c r="F9" s="254">
        <f>IF('TAB4.4.1'!L$16="V",0,'TAB4.4.1'!L$16)</f>
        <v>0</v>
      </c>
      <c r="G9" s="254">
        <f>'TAB3'!$G$9</f>
        <v>0</v>
      </c>
      <c r="H9" s="254">
        <f t="shared" ref="H9:H13" si="2">F9*G9</f>
        <v>0</v>
      </c>
      <c r="I9" s="254">
        <f>IF('TAB4.4.1'!M$16="V",0,'TAB4.4.1'!M$16)</f>
        <v>0</v>
      </c>
      <c r="J9" s="254">
        <f>'TAB3'!$G$10</f>
        <v>0</v>
      </c>
      <c r="K9" s="254">
        <f t="shared" ref="K9:K13" si="3">I9*J9</f>
        <v>0</v>
      </c>
      <c r="L9" s="254">
        <f>IF('TAB4.4.1'!N$16="V",0,'TAB4.4.1'!N$16)</f>
        <v>0</v>
      </c>
      <c r="M9" s="254">
        <f>'TAB3'!$G$12</f>
        <v>0</v>
      </c>
      <c r="N9" s="254">
        <f t="shared" ref="N9:N13" si="4">L9*M9</f>
        <v>0</v>
      </c>
      <c r="O9" s="254">
        <f>IF('TAB4.4.1'!O$16="V",0,'TAB4.4.1'!O$16)</f>
        <v>0</v>
      </c>
      <c r="P9" s="254">
        <f>'TAB3'!$G$13</f>
        <v>0</v>
      </c>
      <c r="Q9" s="254">
        <f t="shared" ref="Q9:Q13" si="5">O9*P9</f>
        <v>0</v>
      </c>
      <c r="R9" s="254">
        <f>IF('TAB4.4.1'!P$16="V",0,'TAB4.4.1'!P$16)</f>
        <v>0</v>
      </c>
      <c r="S9" s="254">
        <f>'TAB3'!$G$15</f>
        <v>0</v>
      </c>
      <c r="T9" s="254">
        <f t="shared" ref="T9:T13" si="6">R9*S9</f>
        <v>0</v>
      </c>
      <c r="U9" s="254">
        <f>IF('TAB4.4.1'!Q$16="V",0,'TAB4.4.1'!Q$16)</f>
        <v>0</v>
      </c>
      <c r="V9" s="254">
        <f>'TAB3'!$G$17</f>
        <v>0</v>
      </c>
      <c r="W9" s="254">
        <f t="shared" ref="W9" si="7">U9*V9</f>
        <v>0</v>
      </c>
    </row>
    <row r="10" spans="1:23" s="5" customFormat="1" ht="14.45" customHeight="1" x14ac:dyDescent="0.3">
      <c r="A10" s="207" t="s">
        <v>115</v>
      </c>
      <c r="B10" s="254">
        <f t="shared" si="0"/>
        <v>0</v>
      </c>
      <c r="C10" s="253"/>
      <c r="D10" s="254"/>
      <c r="E10" s="254">
        <f>E11+E12</f>
        <v>0</v>
      </c>
      <c r="F10" s="253"/>
      <c r="G10" s="254"/>
      <c r="H10" s="254">
        <f>H11+H12</f>
        <v>0</v>
      </c>
      <c r="I10" s="253"/>
      <c r="J10" s="254"/>
      <c r="K10" s="254">
        <f>K11+K12</f>
        <v>0</v>
      </c>
      <c r="L10" s="254"/>
      <c r="M10" s="254"/>
      <c r="N10" s="254">
        <f>N11+N12</f>
        <v>0</v>
      </c>
      <c r="O10" s="254"/>
      <c r="P10" s="254"/>
      <c r="Q10" s="254">
        <f>Q11+Q12</f>
        <v>0</v>
      </c>
      <c r="R10" s="254"/>
      <c r="S10" s="254"/>
      <c r="T10" s="254">
        <f>T11+T12</f>
        <v>0</v>
      </c>
      <c r="U10" s="254"/>
      <c r="V10" s="254"/>
      <c r="W10" s="254">
        <f>W11+W12</f>
        <v>0</v>
      </c>
    </row>
    <row r="11" spans="1:23" s="5" customFormat="1" ht="14.45" customHeight="1" x14ac:dyDescent="0.3">
      <c r="A11" s="337" t="s">
        <v>281</v>
      </c>
      <c r="B11" s="254">
        <f t="shared" si="0"/>
        <v>0</v>
      </c>
      <c r="C11" s="253">
        <f>IF('TAB4.4.1'!K$18="V",0,'TAB4.4.1'!K$18)</f>
        <v>0</v>
      </c>
      <c r="D11" s="254">
        <f>'TAB3'!$G$24</f>
        <v>0</v>
      </c>
      <c r="E11" s="254">
        <f t="shared" ref="E11:E12" si="8">C11*D11</f>
        <v>0</v>
      </c>
      <c r="F11" s="253">
        <f>IF('TAB4.4.1'!L$18="V",0,'TAB4.4.1'!L$18)</f>
        <v>0</v>
      </c>
      <c r="G11" s="254">
        <f>'TAB3'!$G$25</f>
        <v>0</v>
      </c>
      <c r="H11" s="254">
        <f t="shared" ref="H11:H12" si="9">F11*G11</f>
        <v>0</v>
      </c>
      <c r="I11" s="253">
        <f>IF('TAB4.4.1'!M$18="V",0,'TAB4.4.1'!M$18)</f>
        <v>0</v>
      </c>
      <c r="J11" s="254">
        <f>'TAB3'!$G$26</f>
        <v>0</v>
      </c>
      <c r="K11" s="254">
        <f t="shared" ref="K11:K12" si="10">I11*J11</f>
        <v>0</v>
      </c>
      <c r="L11" s="253">
        <f>IF('TAB4.4.1'!N$18="V",0,'TAB4.4.1'!N$18)</f>
        <v>0</v>
      </c>
      <c r="M11" s="254">
        <f>'TAB3'!$G$28</f>
        <v>0</v>
      </c>
      <c r="N11" s="254">
        <f t="shared" ref="N11:N12" si="11">L11*M11</f>
        <v>0</v>
      </c>
      <c r="O11" s="253">
        <f>IF('TAB4.4.1'!O$18="V",0,'TAB4.4.1'!O$18)</f>
        <v>0</v>
      </c>
      <c r="P11" s="254">
        <f>'TAB3'!$G$29</f>
        <v>0</v>
      </c>
      <c r="Q11" s="254">
        <f t="shared" ref="Q11:Q12" si="12">O11*P11</f>
        <v>0</v>
      </c>
      <c r="R11" s="253">
        <f>IF('TAB4.4.1'!P$18="V",0,'TAB4.4.1'!P$18)</f>
        <v>0</v>
      </c>
      <c r="S11" s="254">
        <f>'TAB3'!$G$31</f>
        <v>0</v>
      </c>
      <c r="T11" s="254">
        <f t="shared" ref="T11:T12" si="13">R11*S11</f>
        <v>0</v>
      </c>
      <c r="U11" s="253">
        <f>IF('TAB4.4.1'!Q$18="V",0,'TAB4.4.1'!Q$18)</f>
        <v>0</v>
      </c>
      <c r="V11" s="254">
        <f>'TAB3'!$G$33</f>
        <v>0</v>
      </c>
      <c r="W11" s="254">
        <f t="shared" ref="W11:W12" si="14">U11*V11</f>
        <v>0</v>
      </c>
    </row>
    <row r="12" spans="1:23" s="5" customFormat="1" ht="14.45" customHeight="1" x14ac:dyDescent="0.3">
      <c r="A12" s="337" t="s">
        <v>282</v>
      </c>
      <c r="B12" s="254">
        <f t="shared" si="0"/>
        <v>0</v>
      </c>
      <c r="C12" s="253">
        <f>IF('TAB4.4.1'!K$19="V",0,'TAB4.4.1'!K$19)</f>
        <v>0</v>
      </c>
      <c r="D12" s="254">
        <f>'TAB3.2'!$G$8</f>
        <v>0</v>
      </c>
      <c r="E12" s="254">
        <f t="shared" si="8"/>
        <v>0</v>
      </c>
      <c r="F12" s="253">
        <f>IF('TAB4.4.1'!L$19="V",0,'TAB4.4.1'!L$19)</f>
        <v>0</v>
      </c>
      <c r="G12" s="254">
        <f>'TAB3.2'!$G$9</f>
        <v>0</v>
      </c>
      <c r="H12" s="254">
        <f t="shared" si="9"/>
        <v>0</v>
      </c>
      <c r="I12" s="253">
        <f>IF('TAB4.4.1'!M$19="V",0,'TAB4.4.1'!M$19)</f>
        <v>0</v>
      </c>
      <c r="J12" s="254">
        <f>'TAB3.2'!$G$10</f>
        <v>0</v>
      </c>
      <c r="K12" s="254">
        <f t="shared" si="10"/>
        <v>0</v>
      </c>
      <c r="L12" s="253">
        <f>IF('TAB4.4.1'!N$19="V",0,'TAB4.4.1'!N$19)</f>
        <v>0</v>
      </c>
      <c r="M12" s="254">
        <f>'TAB3.2'!$G$12</f>
        <v>0</v>
      </c>
      <c r="N12" s="254">
        <f t="shared" si="11"/>
        <v>0</v>
      </c>
      <c r="O12" s="253">
        <f>IF('TAB4.4.1'!O$19="V",0,'TAB4.4.1'!O$19)</f>
        <v>0</v>
      </c>
      <c r="P12" s="254">
        <f>'TAB3.2'!$G$13</f>
        <v>0</v>
      </c>
      <c r="Q12" s="254">
        <f t="shared" si="12"/>
        <v>0</v>
      </c>
      <c r="R12" s="253">
        <f>IF('TAB4.4.1'!P$19="V",0,'TAB4.4.1'!P$19)</f>
        <v>0</v>
      </c>
      <c r="S12" s="254">
        <f>'TAB3.2'!$G$15</f>
        <v>0</v>
      </c>
      <c r="T12" s="254">
        <f t="shared" si="13"/>
        <v>0</v>
      </c>
      <c r="U12" s="253">
        <f>IF('TAB4.4.1'!Q$19="V",0,'TAB4.4.1'!Q$19)</f>
        <v>0</v>
      </c>
      <c r="V12" s="254">
        <f>'TAB3.2'!$G$17</f>
        <v>0</v>
      </c>
      <c r="W12" s="254">
        <f t="shared" si="14"/>
        <v>0</v>
      </c>
    </row>
    <row r="13" spans="1:23" x14ac:dyDescent="0.3">
      <c r="A13" s="205" t="s">
        <v>130</v>
      </c>
      <c r="B13" s="254">
        <f t="shared" ref="B13:B19" si="15">SUM(E13,H13,K13,N13,Q13,T13,W13)</f>
        <v>0</v>
      </c>
      <c r="C13" s="253">
        <f>IF('TAB4.4.1'!K$21="V",0,'TAB4.4.1'!K$21)</f>
        <v>0</v>
      </c>
      <c r="D13" s="254">
        <f>D11</f>
        <v>0</v>
      </c>
      <c r="E13" s="254">
        <f t="shared" si="1"/>
        <v>0</v>
      </c>
      <c r="F13" s="253">
        <f>IF('TAB4.4.1'!L$21="V",0,'TAB4.4.1'!L$21)</f>
        <v>0</v>
      </c>
      <c r="G13" s="254">
        <f>G11</f>
        <v>0</v>
      </c>
      <c r="H13" s="254">
        <f t="shared" si="2"/>
        <v>0</v>
      </c>
      <c r="I13" s="253">
        <f>IF('TAB4.4.1'!M$21="V",0,'TAB4.4.1'!M$21)</f>
        <v>0</v>
      </c>
      <c r="J13" s="254">
        <f>J11</f>
        <v>0</v>
      </c>
      <c r="K13" s="254">
        <f t="shared" si="3"/>
        <v>0</v>
      </c>
      <c r="L13" s="253">
        <f>IF('TAB4.4.1'!N$21="V",0,'TAB4.4.1'!N$21)</f>
        <v>0</v>
      </c>
      <c r="M13" s="254">
        <f>M11</f>
        <v>0</v>
      </c>
      <c r="N13" s="254">
        <f t="shared" si="4"/>
        <v>0</v>
      </c>
      <c r="O13" s="253">
        <f>IF('TAB4.4.1'!O$21="V",0,'TAB4.4.1'!O$21)</f>
        <v>0</v>
      </c>
      <c r="P13" s="254">
        <f>P11</f>
        <v>0</v>
      </c>
      <c r="Q13" s="254">
        <f t="shared" si="5"/>
        <v>0</v>
      </c>
      <c r="R13" s="253">
        <f>IF('TAB4.4.1'!P$21="V",0,'TAB4.4.1'!P$21)</f>
        <v>0</v>
      </c>
      <c r="S13" s="254">
        <f>S11</f>
        <v>0</v>
      </c>
      <c r="T13" s="254">
        <f t="shared" si="6"/>
        <v>0</v>
      </c>
      <c r="U13" s="208"/>
      <c r="V13" s="208"/>
      <c r="W13" s="208"/>
    </row>
    <row r="14" spans="1:23" x14ac:dyDescent="0.3">
      <c r="A14" s="205" t="s">
        <v>56</v>
      </c>
      <c r="B14" s="254">
        <f t="shared" si="15"/>
        <v>0</v>
      </c>
      <c r="C14" s="253"/>
      <c r="D14" s="254"/>
      <c r="E14" s="254">
        <f>SUM(E15:E17)</f>
        <v>0</v>
      </c>
      <c r="F14" s="253"/>
      <c r="G14" s="254"/>
      <c r="H14" s="254">
        <f>SUM(H15:H17)</f>
        <v>0</v>
      </c>
      <c r="I14" s="253"/>
      <c r="J14" s="254"/>
      <c r="K14" s="254">
        <f>SUM(K15:K17)</f>
        <v>0</v>
      </c>
      <c r="L14" s="253"/>
      <c r="M14" s="254"/>
      <c r="N14" s="254">
        <f>SUM(N15:N17)</f>
        <v>0</v>
      </c>
      <c r="O14" s="253"/>
      <c r="P14" s="254"/>
      <c r="Q14" s="254">
        <f>SUM(Q15:Q17)</f>
        <v>0</v>
      </c>
      <c r="R14" s="253"/>
      <c r="S14" s="254"/>
      <c r="T14" s="254">
        <f>SUM(T15:T17)</f>
        <v>0</v>
      </c>
      <c r="U14" s="253"/>
      <c r="V14" s="254"/>
      <c r="W14" s="254">
        <f>SUM(W15:W17)</f>
        <v>0</v>
      </c>
    </row>
    <row r="15" spans="1:23" x14ac:dyDescent="0.3">
      <c r="A15" s="207" t="s">
        <v>2</v>
      </c>
      <c r="B15" s="254">
        <f t="shared" si="15"/>
        <v>0</v>
      </c>
      <c r="C15" s="253">
        <f>IF('TAB4.4.1'!K$24="V",0,'TAB4.4.1'!K$24)</f>
        <v>0</v>
      </c>
      <c r="D15" s="254">
        <f>D13-'TAB3.1'!G8</f>
        <v>0</v>
      </c>
      <c r="E15" s="254">
        <f t="shared" ref="E15:E18" si="16">C15*D15</f>
        <v>0</v>
      </c>
      <c r="F15" s="253">
        <f>IF('TAB4.4.1'!L$24="V",0,'TAB4.4.1'!L$24)</f>
        <v>0</v>
      </c>
      <c r="G15" s="254">
        <f>G13-'TAB3.1'!G9</f>
        <v>0</v>
      </c>
      <c r="H15" s="254">
        <f t="shared" ref="H15:H18" si="17">F15*G15</f>
        <v>0</v>
      </c>
      <c r="I15" s="253">
        <f>IF('TAB4.4.1'!M$24="V",0,'TAB4.4.1'!M$24)</f>
        <v>0</v>
      </c>
      <c r="J15" s="254">
        <f>J13-'TAB3.1'!G10</f>
        <v>0</v>
      </c>
      <c r="K15" s="254">
        <f t="shared" ref="K15:K18" si="18">I15*J15</f>
        <v>0</v>
      </c>
      <c r="L15" s="253">
        <f>IF('TAB4.4.1'!N$24="V",0,'TAB4.4.1'!N$24)</f>
        <v>0</v>
      </c>
      <c r="M15" s="254">
        <f>M13-'TAB3.1'!G12</f>
        <v>0</v>
      </c>
      <c r="N15" s="254">
        <f t="shared" ref="N15:N18" si="19">L15*M15</f>
        <v>0</v>
      </c>
      <c r="O15" s="253">
        <f>IF('TAB4.4.1'!O$24="V",0,'TAB4.4.1'!O$24)</f>
        <v>0</v>
      </c>
      <c r="P15" s="254">
        <f>P13-'TAB3.1'!G13</f>
        <v>0</v>
      </c>
      <c r="Q15" s="254">
        <f t="shared" ref="Q15:Q18" si="20">O15*P15</f>
        <v>0</v>
      </c>
      <c r="R15" s="253">
        <f>IF('TAB4.4.1'!P$24="V",0,'TAB4.4.1'!P$24)</f>
        <v>0</v>
      </c>
      <c r="S15" s="254">
        <f>S13-'TAB3.1'!G15</f>
        <v>0</v>
      </c>
      <c r="T15" s="254">
        <f t="shared" ref="T15:T18" si="21">R15*S15</f>
        <v>0</v>
      </c>
      <c r="U15" s="253">
        <f>IF('TAB4.4.1'!Q$24="V",0,'TAB4.4.1'!Q$24)</f>
        <v>0</v>
      </c>
      <c r="V15" s="254">
        <f>V10-'TAB3.1'!G17</f>
        <v>0</v>
      </c>
      <c r="W15" s="254">
        <f t="shared" ref="W15:W18" si="22">U15*V15</f>
        <v>0</v>
      </c>
    </row>
    <row r="16" spans="1:23" x14ac:dyDescent="0.3">
      <c r="A16" s="207" t="s">
        <v>6</v>
      </c>
      <c r="B16" s="254">
        <f t="shared" si="15"/>
        <v>0</v>
      </c>
      <c r="C16" s="253">
        <f>IF('TAB4.4.1'!K$25="V",0,'TAB4.4.1'!K$25)</f>
        <v>0</v>
      </c>
      <c r="D16" s="254">
        <f>D13</f>
        <v>0</v>
      </c>
      <c r="E16" s="254">
        <f t="shared" si="16"/>
        <v>0</v>
      </c>
      <c r="F16" s="253">
        <f>IF('TAB4.4.1'!L$25="V",0,'TAB4.4.1'!L$25)</f>
        <v>0</v>
      </c>
      <c r="G16" s="254">
        <f>G13</f>
        <v>0</v>
      </c>
      <c r="H16" s="254">
        <f t="shared" si="17"/>
        <v>0</v>
      </c>
      <c r="I16" s="253">
        <f>IF('TAB4.4.1'!M$25="V",0,'TAB4.4.1'!M$25)</f>
        <v>0</v>
      </c>
      <c r="J16" s="254">
        <f>J13</f>
        <v>0</v>
      </c>
      <c r="K16" s="254">
        <f t="shared" si="18"/>
        <v>0</v>
      </c>
      <c r="L16" s="253">
        <f>IF('TAB4.4.1'!N$25="V",0,'TAB4.4.1'!N$25)</f>
        <v>0</v>
      </c>
      <c r="M16" s="254">
        <f>M13</f>
        <v>0</v>
      </c>
      <c r="N16" s="254">
        <f t="shared" si="19"/>
        <v>0</v>
      </c>
      <c r="O16" s="253">
        <f>IF('TAB4.4.1'!O$25="V",0,'TAB4.4.1'!O$25)</f>
        <v>0</v>
      </c>
      <c r="P16" s="254">
        <f>P13</f>
        <v>0</v>
      </c>
      <c r="Q16" s="254">
        <f t="shared" si="20"/>
        <v>0</v>
      </c>
      <c r="R16" s="253">
        <f>IF('TAB4.4.1'!P$25="V",0,'TAB4.4.1'!P$25)</f>
        <v>0</v>
      </c>
      <c r="S16" s="254">
        <f>S13</f>
        <v>0</v>
      </c>
      <c r="T16" s="254">
        <f t="shared" si="21"/>
        <v>0</v>
      </c>
      <c r="U16" s="253">
        <f>IF('TAB4.4.1'!Q$25="V",0,'TAB4.4.1'!Q$25)</f>
        <v>0</v>
      </c>
      <c r="V16" s="254">
        <f>V13</f>
        <v>0</v>
      </c>
      <c r="W16" s="254">
        <f t="shared" si="22"/>
        <v>0</v>
      </c>
    </row>
    <row r="17" spans="1:23" x14ac:dyDescent="0.3">
      <c r="A17" s="207" t="s">
        <v>10</v>
      </c>
      <c r="B17" s="254">
        <f t="shared" si="15"/>
        <v>0</v>
      </c>
      <c r="C17" s="253">
        <f>IF('TAB4.4.1'!K$26="V",0,'TAB4.4.1'!K$26)</f>
        <v>0</v>
      </c>
      <c r="D17" s="254">
        <f t="shared" ref="D17:D18" si="23">D16</f>
        <v>0</v>
      </c>
      <c r="E17" s="254">
        <f t="shared" si="16"/>
        <v>0</v>
      </c>
      <c r="F17" s="253">
        <f>IF('TAB4.4.1'!L$26="V",0,'TAB4.4.1'!L$26)</f>
        <v>0</v>
      </c>
      <c r="G17" s="254">
        <f t="shared" ref="G17:G18" si="24">G16</f>
        <v>0</v>
      </c>
      <c r="H17" s="254">
        <f t="shared" si="17"/>
        <v>0</v>
      </c>
      <c r="I17" s="253">
        <f>IF('TAB4.4.1'!M$26="V",0,'TAB4.4.1'!M$26)</f>
        <v>0</v>
      </c>
      <c r="J17" s="254">
        <f t="shared" ref="J17:J18" si="25">J16</f>
        <v>0</v>
      </c>
      <c r="K17" s="254">
        <f t="shared" si="18"/>
        <v>0</v>
      </c>
      <c r="L17" s="253">
        <f>IF('TAB4.4.1'!N$26="V",0,'TAB4.4.1'!N$26)</f>
        <v>0</v>
      </c>
      <c r="M17" s="254">
        <f t="shared" ref="M17:M18" si="26">M16</f>
        <v>0</v>
      </c>
      <c r="N17" s="254">
        <f t="shared" si="19"/>
        <v>0</v>
      </c>
      <c r="O17" s="253">
        <f>IF('TAB4.4.1'!O$26="V",0,'TAB4.4.1'!O$26)</f>
        <v>0</v>
      </c>
      <c r="P17" s="254">
        <f t="shared" ref="P17:P18" si="27">P16</f>
        <v>0</v>
      </c>
      <c r="Q17" s="254">
        <f t="shared" si="20"/>
        <v>0</v>
      </c>
      <c r="R17" s="253">
        <f>IF('TAB4.4.1'!P$26="V",0,'TAB4.4.1'!P$26)</f>
        <v>0</v>
      </c>
      <c r="S17" s="254">
        <f t="shared" ref="S17:S18" si="28">S16</f>
        <v>0</v>
      </c>
      <c r="T17" s="254">
        <f t="shared" si="21"/>
        <v>0</v>
      </c>
      <c r="U17" s="253">
        <f>IF('TAB4.4.1'!Q$26="V",0,'TAB4.4.1'!Q$26)</f>
        <v>0</v>
      </c>
      <c r="V17" s="254">
        <f t="shared" ref="V17:V18" si="29">V16</f>
        <v>0</v>
      </c>
      <c r="W17" s="254">
        <f t="shared" si="22"/>
        <v>0</v>
      </c>
    </row>
    <row r="18" spans="1:23" x14ac:dyDescent="0.3">
      <c r="A18" s="205" t="s">
        <v>131</v>
      </c>
      <c r="B18" s="254">
        <f t="shared" si="15"/>
        <v>0</v>
      </c>
      <c r="C18" s="253">
        <f>IF('TAB4.4.1'!K$28="V",0,'TAB4.4.1'!K$28)</f>
        <v>0</v>
      </c>
      <c r="D18" s="254">
        <f t="shared" si="23"/>
        <v>0</v>
      </c>
      <c r="E18" s="254">
        <f t="shared" si="16"/>
        <v>0</v>
      </c>
      <c r="F18" s="253">
        <f>IF('TAB4.4.1'!L$28="V",0,'TAB4.4.1'!L$28)</f>
        <v>0</v>
      </c>
      <c r="G18" s="254">
        <f t="shared" si="24"/>
        <v>0</v>
      </c>
      <c r="H18" s="254">
        <f t="shared" si="17"/>
        <v>0</v>
      </c>
      <c r="I18" s="253">
        <f>IF('TAB4.4.1'!M$28="V",0,'TAB4.4.1'!M$28)</f>
        <v>0</v>
      </c>
      <c r="J18" s="254">
        <f t="shared" si="25"/>
        <v>0</v>
      </c>
      <c r="K18" s="254">
        <f t="shared" si="18"/>
        <v>0</v>
      </c>
      <c r="L18" s="253">
        <f>IF('TAB4.4.1'!N$28="V",0,'TAB4.4.1'!N$28)</f>
        <v>0</v>
      </c>
      <c r="M18" s="254">
        <f t="shared" si="26"/>
        <v>0</v>
      </c>
      <c r="N18" s="254">
        <f t="shared" si="19"/>
        <v>0</v>
      </c>
      <c r="O18" s="253">
        <f>IF('TAB4.4.1'!O$28="V",0,'TAB4.4.1'!O$28)</f>
        <v>0</v>
      </c>
      <c r="P18" s="254">
        <f t="shared" si="27"/>
        <v>0</v>
      </c>
      <c r="Q18" s="254">
        <f t="shared" si="20"/>
        <v>0</v>
      </c>
      <c r="R18" s="253">
        <f>IF('TAB4.4.1'!P$28="V",0,'TAB4.4.1'!P$28)</f>
        <v>0</v>
      </c>
      <c r="S18" s="254">
        <f t="shared" si="28"/>
        <v>0</v>
      </c>
      <c r="T18" s="254">
        <f t="shared" si="21"/>
        <v>0</v>
      </c>
      <c r="U18" s="253">
        <f>IF('TAB4.4.1'!Q$28="V",0,'TAB4.4.1'!Q$28)</f>
        <v>0</v>
      </c>
      <c r="V18" s="254">
        <f t="shared" si="29"/>
        <v>0</v>
      </c>
      <c r="W18" s="254">
        <f t="shared" si="22"/>
        <v>0</v>
      </c>
    </row>
    <row r="19" spans="1:23" x14ac:dyDescent="0.3">
      <c r="A19" s="47" t="s">
        <v>7</v>
      </c>
      <c r="B19" s="255">
        <f t="shared" si="15"/>
        <v>0</v>
      </c>
      <c r="C19" s="10"/>
      <c r="D19" s="255"/>
      <c r="E19" s="255">
        <f>SUM(E7,E13:E14,E18)</f>
        <v>0</v>
      </c>
      <c r="F19" s="10"/>
      <c r="G19" s="255"/>
      <c r="H19" s="255">
        <f>SUM(H7,H13:H14,H18)</f>
        <v>0</v>
      </c>
      <c r="I19" s="10"/>
      <c r="J19" s="255"/>
      <c r="K19" s="255">
        <f>SUM(K7,K13:K14,K18)</f>
        <v>0</v>
      </c>
      <c r="L19" s="10"/>
      <c r="M19" s="255"/>
      <c r="N19" s="255">
        <f>SUM(N7,N13:N14,N18)</f>
        <v>0</v>
      </c>
      <c r="O19" s="10"/>
      <c r="P19" s="255"/>
      <c r="Q19" s="255">
        <f>SUM(Q7,Q13:Q14,Q18)</f>
        <v>0</v>
      </c>
      <c r="R19" s="10"/>
      <c r="S19" s="255"/>
      <c r="T19" s="255">
        <f>SUM(T7,T13:T14,T18)</f>
        <v>0</v>
      </c>
      <c r="U19" s="10"/>
      <c r="V19" s="255"/>
      <c r="W19" s="255">
        <f>SUM(W7,W13:W14,W18)</f>
        <v>0</v>
      </c>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38"/>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2" customWidth="1"/>
    <col min="10" max="10" width="10.140625" style="142" bestFit="1" customWidth="1"/>
    <col min="11" max="17" width="14.7109375" customWidth="1"/>
    <col min="18" max="18" width="1.7109375" customWidth="1"/>
    <col min="19" max="19" width="2.7109375" customWidth="1"/>
    <col min="20" max="20" width="1.28515625" customWidth="1"/>
    <col min="21" max="21" width="1" customWidth="1"/>
  </cols>
  <sheetData>
    <row r="1" spans="1:19" s="174" customFormat="1" ht="29.45" customHeight="1" x14ac:dyDescent="0.2">
      <c r="L1" s="175"/>
      <c r="M1" s="175"/>
      <c r="N1" s="175"/>
      <c r="O1" s="175"/>
    </row>
    <row r="2" spans="1:19" s="4" customFormat="1" ht="29.45" customHeight="1" x14ac:dyDescent="0.3">
      <c r="A2" s="28" t="str">
        <f>TAB00!B54&amp;" : "&amp;TAB00!C54</f>
        <v>TAB4.5.1 : Tarifs de prélèvement 2028</v>
      </c>
      <c r="B2" s="25"/>
      <c r="C2" s="25"/>
      <c r="D2" s="25"/>
      <c r="E2" s="25"/>
      <c r="F2" s="25"/>
      <c r="G2" s="25"/>
      <c r="H2" s="25"/>
      <c r="I2" s="25"/>
      <c r="J2" s="25"/>
      <c r="K2" s="25"/>
      <c r="L2" s="25"/>
      <c r="M2" s="25"/>
      <c r="N2" s="25"/>
      <c r="O2" s="25"/>
      <c r="P2" s="25"/>
      <c r="Q2" s="25"/>
      <c r="R2" s="25"/>
    </row>
    <row r="3" spans="1:19" s="174" customFormat="1" ht="14.25" x14ac:dyDescent="0.2">
      <c r="L3" s="175"/>
      <c r="M3" s="175"/>
      <c r="N3" s="175"/>
      <c r="O3" s="175"/>
    </row>
    <row r="4" spans="1:19" s="174" customFormat="1" ht="14.25" customHeight="1" x14ac:dyDescent="0.2">
      <c r="L4" s="175"/>
      <c r="M4" s="175"/>
      <c r="N4" s="175"/>
      <c r="O4" s="175"/>
    </row>
    <row r="5" spans="1:19" s="174" customFormat="1" ht="8.25" customHeight="1" x14ac:dyDescent="0.2">
      <c r="B5" s="143"/>
      <c r="C5" s="54"/>
      <c r="D5" s="54"/>
      <c r="E5" s="54"/>
      <c r="F5" s="54"/>
      <c r="G5" s="54"/>
      <c r="H5" s="54"/>
      <c r="I5" s="54"/>
      <c r="J5" s="54"/>
      <c r="K5" s="54"/>
      <c r="L5" s="176"/>
      <c r="M5" s="176"/>
      <c r="N5" s="176"/>
      <c r="O5" s="176"/>
      <c r="P5" s="176"/>
      <c r="Q5" s="176"/>
      <c r="R5" s="56"/>
      <c r="S5" s="52"/>
    </row>
    <row r="6" spans="1:19" ht="16.5" x14ac:dyDescent="0.3">
      <c r="B6" s="57"/>
      <c r="C6" s="453" t="s">
        <v>104</v>
      </c>
      <c r="D6" s="453"/>
      <c r="E6" s="453"/>
      <c r="F6" s="453"/>
      <c r="G6" s="453"/>
      <c r="H6" s="453"/>
      <c r="I6" s="453"/>
      <c r="J6" s="453"/>
      <c r="K6" s="454" t="s">
        <v>105</v>
      </c>
      <c r="L6" s="454"/>
      <c r="M6" s="454"/>
      <c r="N6" s="454"/>
      <c r="O6" s="439" t="str">
        <f>IF(TAB00!E11=0,"# Nom du GRD",TAB00!E11)</f>
        <v># Nom du GRD</v>
      </c>
      <c r="P6" s="439"/>
      <c r="Q6" s="439"/>
      <c r="R6" s="58"/>
      <c r="S6" s="52"/>
    </row>
    <row r="7" spans="1:19" s="177" customFormat="1" ht="5.0999999999999996" customHeight="1" x14ac:dyDescent="0.25">
      <c r="B7" s="178"/>
      <c r="C7" s="59"/>
      <c r="D7" s="60"/>
      <c r="E7" s="59"/>
      <c r="F7" s="59"/>
      <c r="G7" s="59"/>
      <c r="H7" s="59"/>
      <c r="I7" s="59"/>
      <c r="J7" s="59"/>
      <c r="K7" s="59"/>
      <c r="L7" s="61"/>
      <c r="M7" s="61"/>
      <c r="N7" s="61"/>
      <c r="O7" s="61"/>
      <c r="P7" s="61"/>
      <c r="Q7" s="61"/>
      <c r="R7" s="179"/>
      <c r="S7" s="180"/>
    </row>
    <row r="8" spans="1:19" s="177" customFormat="1" ht="15" customHeight="1" x14ac:dyDescent="0.2">
      <c r="B8" s="178"/>
      <c r="C8" s="437" t="s">
        <v>106</v>
      </c>
      <c r="D8" s="437"/>
      <c r="E8" s="437"/>
      <c r="F8" s="437"/>
      <c r="G8" s="437" t="str">
        <f>"du 01.01.20"&amp;RIGHT(A2,2)&amp;" au 31.12.20"&amp;RIGHT(A2,2)</f>
        <v>du 01.01.2028 au 31.12.2028</v>
      </c>
      <c r="H8" s="437"/>
      <c r="I8" s="437"/>
      <c r="J8" s="59"/>
      <c r="K8" s="59"/>
      <c r="L8" s="61"/>
      <c r="M8" s="61"/>
      <c r="N8" s="61"/>
      <c r="O8" s="61"/>
      <c r="P8" s="61"/>
      <c r="Q8" s="61"/>
      <c r="R8" s="179"/>
      <c r="S8" s="180"/>
    </row>
    <row r="9" spans="1:19" ht="15.75" thickBot="1" x14ac:dyDescent="0.35">
      <c r="B9" s="57"/>
      <c r="C9" s="451"/>
      <c r="D9" s="451"/>
      <c r="E9" s="451"/>
      <c r="F9" s="451"/>
      <c r="G9" s="451"/>
      <c r="H9" s="451"/>
      <c r="I9" s="451"/>
      <c r="J9" s="64"/>
      <c r="K9" s="65"/>
      <c r="L9" s="65"/>
      <c r="M9" s="65"/>
      <c r="N9" s="65"/>
      <c r="O9" s="65"/>
      <c r="P9" s="65"/>
      <c r="Q9" s="62"/>
      <c r="R9" s="58"/>
      <c r="S9" s="52"/>
    </row>
    <row r="10" spans="1:19" x14ac:dyDescent="0.3">
      <c r="B10" s="57"/>
      <c r="C10" s="440"/>
      <c r="D10" s="441"/>
      <c r="E10" s="441"/>
      <c r="F10" s="441"/>
      <c r="G10" s="441"/>
      <c r="H10" s="441"/>
      <c r="I10" s="441"/>
      <c r="J10" s="442" t="s">
        <v>107</v>
      </c>
      <c r="K10" s="445" t="s">
        <v>108</v>
      </c>
      <c r="L10" s="446"/>
      <c r="M10" s="446"/>
      <c r="N10" s="446"/>
      <c r="O10" s="445" t="s">
        <v>109</v>
      </c>
      <c r="P10" s="447"/>
      <c r="Q10" s="66"/>
      <c r="R10" s="58"/>
      <c r="S10" s="52"/>
    </row>
    <row r="11" spans="1:19" x14ac:dyDescent="0.3">
      <c r="B11" s="57"/>
      <c r="C11" s="448"/>
      <c r="D11" s="449"/>
      <c r="E11" s="449"/>
      <c r="F11" s="449"/>
      <c r="G11" s="449"/>
      <c r="H11" s="449"/>
      <c r="I11" s="449"/>
      <c r="J11" s="443"/>
      <c r="K11" s="67" t="s">
        <v>32</v>
      </c>
      <c r="L11" s="64" t="s">
        <v>33</v>
      </c>
      <c r="M11" s="64" t="s">
        <v>34</v>
      </c>
      <c r="N11" s="64" t="s">
        <v>35</v>
      </c>
      <c r="O11" s="68" t="s">
        <v>36</v>
      </c>
      <c r="P11" s="69" t="s">
        <v>37</v>
      </c>
      <c r="Q11" s="70" t="s">
        <v>41</v>
      </c>
      <c r="R11" s="58"/>
      <c r="S11" s="52"/>
    </row>
    <row r="12" spans="1:19" x14ac:dyDescent="0.3">
      <c r="B12" s="57"/>
      <c r="C12" s="450"/>
      <c r="D12" s="451"/>
      <c r="E12" s="451"/>
      <c r="F12" s="451"/>
      <c r="G12" s="451"/>
      <c r="H12" s="451"/>
      <c r="I12" s="451"/>
      <c r="J12" s="443"/>
      <c r="K12" s="450" t="s">
        <v>49</v>
      </c>
      <c r="L12" s="451"/>
      <c r="M12" s="451"/>
      <c r="N12" s="451"/>
      <c r="O12" s="450"/>
      <c r="P12" s="452"/>
      <c r="Q12" s="71"/>
      <c r="R12" s="58"/>
      <c r="S12" s="52"/>
    </row>
    <row r="13" spans="1:19" ht="15.75" thickBot="1" x14ac:dyDescent="0.35">
      <c r="B13" s="57"/>
      <c r="C13" s="450"/>
      <c r="D13" s="451"/>
      <c r="E13" s="451"/>
      <c r="F13" s="451"/>
      <c r="G13" s="451"/>
      <c r="H13" s="451"/>
      <c r="I13" s="451"/>
      <c r="J13" s="444"/>
      <c r="K13" s="72" t="s">
        <v>50</v>
      </c>
      <c r="L13" s="73" t="s">
        <v>51</v>
      </c>
      <c r="M13" s="74" t="s">
        <v>52</v>
      </c>
      <c r="N13" s="74" t="s">
        <v>53</v>
      </c>
      <c r="O13" s="72" t="s">
        <v>54</v>
      </c>
      <c r="P13" s="75" t="s">
        <v>55</v>
      </c>
      <c r="Q13" s="76"/>
      <c r="R13" s="58"/>
      <c r="S13" s="52"/>
    </row>
    <row r="14" spans="1:19" x14ac:dyDescent="0.3">
      <c r="B14" s="57"/>
      <c r="C14" s="77"/>
      <c r="D14" s="78" t="s">
        <v>5</v>
      </c>
      <c r="E14" s="78"/>
      <c r="F14" s="78"/>
      <c r="G14" s="79"/>
      <c r="H14" s="79"/>
      <c r="I14" s="80"/>
      <c r="J14" s="81"/>
      <c r="K14" s="294"/>
      <c r="L14" s="295"/>
      <c r="M14" s="296"/>
      <c r="N14" s="297"/>
      <c r="O14" s="296"/>
      <c r="P14" s="295"/>
      <c r="Q14" s="298"/>
      <c r="R14" s="58"/>
      <c r="S14" s="52"/>
    </row>
    <row r="15" spans="1:19" x14ac:dyDescent="0.3">
      <c r="B15" s="57"/>
      <c r="C15" s="84"/>
      <c r="D15" s="62"/>
      <c r="E15" s="85" t="s">
        <v>110</v>
      </c>
      <c r="F15" s="86"/>
      <c r="G15" s="86"/>
      <c r="H15" s="86"/>
      <c r="I15" s="87" t="s">
        <v>111</v>
      </c>
      <c r="J15" s="88" t="s">
        <v>112</v>
      </c>
      <c r="K15" s="89"/>
      <c r="L15" s="90"/>
      <c r="M15" s="90"/>
      <c r="N15" s="91"/>
      <c r="O15" s="90" t="s">
        <v>61</v>
      </c>
      <c r="P15" s="90" t="s">
        <v>61</v>
      </c>
      <c r="Q15" s="93"/>
      <c r="R15" s="58"/>
      <c r="S15" s="52"/>
    </row>
    <row r="16" spans="1:19" x14ac:dyDescent="0.3">
      <c r="B16" s="57"/>
      <c r="C16" s="84"/>
      <c r="D16" s="62"/>
      <c r="E16" s="87" t="s">
        <v>113</v>
      </c>
      <c r="F16" s="86"/>
      <c r="G16" s="86"/>
      <c r="H16" s="86"/>
      <c r="I16" s="87" t="s">
        <v>114</v>
      </c>
      <c r="J16" s="88" t="s">
        <v>112</v>
      </c>
      <c r="K16" s="94" t="s">
        <v>61</v>
      </c>
      <c r="L16" s="92" t="s">
        <v>61</v>
      </c>
      <c r="M16" s="92" t="s">
        <v>61</v>
      </c>
      <c r="N16" s="95" t="s">
        <v>61</v>
      </c>
      <c r="O16" s="92" t="s">
        <v>61</v>
      </c>
      <c r="P16" s="92" t="s">
        <v>61</v>
      </c>
      <c r="Q16" s="96" t="s">
        <v>61</v>
      </c>
      <c r="R16" s="58"/>
      <c r="S16" s="52"/>
    </row>
    <row r="17" spans="2:21" x14ac:dyDescent="0.3">
      <c r="B17" s="57"/>
      <c r="C17" s="84"/>
      <c r="D17" s="62"/>
      <c r="E17" s="97" t="s">
        <v>115</v>
      </c>
      <c r="F17" s="98"/>
      <c r="G17" s="98"/>
      <c r="H17" s="98"/>
      <c r="I17" s="97"/>
      <c r="J17" s="88"/>
      <c r="K17" s="89"/>
      <c r="L17" s="90"/>
      <c r="M17" s="90"/>
      <c r="N17" s="91"/>
      <c r="O17" s="90"/>
      <c r="P17" s="90"/>
      <c r="Q17" s="257"/>
      <c r="R17" s="58"/>
      <c r="S17" s="52"/>
    </row>
    <row r="18" spans="2:21" x14ac:dyDescent="0.3">
      <c r="B18" s="57"/>
      <c r="C18" s="84"/>
      <c r="D18" s="52"/>
      <c r="E18" s="336"/>
      <c r="F18" s="86" t="s">
        <v>278</v>
      </c>
      <c r="G18" s="86"/>
      <c r="H18" s="86"/>
      <c r="I18" s="97" t="s">
        <v>116</v>
      </c>
      <c r="J18" s="88" t="s">
        <v>112</v>
      </c>
      <c r="K18" s="94" t="s">
        <v>61</v>
      </c>
      <c r="L18" s="92" t="s">
        <v>61</v>
      </c>
      <c r="M18" s="92" t="s">
        <v>61</v>
      </c>
      <c r="N18" s="95" t="s">
        <v>61</v>
      </c>
      <c r="O18" s="92" t="s">
        <v>61</v>
      </c>
      <c r="P18" s="92" t="s">
        <v>61</v>
      </c>
      <c r="Q18" s="96" t="s">
        <v>61</v>
      </c>
      <c r="R18" s="58"/>
      <c r="S18" s="52"/>
      <c r="T18" s="52"/>
      <c r="U18" s="52"/>
    </row>
    <row r="19" spans="2:21" x14ac:dyDescent="0.3">
      <c r="B19" s="57"/>
      <c r="C19" s="84"/>
      <c r="D19" s="52"/>
      <c r="F19" s="86" t="s">
        <v>279</v>
      </c>
      <c r="G19" s="98"/>
      <c r="H19" s="98"/>
      <c r="I19" s="97" t="s">
        <v>116</v>
      </c>
      <c r="J19" s="88" t="s">
        <v>112</v>
      </c>
      <c r="K19" s="94" t="s">
        <v>61</v>
      </c>
      <c r="L19" s="92" t="s">
        <v>61</v>
      </c>
      <c r="M19" s="92" t="s">
        <v>61</v>
      </c>
      <c r="N19" s="95" t="s">
        <v>61</v>
      </c>
      <c r="O19" s="92" t="s">
        <v>61</v>
      </c>
      <c r="P19" s="92" t="s">
        <v>61</v>
      </c>
      <c r="Q19" s="96" t="s">
        <v>61</v>
      </c>
      <c r="R19" s="58"/>
      <c r="S19" s="52"/>
      <c r="T19" s="52"/>
      <c r="U19" s="52"/>
    </row>
    <row r="20" spans="2:21" ht="15.75" x14ac:dyDescent="0.3">
      <c r="B20" s="57"/>
      <c r="C20" s="99"/>
      <c r="D20" s="100"/>
      <c r="E20" s="100"/>
      <c r="F20" s="100"/>
      <c r="G20" s="100"/>
      <c r="H20" s="100"/>
      <c r="I20" s="101"/>
      <c r="J20" s="102"/>
      <c r="K20" s="258"/>
      <c r="L20" s="259"/>
      <c r="M20" s="259"/>
      <c r="N20" s="260"/>
      <c r="O20" s="259"/>
      <c r="P20" s="259"/>
      <c r="Q20" s="261"/>
      <c r="R20" s="103"/>
    </row>
    <row r="21" spans="2:21" x14ac:dyDescent="0.3">
      <c r="B21" s="57"/>
      <c r="C21" s="84"/>
      <c r="D21" s="78" t="s">
        <v>117</v>
      </c>
      <c r="E21" s="86"/>
      <c r="F21" s="86"/>
      <c r="G21" s="86"/>
      <c r="H21" s="86"/>
      <c r="I21" s="87" t="s">
        <v>116</v>
      </c>
      <c r="J21" s="88" t="s">
        <v>118</v>
      </c>
      <c r="K21" s="89" t="s">
        <v>61</v>
      </c>
      <c r="L21" s="90" t="s">
        <v>61</v>
      </c>
      <c r="M21" s="90" t="s">
        <v>61</v>
      </c>
      <c r="N21" s="91" t="s">
        <v>61</v>
      </c>
      <c r="O21" s="90" t="s">
        <v>61</v>
      </c>
      <c r="P21" s="90" t="s">
        <v>61</v>
      </c>
      <c r="Q21" s="257"/>
      <c r="R21" s="58"/>
      <c r="S21" s="52"/>
    </row>
    <row r="22" spans="2:21" x14ac:dyDescent="0.3">
      <c r="B22" s="57"/>
      <c r="C22" s="84"/>
      <c r="D22" s="78"/>
      <c r="E22" s="104"/>
      <c r="F22" s="104"/>
      <c r="G22" s="104"/>
      <c r="H22" s="104"/>
      <c r="I22" s="80"/>
      <c r="J22" s="88"/>
      <c r="K22" s="89"/>
      <c r="L22" s="90"/>
      <c r="M22" s="90"/>
      <c r="N22" s="91"/>
      <c r="O22" s="90"/>
      <c r="P22" s="90"/>
      <c r="Q22" s="257"/>
      <c r="R22" s="58"/>
      <c r="S22" s="52"/>
    </row>
    <row r="23" spans="2:21" x14ac:dyDescent="0.3">
      <c r="B23" s="57"/>
      <c r="C23" s="84"/>
      <c r="D23" s="78" t="s">
        <v>119</v>
      </c>
      <c r="E23" s="105"/>
      <c r="F23" s="104"/>
      <c r="G23" s="104"/>
      <c r="H23" s="104"/>
      <c r="I23" s="80"/>
      <c r="J23" s="106"/>
      <c r="K23" s="262"/>
      <c r="L23" s="263"/>
      <c r="M23" s="264"/>
      <c r="N23" s="265"/>
      <c r="O23" s="263"/>
      <c r="P23" s="263"/>
      <c r="Q23" s="266"/>
      <c r="R23" s="58"/>
      <c r="S23" s="52"/>
    </row>
    <row r="24" spans="2:21" x14ac:dyDescent="0.3">
      <c r="B24" s="57"/>
      <c r="C24" s="84"/>
      <c r="D24" s="107"/>
      <c r="E24" s="108" t="s">
        <v>120</v>
      </c>
      <c r="F24" s="109"/>
      <c r="G24" s="109"/>
      <c r="H24" s="109"/>
      <c r="I24" s="97" t="s">
        <v>116</v>
      </c>
      <c r="J24" s="88" t="s">
        <v>121</v>
      </c>
      <c r="K24" s="89" t="s">
        <v>61</v>
      </c>
      <c r="L24" s="90" t="s">
        <v>61</v>
      </c>
      <c r="M24" s="90" t="s">
        <v>61</v>
      </c>
      <c r="N24" s="91" t="s">
        <v>61</v>
      </c>
      <c r="O24" s="90" t="s">
        <v>61</v>
      </c>
      <c r="P24" s="90" t="s">
        <v>61</v>
      </c>
      <c r="Q24" s="257" t="s">
        <v>61</v>
      </c>
      <c r="R24" s="58"/>
      <c r="S24" s="52"/>
    </row>
    <row r="25" spans="2:21" x14ac:dyDescent="0.3">
      <c r="B25" s="57"/>
      <c r="C25" s="84"/>
      <c r="D25" s="107"/>
      <c r="E25" s="108" t="s">
        <v>122</v>
      </c>
      <c r="F25" s="109"/>
      <c r="G25" s="109"/>
      <c r="H25" s="109"/>
      <c r="I25" s="97" t="s">
        <v>116</v>
      </c>
      <c r="J25" s="88" t="s">
        <v>123</v>
      </c>
      <c r="K25" s="89" t="s">
        <v>61</v>
      </c>
      <c r="L25" s="90" t="s">
        <v>61</v>
      </c>
      <c r="M25" s="90" t="s">
        <v>61</v>
      </c>
      <c r="N25" s="91" t="s">
        <v>61</v>
      </c>
      <c r="O25" s="90" t="s">
        <v>61</v>
      </c>
      <c r="P25" s="90" t="s">
        <v>61</v>
      </c>
      <c r="Q25" s="257" t="s">
        <v>61</v>
      </c>
      <c r="R25" s="58"/>
      <c r="S25" s="52"/>
    </row>
    <row r="26" spans="2:21" ht="15.75" thickBot="1" x14ac:dyDescent="0.35">
      <c r="B26" s="57"/>
      <c r="C26" s="84"/>
      <c r="D26" s="107"/>
      <c r="E26" s="108" t="s">
        <v>124</v>
      </c>
      <c r="F26" s="109"/>
      <c r="G26" s="109"/>
      <c r="H26" s="109"/>
      <c r="I26" s="97" t="s">
        <v>116</v>
      </c>
      <c r="J26" s="110" t="s">
        <v>125</v>
      </c>
      <c r="K26" s="267" t="s">
        <v>61</v>
      </c>
      <c r="L26" s="268" t="s">
        <v>61</v>
      </c>
      <c r="M26" s="268" t="s">
        <v>61</v>
      </c>
      <c r="N26" s="269" t="s">
        <v>61</v>
      </c>
      <c r="O26" s="268" t="s">
        <v>61</v>
      </c>
      <c r="P26" s="268" t="s">
        <v>61</v>
      </c>
      <c r="Q26" s="270" t="s">
        <v>61</v>
      </c>
      <c r="R26" s="58"/>
      <c r="S26" s="52"/>
    </row>
    <row r="27" spans="2:21" ht="15.75" thickBot="1" x14ac:dyDescent="0.35">
      <c r="B27" s="57"/>
      <c r="C27" s="84"/>
      <c r="D27" s="107"/>
      <c r="E27" s="80"/>
      <c r="F27" s="62"/>
      <c r="G27" s="62"/>
      <c r="H27" s="62"/>
      <c r="I27" s="80"/>
      <c r="J27" s="111"/>
      <c r="K27" s="271"/>
      <c r="L27" s="271"/>
      <c r="M27" s="271"/>
      <c r="N27" s="271"/>
      <c r="O27" s="271"/>
      <c r="P27" s="271"/>
      <c r="Q27" s="272"/>
      <c r="R27" s="58"/>
      <c r="S27" s="52"/>
    </row>
    <row r="28" spans="2:21" ht="15.75" thickBot="1" x14ac:dyDescent="0.35">
      <c r="B28" s="57"/>
      <c r="C28" s="84"/>
      <c r="D28" s="78" t="s">
        <v>126</v>
      </c>
      <c r="E28" s="104"/>
      <c r="F28" s="78"/>
      <c r="G28" s="78"/>
      <c r="H28" s="113"/>
      <c r="I28" s="87" t="s">
        <v>116</v>
      </c>
      <c r="J28" s="114" t="s">
        <v>280</v>
      </c>
      <c r="K28" s="273" t="s">
        <v>61</v>
      </c>
      <c r="L28" s="271" t="s">
        <v>61</v>
      </c>
      <c r="M28" s="271" t="s">
        <v>61</v>
      </c>
      <c r="N28" s="271" t="s">
        <v>61</v>
      </c>
      <c r="O28" s="273" t="s">
        <v>61</v>
      </c>
      <c r="P28" s="272" t="s">
        <v>61</v>
      </c>
      <c r="Q28" s="274" t="s">
        <v>61</v>
      </c>
      <c r="R28" s="58"/>
      <c r="S28" s="52"/>
    </row>
    <row r="29" spans="2:21" ht="15.75" thickBot="1" x14ac:dyDescent="0.35">
      <c r="B29" s="57"/>
      <c r="C29" s="116"/>
      <c r="D29" s="117"/>
      <c r="E29" s="118"/>
      <c r="F29" s="117"/>
      <c r="G29" s="117"/>
      <c r="H29" s="117"/>
      <c r="I29" s="119"/>
      <c r="J29" s="111"/>
      <c r="K29" s="112"/>
      <c r="L29" s="112"/>
      <c r="M29" s="112"/>
      <c r="N29" s="112"/>
      <c r="O29" s="112"/>
      <c r="P29" s="112"/>
      <c r="Q29" s="115"/>
      <c r="R29" s="58"/>
      <c r="S29" s="52"/>
    </row>
    <row r="30" spans="2:21" x14ac:dyDescent="0.3">
      <c r="B30" s="120"/>
      <c r="C30" s="121"/>
      <c r="D30" s="122"/>
      <c r="E30" s="122"/>
      <c r="F30" s="122"/>
      <c r="G30" s="122"/>
      <c r="H30" s="122"/>
      <c r="I30" s="123"/>
      <c r="J30" s="123"/>
      <c r="K30" s="122"/>
      <c r="L30" s="122"/>
      <c r="M30" s="122"/>
      <c r="N30" s="122"/>
      <c r="O30" s="122"/>
      <c r="P30" s="122"/>
      <c r="Q30" s="122"/>
      <c r="R30" s="124"/>
      <c r="S30" s="52"/>
    </row>
    <row r="31" spans="2:21" x14ac:dyDescent="0.3">
      <c r="C31" s="52"/>
      <c r="D31" s="52"/>
      <c r="E31" s="52"/>
      <c r="F31" s="52"/>
      <c r="G31" s="52"/>
      <c r="H31" s="52"/>
      <c r="I31" s="53"/>
      <c r="J31" s="53"/>
      <c r="K31" s="52"/>
      <c r="L31" s="52"/>
      <c r="M31" s="52"/>
      <c r="N31" s="52"/>
      <c r="O31" s="52"/>
      <c r="P31" s="52"/>
      <c r="Q31" s="52"/>
      <c r="R31" s="52"/>
      <c r="S31" s="52"/>
    </row>
    <row r="32" spans="2:21" x14ac:dyDescent="0.3">
      <c r="B32" s="125"/>
      <c r="C32" s="126"/>
      <c r="D32" s="438" t="s">
        <v>128</v>
      </c>
      <c r="E32" s="438"/>
      <c r="F32" s="438"/>
      <c r="G32" s="438"/>
      <c r="H32" s="438"/>
      <c r="I32" s="438"/>
      <c r="J32" s="127"/>
      <c r="K32" s="127"/>
      <c r="L32" s="127"/>
      <c r="M32" s="128"/>
      <c r="N32" s="128"/>
      <c r="O32" s="128"/>
      <c r="P32" s="126"/>
      <c r="Q32" s="129"/>
      <c r="R32" s="130"/>
    </row>
    <row r="33" spans="2:18" x14ac:dyDescent="0.3">
      <c r="B33" s="131"/>
      <c r="C33" s="62"/>
      <c r="D33" s="132"/>
      <c r="E33" s="132"/>
      <c r="F33" s="132"/>
      <c r="G33" s="132"/>
      <c r="H33" s="132"/>
      <c r="I33" s="132"/>
      <c r="J33" s="132"/>
      <c r="K33" s="132"/>
      <c r="L33" s="132"/>
      <c r="M33" s="133"/>
      <c r="N33" s="133"/>
      <c r="O33" s="133"/>
      <c r="P33" s="62"/>
      <c r="Q33" s="100"/>
      <c r="R33" s="103"/>
    </row>
    <row r="34" spans="2:18" x14ac:dyDescent="0.3">
      <c r="B34" s="131"/>
      <c r="C34" s="62"/>
      <c r="D34" s="62"/>
      <c r="E34" s="62"/>
      <c r="F34" s="62"/>
      <c r="G34" s="62"/>
      <c r="H34" s="62"/>
      <c r="I34" s="62"/>
      <c r="J34" s="62"/>
      <c r="K34" s="62"/>
      <c r="L34" s="133"/>
      <c r="M34" s="133"/>
      <c r="N34" s="133"/>
      <c r="O34" s="133"/>
      <c r="P34" s="62"/>
      <c r="Q34" s="100"/>
      <c r="R34" s="103"/>
    </row>
    <row r="35" spans="2:18" x14ac:dyDescent="0.3">
      <c r="B35" s="131"/>
      <c r="C35" s="62"/>
      <c r="D35" s="62"/>
      <c r="E35" s="62"/>
      <c r="F35" s="62"/>
      <c r="G35" s="62"/>
      <c r="H35" s="62"/>
      <c r="I35" s="62"/>
      <c r="J35" s="62"/>
      <c r="K35" s="62"/>
      <c r="L35" s="133"/>
      <c r="M35" s="133"/>
      <c r="N35" s="133"/>
      <c r="O35" s="133"/>
      <c r="P35" s="62"/>
      <c r="Q35" s="100"/>
      <c r="R35" s="103"/>
    </row>
    <row r="36" spans="2:18" ht="15.75" x14ac:dyDescent="0.3">
      <c r="B36" s="134"/>
      <c r="C36" s="135"/>
      <c r="D36" s="135"/>
      <c r="E36" s="135"/>
      <c r="F36" s="135"/>
      <c r="G36" s="135"/>
      <c r="H36" s="135"/>
      <c r="I36" s="135"/>
      <c r="J36" s="135"/>
      <c r="K36" s="135"/>
      <c r="L36" s="136"/>
      <c r="M36" s="136"/>
      <c r="N36" s="136"/>
      <c r="O36" s="136"/>
      <c r="P36" s="135"/>
      <c r="Q36" s="100"/>
      <c r="R36" s="103"/>
    </row>
    <row r="37" spans="2:18" ht="15.75" x14ac:dyDescent="0.3">
      <c r="B37" s="134"/>
      <c r="C37" s="135"/>
      <c r="D37" s="135"/>
      <c r="E37" s="135"/>
      <c r="F37" s="135"/>
      <c r="G37" s="135"/>
      <c r="H37" s="135"/>
      <c r="I37" s="135"/>
      <c r="J37" s="135"/>
      <c r="K37" s="135"/>
      <c r="L37" s="136"/>
      <c r="M37" s="136"/>
      <c r="N37" s="136"/>
      <c r="O37" s="136"/>
      <c r="P37" s="135"/>
      <c r="Q37" s="100"/>
      <c r="R37" s="103"/>
    </row>
    <row r="38" spans="2:18" ht="15.75" x14ac:dyDescent="0.3">
      <c r="B38" s="137"/>
      <c r="C38" s="138"/>
      <c r="D38" s="138"/>
      <c r="E38" s="138"/>
      <c r="F38" s="138"/>
      <c r="G38" s="138"/>
      <c r="H38" s="138"/>
      <c r="I38" s="138"/>
      <c r="J38" s="138"/>
      <c r="K38" s="138"/>
      <c r="L38" s="139"/>
      <c r="M38" s="139"/>
      <c r="N38" s="139"/>
      <c r="O38" s="139"/>
      <c r="P38" s="138"/>
      <c r="Q38" s="140"/>
      <c r="R38" s="141"/>
    </row>
  </sheetData>
  <mergeCells count="16">
    <mergeCell ref="C11:I11"/>
    <mergeCell ref="C12:I12"/>
    <mergeCell ref="K12:N12"/>
    <mergeCell ref="O12:P12"/>
    <mergeCell ref="D32:I32"/>
    <mergeCell ref="J10:J13"/>
    <mergeCell ref="K10:N10"/>
    <mergeCell ref="C13:I13"/>
    <mergeCell ref="O6:Q6"/>
    <mergeCell ref="C8:F8"/>
    <mergeCell ref="C9:I9"/>
    <mergeCell ref="O10:P10"/>
    <mergeCell ref="C6:J6"/>
    <mergeCell ref="K6:N6"/>
    <mergeCell ref="C10:I10"/>
    <mergeCell ref="G8:I8"/>
  </mergeCells>
  <pageMargins left="0.7" right="0.7" top="0.75" bottom="0.75" header="0.3" footer="0.3"/>
  <pageSetup paperSize="9" scale="8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Normal="100" workbookViewId="0">
      <selection activeCell="A3" sqref="A3:C3"/>
    </sheetView>
  </sheetViews>
  <sheetFormatPr baseColWidth="10" defaultColWidth="7.85546875" defaultRowHeight="13.5" x14ac:dyDescent="0.3"/>
  <cols>
    <col min="1" max="1" width="17.7109375" style="227" customWidth="1"/>
    <col min="2" max="2" width="17.5703125" style="227" bestFit="1" customWidth="1"/>
    <col min="3" max="3" width="119.140625" style="227" customWidth="1"/>
    <col min="4" max="16384" width="7.85546875" style="227"/>
  </cols>
  <sheetData>
    <row r="1" spans="1:3" x14ac:dyDescent="0.3">
      <c r="A1" s="226" t="s">
        <v>156</v>
      </c>
      <c r="C1" s="228"/>
    </row>
    <row r="2" spans="1:3" x14ac:dyDescent="0.3">
      <c r="A2" s="228"/>
      <c r="C2" s="228"/>
    </row>
    <row r="3" spans="1:3" x14ac:dyDescent="0.3">
      <c r="A3" s="392" t="s">
        <v>147</v>
      </c>
      <c r="B3" s="392"/>
      <c r="C3" s="392"/>
    </row>
    <row r="4" spans="1:3" x14ac:dyDescent="0.3">
      <c r="A4" s="229"/>
      <c r="B4" s="230"/>
      <c r="C4" s="231"/>
    </row>
    <row r="5" spans="1:3" x14ac:dyDescent="0.3">
      <c r="A5" s="232" t="s">
        <v>157</v>
      </c>
      <c r="B5" s="233" t="s">
        <v>158</v>
      </c>
      <c r="C5" s="234" t="s">
        <v>159</v>
      </c>
    </row>
    <row r="7" spans="1:3" x14ac:dyDescent="0.3">
      <c r="A7" s="33" t="s">
        <v>160</v>
      </c>
      <c r="B7" s="33" t="s">
        <v>161</v>
      </c>
      <c r="C7" s="235" t="s">
        <v>162</v>
      </c>
    </row>
    <row r="8" spans="1:3" x14ac:dyDescent="0.3">
      <c r="A8" s="235" t="s">
        <v>163</v>
      </c>
      <c r="B8" s="33"/>
      <c r="C8" s="235" t="s">
        <v>164</v>
      </c>
    </row>
    <row r="9" spans="1:3" ht="24.75" x14ac:dyDescent="0.3">
      <c r="A9" s="235" t="s">
        <v>165</v>
      </c>
      <c r="B9" s="33" t="s">
        <v>166</v>
      </c>
      <c r="C9" s="235" t="s">
        <v>233</v>
      </c>
    </row>
    <row r="10" spans="1:3" x14ac:dyDescent="0.3">
      <c r="A10" s="235" t="s">
        <v>167</v>
      </c>
      <c r="B10" s="33" t="s">
        <v>166</v>
      </c>
      <c r="C10" s="235" t="s">
        <v>234</v>
      </c>
    </row>
    <row r="11" spans="1:3" ht="27" x14ac:dyDescent="0.3">
      <c r="A11" s="235" t="s">
        <v>168</v>
      </c>
      <c r="B11" s="33" t="s">
        <v>166</v>
      </c>
      <c r="C11" s="235" t="s">
        <v>235</v>
      </c>
    </row>
    <row r="12" spans="1:3" x14ac:dyDescent="0.3">
      <c r="A12" s="235" t="s">
        <v>169</v>
      </c>
      <c r="B12" s="33"/>
      <c r="C12" s="235" t="s">
        <v>164</v>
      </c>
    </row>
    <row r="13" spans="1:3" ht="27" x14ac:dyDescent="0.3">
      <c r="A13" s="235" t="s">
        <v>170</v>
      </c>
      <c r="B13" s="33" t="s">
        <v>171</v>
      </c>
      <c r="C13" s="235" t="s">
        <v>236</v>
      </c>
    </row>
    <row r="14" spans="1:3" x14ac:dyDescent="0.3">
      <c r="A14" s="235" t="s">
        <v>172</v>
      </c>
      <c r="B14" s="33" t="s">
        <v>173</v>
      </c>
      <c r="C14" s="235" t="s">
        <v>174</v>
      </c>
    </row>
    <row r="15" spans="1:3" ht="27" x14ac:dyDescent="0.3">
      <c r="A15" s="235" t="s">
        <v>175</v>
      </c>
      <c r="B15" s="33" t="s">
        <v>173</v>
      </c>
      <c r="C15" s="328" t="s">
        <v>176</v>
      </c>
    </row>
    <row r="16" spans="1:3" ht="27" x14ac:dyDescent="0.3">
      <c r="A16" s="235" t="s">
        <v>177</v>
      </c>
      <c r="B16" s="33" t="s">
        <v>173</v>
      </c>
      <c r="C16" s="328" t="s">
        <v>178</v>
      </c>
    </row>
    <row r="17" spans="1:3" ht="40.5" x14ac:dyDescent="0.3">
      <c r="A17" s="235" t="s">
        <v>179</v>
      </c>
      <c r="B17" s="33" t="s">
        <v>173</v>
      </c>
      <c r="C17" s="328" t="s">
        <v>180</v>
      </c>
    </row>
    <row r="18" spans="1:3" x14ac:dyDescent="0.3">
      <c r="A18" s="235" t="s">
        <v>181</v>
      </c>
      <c r="B18" s="33" t="s">
        <v>173</v>
      </c>
      <c r="C18" s="328" t="s">
        <v>182</v>
      </c>
    </row>
  </sheetData>
  <mergeCells count="1">
    <mergeCell ref="A3:C3"/>
  </mergeCells>
  <hyperlinks>
    <hyperlink ref="A1" location="TAB00!A1" display="Retour page de garde" xr:uid="{00000000-0004-0000-0100-000000000000}"/>
  </hyperlinks>
  <pageMargins left="0.7" right="0.7" top="0.75" bottom="0.75" header="0.3" footer="0.3"/>
  <pageSetup paperSize="9" scale="86"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3:W19"/>
  <sheetViews>
    <sheetView zoomScaleNormal="100" workbookViewId="0">
      <pane xSplit="1" ySplit="4" topLeftCell="B5" activePane="bottomRight" state="frozen"/>
      <selection activeCell="C6" sqref="C6:E6"/>
      <selection pane="topRight" activeCell="C6" sqref="C6:E6"/>
      <selection pane="bottomLeft" activeCell="C6" sqref="C6:E6"/>
      <selection pane="bottomRight" activeCell="A3" sqref="A3"/>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4" customWidth="1"/>
    <col min="24" max="16384" width="8.85546875" style="1"/>
  </cols>
  <sheetData>
    <row r="3" spans="1:23" ht="29.45" customHeight="1" x14ac:dyDescent="0.3">
      <c r="A3" s="28" t="str">
        <f>TAB00!B55&amp;" : "&amp;TAB00!C55</f>
        <v>TAB4.5.2 : Synthèse des produits prévisionnels issus des tarifs de prélèvement 2028</v>
      </c>
      <c r="B3" s="28"/>
      <c r="C3" s="28"/>
      <c r="D3" s="28"/>
      <c r="E3" s="28"/>
      <c r="F3" s="28"/>
      <c r="G3" s="28"/>
      <c r="H3" s="28"/>
      <c r="I3" s="28"/>
      <c r="J3" s="28"/>
      <c r="K3" s="28"/>
      <c r="L3" s="28"/>
      <c r="M3" s="28"/>
      <c r="N3" s="28"/>
      <c r="O3" s="28"/>
      <c r="P3" s="28"/>
      <c r="Q3" s="28"/>
      <c r="R3" s="28"/>
      <c r="S3" s="28"/>
      <c r="T3" s="28"/>
      <c r="U3" s="28"/>
      <c r="V3" s="28"/>
      <c r="W3" s="13"/>
    </row>
    <row r="5" spans="1:23" x14ac:dyDescent="0.3">
      <c r="A5" s="425" t="s">
        <v>0</v>
      </c>
      <c r="B5" s="7" t="s">
        <v>7</v>
      </c>
      <c r="C5" s="427" t="s">
        <v>32</v>
      </c>
      <c r="D5" s="427"/>
      <c r="E5" s="427"/>
      <c r="F5" s="427" t="s">
        <v>33</v>
      </c>
      <c r="G5" s="427"/>
      <c r="H5" s="427"/>
      <c r="I5" s="427" t="s">
        <v>34</v>
      </c>
      <c r="J5" s="427"/>
      <c r="K5" s="427"/>
      <c r="L5" s="427" t="s">
        <v>35</v>
      </c>
      <c r="M5" s="427"/>
      <c r="N5" s="427"/>
      <c r="O5" s="427" t="s">
        <v>36</v>
      </c>
      <c r="P5" s="427"/>
      <c r="Q5" s="427"/>
      <c r="R5" s="427" t="s">
        <v>37</v>
      </c>
      <c r="S5" s="427"/>
      <c r="T5" s="427"/>
      <c r="U5" s="427" t="s">
        <v>41</v>
      </c>
      <c r="V5" s="427"/>
      <c r="W5" s="427"/>
    </row>
    <row r="6" spans="1:23" x14ac:dyDescent="0.3">
      <c r="A6" s="425"/>
      <c r="B6" s="7" t="s">
        <v>3</v>
      </c>
      <c r="C6" s="7" t="s">
        <v>12</v>
      </c>
      <c r="D6" s="7" t="s">
        <v>133</v>
      </c>
      <c r="E6" s="7" t="s">
        <v>13</v>
      </c>
      <c r="F6" s="7" t="s">
        <v>12</v>
      </c>
      <c r="G6" s="7" t="s">
        <v>133</v>
      </c>
      <c r="H6" s="7" t="s">
        <v>13</v>
      </c>
      <c r="I6" s="7" t="s">
        <v>12</v>
      </c>
      <c r="J6" s="7" t="s">
        <v>133</v>
      </c>
      <c r="K6" s="7" t="s">
        <v>13</v>
      </c>
      <c r="L6" s="7" t="s">
        <v>12</v>
      </c>
      <c r="M6" s="7" t="s">
        <v>133</v>
      </c>
      <c r="N6" s="7" t="s">
        <v>13</v>
      </c>
      <c r="O6" s="7" t="s">
        <v>12</v>
      </c>
      <c r="P6" s="7" t="s">
        <v>133</v>
      </c>
      <c r="Q6" s="7" t="s">
        <v>13</v>
      </c>
      <c r="R6" s="7" t="s">
        <v>12</v>
      </c>
      <c r="S6" s="7" t="s">
        <v>133</v>
      </c>
      <c r="T6" s="7" t="s">
        <v>13</v>
      </c>
      <c r="U6" s="7" t="s">
        <v>12</v>
      </c>
      <c r="V6" s="7" t="s">
        <v>133</v>
      </c>
      <c r="W6" s="7" t="s">
        <v>13</v>
      </c>
    </row>
    <row r="7" spans="1:23" x14ac:dyDescent="0.3">
      <c r="A7" s="205" t="s">
        <v>5</v>
      </c>
      <c r="B7" s="254">
        <f>SUM(E7,H7,K7,N7,Q7,T7,W7)</f>
        <v>0</v>
      </c>
      <c r="C7" s="206"/>
      <c r="D7" s="206"/>
      <c r="E7" s="254">
        <f>SUM(E8:E10)</f>
        <v>0</v>
      </c>
      <c r="F7" s="206"/>
      <c r="G7" s="206"/>
      <c r="H7" s="254">
        <f>SUM(H8:H10)</f>
        <v>0</v>
      </c>
      <c r="I7" s="206"/>
      <c r="J7" s="206"/>
      <c r="K7" s="254">
        <f>SUM(K8:K10)</f>
        <v>0</v>
      </c>
      <c r="L7" s="206"/>
      <c r="M7" s="206"/>
      <c r="N7" s="254">
        <f>SUM(N8:N10)</f>
        <v>0</v>
      </c>
      <c r="O7" s="206"/>
      <c r="P7" s="206"/>
      <c r="Q7" s="254">
        <f>SUM(Q8:Q10)</f>
        <v>0</v>
      </c>
      <c r="R7" s="206"/>
      <c r="S7" s="254"/>
      <c r="T7" s="254">
        <f>SUM(T8:T10)</f>
        <v>0</v>
      </c>
      <c r="U7" s="206"/>
      <c r="V7" s="206"/>
      <c r="W7" s="254">
        <f>SUM(W8:W10)</f>
        <v>0</v>
      </c>
    </row>
    <row r="8" spans="1:23" x14ac:dyDescent="0.3">
      <c r="A8" s="207" t="s">
        <v>110</v>
      </c>
      <c r="B8" s="254">
        <f t="shared" ref="B8:B19" si="0">SUM(E8,H8,K8,N8,Q8,T8,W8)</f>
        <v>0</v>
      </c>
      <c r="C8" s="208"/>
      <c r="D8" s="208"/>
      <c r="E8" s="208"/>
      <c r="F8" s="208"/>
      <c r="G8" s="208"/>
      <c r="H8" s="208"/>
      <c r="I8" s="208"/>
      <c r="J8" s="208"/>
      <c r="K8" s="256"/>
      <c r="L8" s="208"/>
      <c r="M8" s="208"/>
      <c r="N8" s="208"/>
      <c r="O8" s="253">
        <f>IF('TAB4.5.1'!O$15="V",0,'TAB4.5.1'!O$15)</f>
        <v>0</v>
      </c>
      <c r="P8" s="254">
        <f>'TAB3'!$H$40</f>
        <v>0</v>
      </c>
      <c r="Q8" s="254">
        <f>O8*P8</f>
        <v>0</v>
      </c>
      <c r="R8" s="253">
        <f>IF('TAB4.5.1'!P$15="V",0,'TAB4.5.1'!P$15)</f>
        <v>0</v>
      </c>
      <c r="S8" s="254">
        <f>'TAB3'!$H$41</f>
        <v>0</v>
      </c>
      <c r="T8" s="254">
        <f>R8*S8</f>
        <v>0</v>
      </c>
      <c r="U8" s="208"/>
      <c r="V8" s="208"/>
      <c r="W8" s="208"/>
    </row>
    <row r="9" spans="1:23" x14ac:dyDescent="0.3">
      <c r="A9" s="207" t="s">
        <v>132</v>
      </c>
      <c r="B9" s="254">
        <f t="shared" si="0"/>
        <v>0</v>
      </c>
      <c r="C9" s="254">
        <f>IF('TAB4.5.1'!K$16="V",0,'TAB4.5.1'!K$16)</f>
        <v>0</v>
      </c>
      <c r="D9" s="254">
        <f>'TAB3'!$H$8</f>
        <v>0</v>
      </c>
      <c r="E9" s="254">
        <f t="shared" ref="E9:E13" si="1">C9*D9</f>
        <v>0</v>
      </c>
      <c r="F9" s="254">
        <f>IF('TAB4.5.1'!L$16="V",0,'TAB4.5.1'!L$16)</f>
        <v>0</v>
      </c>
      <c r="G9" s="254">
        <f>'TAB3'!$H$9</f>
        <v>0</v>
      </c>
      <c r="H9" s="254">
        <f t="shared" ref="H9:H13" si="2">F9*G9</f>
        <v>0</v>
      </c>
      <c r="I9" s="254">
        <f>IF('TAB4.5.1'!M$16="V",0,'TAB4.5.1'!M$16)</f>
        <v>0</v>
      </c>
      <c r="J9" s="254">
        <f>'TAB3'!$H$10</f>
        <v>0</v>
      </c>
      <c r="K9" s="254">
        <f t="shared" ref="K9:K13" si="3">I9*J9</f>
        <v>0</v>
      </c>
      <c r="L9" s="254">
        <f>IF('TAB4.5.1'!N$16="V",0,'TAB4.5.1'!N$16)</f>
        <v>0</v>
      </c>
      <c r="M9" s="254">
        <f>'TAB3'!$H$12</f>
        <v>0</v>
      </c>
      <c r="N9" s="254">
        <f t="shared" ref="N9:N13" si="4">L9*M9</f>
        <v>0</v>
      </c>
      <c r="O9" s="254">
        <f>IF('TAB4.5.1'!O$16="V",0,'TAB4.5.1'!O$16)</f>
        <v>0</v>
      </c>
      <c r="P9" s="254">
        <f>'TAB3'!$H$13</f>
        <v>0</v>
      </c>
      <c r="Q9" s="254">
        <f t="shared" ref="Q9:Q13" si="5">O9*P9</f>
        <v>0</v>
      </c>
      <c r="R9" s="254">
        <f>IF('TAB4.5.1'!P$16="V",0,'TAB4.5.1'!P$16)</f>
        <v>0</v>
      </c>
      <c r="S9" s="254">
        <f>'TAB3'!$H$15</f>
        <v>0</v>
      </c>
      <c r="T9" s="254">
        <f t="shared" ref="T9:T13" si="6">R9*S9</f>
        <v>0</v>
      </c>
      <c r="U9" s="254">
        <f>IF('TAB4.5.1'!Q$16="V",0,'TAB4.5.1'!Q$16)</f>
        <v>0</v>
      </c>
      <c r="V9" s="254">
        <f>'TAB3'!$H$17</f>
        <v>0</v>
      </c>
      <c r="W9" s="254">
        <f t="shared" ref="W9" si="7">U9*V9</f>
        <v>0</v>
      </c>
    </row>
    <row r="10" spans="1:23" s="5" customFormat="1" ht="14.45" customHeight="1" x14ac:dyDescent="0.3">
      <c r="A10" s="207" t="s">
        <v>115</v>
      </c>
      <c r="B10" s="254">
        <f>SUM(E10,H10,K10,N10,Q10,T10,W10)</f>
        <v>0</v>
      </c>
      <c r="C10" s="253"/>
      <c r="D10" s="254"/>
      <c r="E10" s="254">
        <f>E11+E12</f>
        <v>0</v>
      </c>
      <c r="F10" s="253"/>
      <c r="G10" s="254"/>
      <c r="H10" s="254">
        <f>H11+H12</f>
        <v>0</v>
      </c>
      <c r="I10" s="253"/>
      <c r="J10" s="254"/>
      <c r="K10" s="254">
        <f>K11+K12</f>
        <v>0</v>
      </c>
      <c r="L10" s="254"/>
      <c r="M10" s="254"/>
      <c r="N10" s="254">
        <f>N11+N12</f>
        <v>0</v>
      </c>
      <c r="O10" s="254"/>
      <c r="P10" s="254"/>
      <c r="Q10" s="254">
        <f>Q11+Q12</f>
        <v>0</v>
      </c>
      <c r="R10" s="254"/>
      <c r="S10" s="254"/>
      <c r="T10" s="254">
        <f>T11+T12</f>
        <v>0</v>
      </c>
      <c r="U10" s="254"/>
      <c r="V10" s="254"/>
      <c r="W10" s="254">
        <f>W11+W12</f>
        <v>0</v>
      </c>
    </row>
    <row r="11" spans="1:23" s="5" customFormat="1" ht="14.45" customHeight="1" x14ac:dyDescent="0.3">
      <c r="A11" s="337" t="s">
        <v>281</v>
      </c>
      <c r="B11" s="254">
        <f>SUM(E11,H11,K11,N11,Q11,T11,W11)</f>
        <v>0</v>
      </c>
      <c r="C11" s="253">
        <f>IF('TAB4.5.1'!K$18="V",0,'TAB4.5.1'!K$18)</f>
        <v>0</v>
      </c>
      <c r="D11" s="254">
        <f>'TAB3'!$H$24</f>
        <v>0</v>
      </c>
      <c r="E11" s="254">
        <f t="shared" ref="E11:E12" si="8">C11*D11</f>
        <v>0</v>
      </c>
      <c r="F11" s="253">
        <f>IF('TAB4.5.1'!L$18="V",0,'TAB4.5.1'!L$18)</f>
        <v>0</v>
      </c>
      <c r="G11" s="254">
        <f>'TAB3'!$H$25</f>
        <v>0</v>
      </c>
      <c r="H11" s="254">
        <f t="shared" ref="H11:H12" si="9">F11*G11</f>
        <v>0</v>
      </c>
      <c r="I11" s="253">
        <f>IF('TAB4.5.1'!M$18="V",0,'TAB4.5.1'!M$18)</f>
        <v>0</v>
      </c>
      <c r="J11" s="254">
        <f>'TAB3'!$H$26</f>
        <v>0</v>
      </c>
      <c r="K11" s="254">
        <f t="shared" ref="K11:K12" si="10">I11*J11</f>
        <v>0</v>
      </c>
      <c r="L11" s="253">
        <f>IF('TAB4.5.1'!N$18="V",0,'TAB4.5.1'!N$18)</f>
        <v>0</v>
      </c>
      <c r="M11" s="254">
        <f>'TAB3'!$H$28</f>
        <v>0</v>
      </c>
      <c r="N11" s="254">
        <f t="shared" ref="N11:N12" si="11">L11*M11</f>
        <v>0</v>
      </c>
      <c r="O11" s="253">
        <f>IF('TAB4.5.1'!O$18="V",0,'TAB4.5.1'!O$18)</f>
        <v>0</v>
      </c>
      <c r="P11" s="254">
        <f>'TAB3'!$H$29</f>
        <v>0</v>
      </c>
      <c r="Q11" s="254">
        <f t="shared" ref="Q11:Q12" si="12">O11*P11</f>
        <v>0</v>
      </c>
      <c r="R11" s="253">
        <f>IF('TAB4.5.1'!P$18="V",0,'TAB4.5.1'!P$18)</f>
        <v>0</v>
      </c>
      <c r="S11" s="254">
        <f>'TAB3'!$H$31</f>
        <v>0</v>
      </c>
      <c r="T11" s="254">
        <f t="shared" ref="T11:T12" si="13">R11*S11</f>
        <v>0</v>
      </c>
      <c r="U11" s="253">
        <f>IF('TAB4.5.1'!Q$18="V",0,'TAB4.5.1'!Q$18)</f>
        <v>0</v>
      </c>
      <c r="V11" s="254">
        <f>'TAB3'!$H$33</f>
        <v>0</v>
      </c>
      <c r="W11" s="254">
        <f t="shared" ref="W11:W12" si="14">U11*V11</f>
        <v>0</v>
      </c>
    </row>
    <row r="12" spans="1:23" s="5" customFormat="1" ht="14.45" customHeight="1" x14ac:dyDescent="0.3">
      <c r="A12" s="337" t="s">
        <v>282</v>
      </c>
      <c r="B12" s="254">
        <f>SUM(E12,H12,K12,N12,Q12,T12,W12)</f>
        <v>0</v>
      </c>
      <c r="C12" s="253">
        <f>IF('TAB4.5.1'!K$19="V",0,'TAB4.5.1'!K$19)</f>
        <v>0</v>
      </c>
      <c r="D12" s="254">
        <f>'TAB3.2'!$H$8</f>
        <v>0</v>
      </c>
      <c r="E12" s="254">
        <f t="shared" si="8"/>
        <v>0</v>
      </c>
      <c r="F12" s="253">
        <f>IF('TAB4.5.1'!L$19="V",0,'TAB4.5.1'!L$19)</f>
        <v>0</v>
      </c>
      <c r="G12" s="254">
        <f>'TAB3.2'!$H$9</f>
        <v>0</v>
      </c>
      <c r="H12" s="254">
        <f t="shared" si="9"/>
        <v>0</v>
      </c>
      <c r="I12" s="253">
        <f>IF('TAB4.5.1'!M$19="V",0,'TAB4.5.1'!M$19)</f>
        <v>0</v>
      </c>
      <c r="J12" s="254">
        <f>'TAB3.2'!$H$10</f>
        <v>0</v>
      </c>
      <c r="K12" s="254">
        <f t="shared" si="10"/>
        <v>0</v>
      </c>
      <c r="L12" s="253">
        <f>IF('TAB4.5.1'!N$19="V",0,'TAB4.5.1'!N$19)</f>
        <v>0</v>
      </c>
      <c r="M12" s="254">
        <f>'TAB3.2'!$H$12</f>
        <v>0</v>
      </c>
      <c r="N12" s="254">
        <f t="shared" si="11"/>
        <v>0</v>
      </c>
      <c r="O12" s="253">
        <f>IF('TAB4.5.1'!O$19="V",0,'TAB4.5.1'!O$19)</f>
        <v>0</v>
      </c>
      <c r="P12" s="254">
        <f>'TAB3.2'!$H$13</f>
        <v>0</v>
      </c>
      <c r="Q12" s="254">
        <f t="shared" si="12"/>
        <v>0</v>
      </c>
      <c r="R12" s="253">
        <f>IF('TAB4.5.1'!P$19="V",0,'TAB4.5.1'!P$19)</f>
        <v>0</v>
      </c>
      <c r="S12" s="254">
        <f>'TAB3.2'!$H$15</f>
        <v>0</v>
      </c>
      <c r="T12" s="254">
        <f t="shared" si="13"/>
        <v>0</v>
      </c>
      <c r="U12" s="253">
        <f>IF('TAB4.5.1'!Q$19="V",0,'TAB4.5.1'!Q$19)</f>
        <v>0</v>
      </c>
      <c r="V12" s="254">
        <f>'TAB3.2'!$H$17</f>
        <v>0</v>
      </c>
      <c r="W12" s="254">
        <f t="shared" si="14"/>
        <v>0</v>
      </c>
    </row>
    <row r="13" spans="1:23" x14ac:dyDescent="0.3">
      <c r="A13" s="205" t="s">
        <v>130</v>
      </c>
      <c r="B13" s="254">
        <f t="shared" si="0"/>
        <v>0</v>
      </c>
      <c r="C13" s="253">
        <f>IF('TAB4.5.1'!K$21="V",0,'TAB4.5.1'!K$21)</f>
        <v>0</v>
      </c>
      <c r="D13" s="254">
        <f>D11</f>
        <v>0</v>
      </c>
      <c r="E13" s="254">
        <f t="shared" si="1"/>
        <v>0</v>
      </c>
      <c r="F13" s="253">
        <f>IF('TAB4.5.1'!L$21="V",0,'TAB4.5.1'!L$21)</f>
        <v>0</v>
      </c>
      <c r="G13" s="254">
        <f>G11</f>
        <v>0</v>
      </c>
      <c r="H13" s="254">
        <f t="shared" si="2"/>
        <v>0</v>
      </c>
      <c r="I13" s="253">
        <f>IF('TAB4.5.1'!M$21="V",0,'TAB4.5.1'!M$21)</f>
        <v>0</v>
      </c>
      <c r="J13" s="254">
        <f>J11</f>
        <v>0</v>
      </c>
      <c r="K13" s="254">
        <f t="shared" si="3"/>
        <v>0</v>
      </c>
      <c r="L13" s="253">
        <f>IF('TAB4.5.1'!N$21="V",0,'TAB4.5.1'!N$21)</f>
        <v>0</v>
      </c>
      <c r="M13" s="254">
        <f>M11</f>
        <v>0</v>
      </c>
      <c r="N13" s="254">
        <f t="shared" si="4"/>
        <v>0</v>
      </c>
      <c r="O13" s="253">
        <f>IF('TAB4.5.1'!O$21="V",0,'TAB4.5.1'!O$21)</f>
        <v>0</v>
      </c>
      <c r="P13" s="254">
        <f>P11</f>
        <v>0</v>
      </c>
      <c r="Q13" s="254">
        <f t="shared" si="5"/>
        <v>0</v>
      </c>
      <c r="R13" s="253">
        <f>IF('TAB4.5.1'!P$21="V",0,'TAB4.5.1'!P$21)</f>
        <v>0</v>
      </c>
      <c r="S13" s="254">
        <f>S11</f>
        <v>0</v>
      </c>
      <c r="T13" s="254">
        <f t="shared" si="6"/>
        <v>0</v>
      </c>
      <c r="U13" s="208"/>
      <c r="V13" s="208"/>
      <c r="W13" s="208"/>
    </row>
    <row r="14" spans="1:23" x14ac:dyDescent="0.3">
      <c r="A14" s="205" t="s">
        <v>56</v>
      </c>
      <c r="B14" s="254">
        <f t="shared" si="0"/>
        <v>0</v>
      </c>
      <c r="C14" s="253"/>
      <c r="D14" s="254"/>
      <c r="E14" s="254">
        <f>SUM(E15:E17)</f>
        <v>0</v>
      </c>
      <c r="F14" s="253"/>
      <c r="G14" s="254"/>
      <c r="H14" s="254">
        <f>SUM(H15:H17)</f>
        <v>0</v>
      </c>
      <c r="I14" s="253"/>
      <c r="J14" s="254"/>
      <c r="K14" s="254">
        <f>SUM(K15:K17)</f>
        <v>0</v>
      </c>
      <c r="L14" s="253"/>
      <c r="M14" s="254"/>
      <c r="N14" s="254">
        <f>SUM(N15:N17)</f>
        <v>0</v>
      </c>
      <c r="O14" s="253"/>
      <c r="P14" s="254"/>
      <c r="Q14" s="254">
        <f>SUM(Q15:Q17)</f>
        <v>0</v>
      </c>
      <c r="R14" s="253"/>
      <c r="S14" s="254"/>
      <c r="T14" s="254">
        <f>SUM(T15:T17)</f>
        <v>0</v>
      </c>
      <c r="U14" s="253"/>
      <c r="V14" s="254"/>
      <c r="W14" s="254">
        <f>SUM(W15:W17)</f>
        <v>0</v>
      </c>
    </row>
    <row r="15" spans="1:23" x14ac:dyDescent="0.3">
      <c r="A15" s="207" t="s">
        <v>2</v>
      </c>
      <c r="B15" s="254">
        <f t="shared" si="0"/>
        <v>0</v>
      </c>
      <c r="C15" s="253">
        <f>IF('TAB4.5.1'!K$24="V",0,'TAB4.5.1'!K$24)</f>
        <v>0</v>
      </c>
      <c r="D15" s="254">
        <f>D13-'TAB3.1'!H8</f>
        <v>0</v>
      </c>
      <c r="E15" s="254">
        <f t="shared" ref="E15:E18" si="15">C15*D15</f>
        <v>0</v>
      </c>
      <c r="F15" s="253">
        <f>IF('TAB4.5.1'!L$24="V",0,'TAB4.5.1'!L$24)</f>
        <v>0</v>
      </c>
      <c r="G15" s="254">
        <f>G13-'TAB3.1'!H9</f>
        <v>0</v>
      </c>
      <c r="H15" s="254">
        <f t="shared" ref="H15:H18" si="16">F15*G15</f>
        <v>0</v>
      </c>
      <c r="I15" s="253">
        <f>IF('TAB4.5.1'!M$24="V",0,'TAB4.5.1'!M$24)</f>
        <v>0</v>
      </c>
      <c r="J15" s="254">
        <f>J13-'TAB3.1'!H10</f>
        <v>0</v>
      </c>
      <c r="K15" s="254">
        <f t="shared" ref="K15:K18" si="17">I15*J15</f>
        <v>0</v>
      </c>
      <c r="L15" s="253">
        <f>IF('TAB4.5.1'!N$24="V",0,'TAB4.5.1'!N$24)</f>
        <v>0</v>
      </c>
      <c r="M15" s="254">
        <f>M13-'TAB3.1'!H12</f>
        <v>0</v>
      </c>
      <c r="N15" s="254">
        <f t="shared" ref="N15:N18" si="18">L15*M15</f>
        <v>0</v>
      </c>
      <c r="O15" s="253">
        <f>IF('TAB4.5.1'!O$24="V",0,'TAB4.5.1'!O$24)</f>
        <v>0</v>
      </c>
      <c r="P15" s="254">
        <f>P13-'TAB3.1'!H13</f>
        <v>0</v>
      </c>
      <c r="Q15" s="254">
        <f t="shared" ref="Q15:Q18" si="19">O15*P15</f>
        <v>0</v>
      </c>
      <c r="R15" s="253">
        <f>IF('TAB4.5.1'!P$24="V",0,'TAB4.5.1'!P$24)</f>
        <v>0</v>
      </c>
      <c r="S15" s="254">
        <f>S13-'TAB3.1'!H15</f>
        <v>0</v>
      </c>
      <c r="T15" s="254">
        <f t="shared" ref="T15:T18" si="20">R15*S15</f>
        <v>0</v>
      </c>
      <c r="U15" s="253">
        <f>IF('TAB4.5.1'!Q$24="V",0,'TAB4.5.1'!Q$24)</f>
        <v>0</v>
      </c>
      <c r="V15" s="254">
        <f>V10-'TAB3.1'!H17</f>
        <v>0</v>
      </c>
      <c r="W15" s="254">
        <f t="shared" ref="W15:W18" si="21">U15*V15</f>
        <v>0</v>
      </c>
    </row>
    <row r="16" spans="1:23" x14ac:dyDescent="0.3">
      <c r="A16" s="207" t="s">
        <v>6</v>
      </c>
      <c r="B16" s="254">
        <f t="shared" si="0"/>
        <v>0</v>
      </c>
      <c r="C16" s="253">
        <f>IF('TAB4.5.1'!K$25="V",0,'TAB4.5.1'!K$25)</f>
        <v>0</v>
      </c>
      <c r="D16" s="254">
        <f>D15</f>
        <v>0</v>
      </c>
      <c r="E16" s="254">
        <f t="shared" si="15"/>
        <v>0</v>
      </c>
      <c r="F16" s="253">
        <f>IF('TAB4.5.1'!L$25="V",0,'TAB4.5.1'!L$25)</f>
        <v>0</v>
      </c>
      <c r="G16" s="254">
        <f>G15</f>
        <v>0</v>
      </c>
      <c r="H16" s="254">
        <f t="shared" si="16"/>
        <v>0</v>
      </c>
      <c r="I16" s="253">
        <f>IF('TAB4.5.1'!M$25="V",0,'TAB4.5.1'!M$25)</f>
        <v>0</v>
      </c>
      <c r="J16" s="254">
        <f>J15</f>
        <v>0</v>
      </c>
      <c r="K16" s="254">
        <f t="shared" si="17"/>
        <v>0</v>
      </c>
      <c r="L16" s="253">
        <f>IF('TAB4.5.1'!N$25="V",0,'TAB4.5.1'!N$25)</f>
        <v>0</v>
      </c>
      <c r="M16" s="254">
        <f>M15</f>
        <v>0</v>
      </c>
      <c r="N16" s="254">
        <f t="shared" si="18"/>
        <v>0</v>
      </c>
      <c r="O16" s="253">
        <f>IF('TAB4.5.1'!O$25="V",0,'TAB4.5.1'!O$25)</f>
        <v>0</v>
      </c>
      <c r="P16" s="254">
        <f>P15</f>
        <v>0</v>
      </c>
      <c r="Q16" s="254">
        <f t="shared" si="19"/>
        <v>0</v>
      </c>
      <c r="R16" s="253">
        <f>IF('TAB4.5.1'!P$25="V",0,'TAB4.5.1'!P$25)</f>
        <v>0</v>
      </c>
      <c r="S16" s="254">
        <f>S15</f>
        <v>0</v>
      </c>
      <c r="T16" s="254">
        <f t="shared" si="20"/>
        <v>0</v>
      </c>
      <c r="U16" s="253">
        <f>IF('TAB4.5.1'!Q$25="V",0,'TAB4.5.1'!Q$25)</f>
        <v>0</v>
      </c>
      <c r="V16" s="254">
        <f>V15</f>
        <v>0</v>
      </c>
      <c r="W16" s="254">
        <f t="shared" si="21"/>
        <v>0</v>
      </c>
    </row>
    <row r="17" spans="1:23" x14ac:dyDescent="0.3">
      <c r="A17" s="207" t="s">
        <v>10</v>
      </c>
      <c r="B17" s="254">
        <f t="shared" si="0"/>
        <v>0</v>
      </c>
      <c r="C17" s="253">
        <f>IF('TAB4.5.1'!K$26="V",0,'TAB4.5.1'!K$26)</f>
        <v>0</v>
      </c>
      <c r="D17" s="254">
        <f t="shared" ref="D17:D18" si="22">D16</f>
        <v>0</v>
      </c>
      <c r="E17" s="254">
        <f t="shared" si="15"/>
        <v>0</v>
      </c>
      <c r="F17" s="253">
        <f>IF('TAB4.5.1'!L$26="V",0,'TAB4.5.1'!L$26)</f>
        <v>0</v>
      </c>
      <c r="G17" s="254">
        <f t="shared" ref="G17:G18" si="23">G16</f>
        <v>0</v>
      </c>
      <c r="H17" s="254">
        <f t="shared" si="16"/>
        <v>0</v>
      </c>
      <c r="I17" s="253">
        <f>IF('TAB4.5.1'!M$26="V",0,'TAB4.5.1'!M$26)</f>
        <v>0</v>
      </c>
      <c r="J17" s="254">
        <f t="shared" ref="J17:J18" si="24">J16</f>
        <v>0</v>
      </c>
      <c r="K17" s="254">
        <f t="shared" si="17"/>
        <v>0</v>
      </c>
      <c r="L17" s="253">
        <f>IF('TAB4.5.1'!N$26="V",0,'TAB4.5.1'!N$26)</f>
        <v>0</v>
      </c>
      <c r="M17" s="254">
        <f t="shared" ref="M17:M18" si="25">M16</f>
        <v>0</v>
      </c>
      <c r="N17" s="254">
        <f t="shared" si="18"/>
        <v>0</v>
      </c>
      <c r="O17" s="253">
        <f>IF('TAB4.5.1'!O$26="V",0,'TAB4.5.1'!O$26)</f>
        <v>0</v>
      </c>
      <c r="P17" s="254">
        <f t="shared" ref="P17:P18" si="26">P16</f>
        <v>0</v>
      </c>
      <c r="Q17" s="254">
        <f t="shared" si="19"/>
        <v>0</v>
      </c>
      <c r="R17" s="253">
        <f>IF('TAB4.5.1'!P$26="V",0,'TAB4.5.1'!P$26)</f>
        <v>0</v>
      </c>
      <c r="S17" s="254">
        <f t="shared" ref="S17:S18" si="27">S16</f>
        <v>0</v>
      </c>
      <c r="T17" s="254">
        <f t="shared" si="20"/>
        <v>0</v>
      </c>
      <c r="U17" s="253">
        <f>IF('TAB4.5.1'!Q$26="V",0,'TAB4.5.1'!Q$26)</f>
        <v>0</v>
      </c>
      <c r="V17" s="254">
        <f t="shared" ref="V17:V18" si="28">V16</f>
        <v>0</v>
      </c>
      <c r="W17" s="254">
        <f t="shared" si="21"/>
        <v>0</v>
      </c>
    </row>
    <row r="18" spans="1:23" x14ac:dyDescent="0.3">
      <c r="A18" s="205" t="s">
        <v>131</v>
      </c>
      <c r="B18" s="254">
        <f t="shared" si="0"/>
        <v>0</v>
      </c>
      <c r="C18" s="253">
        <f>IF('TAB4.5.1'!K$28="V",0,'TAB4.5.1'!K$28)</f>
        <v>0</v>
      </c>
      <c r="D18" s="254">
        <f t="shared" si="22"/>
        <v>0</v>
      </c>
      <c r="E18" s="254">
        <f t="shared" si="15"/>
        <v>0</v>
      </c>
      <c r="F18" s="253">
        <f>IF('TAB4.5.1'!L$28="V",0,'TAB4.5.1'!L$28)</f>
        <v>0</v>
      </c>
      <c r="G18" s="254">
        <f t="shared" si="23"/>
        <v>0</v>
      </c>
      <c r="H18" s="254">
        <f t="shared" si="16"/>
        <v>0</v>
      </c>
      <c r="I18" s="253">
        <f>IF('TAB4.5.1'!M$28="V",0,'TAB4.5.1'!M$28)</f>
        <v>0</v>
      </c>
      <c r="J18" s="254">
        <f t="shared" si="24"/>
        <v>0</v>
      </c>
      <c r="K18" s="254">
        <f t="shared" si="17"/>
        <v>0</v>
      </c>
      <c r="L18" s="253">
        <f>IF('TAB4.5.1'!N$28="V",0,'TAB4.5.1'!N$28)</f>
        <v>0</v>
      </c>
      <c r="M18" s="254">
        <f t="shared" si="25"/>
        <v>0</v>
      </c>
      <c r="N18" s="254">
        <f t="shared" si="18"/>
        <v>0</v>
      </c>
      <c r="O18" s="253">
        <f>IF('TAB4.5.1'!O$28="V",0,'TAB4.5.1'!O$28)</f>
        <v>0</v>
      </c>
      <c r="P18" s="254">
        <f t="shared" si="26"/>
        <v>0</v>
      </c>
      <c r="Q18" s="254">
        <f t="shared" si="19"/>
        <v>0</v>
      </c>
      <c r="R18" s="253">
        <f>IF('TAB4.5.1'!P$28="V",0,'TAB4.5.1'!P$28)</f>
        <v>0</v>
      </c>
      <c r="S18" s="254">
        <f t="shared" si="27"/>
        <v>0</v>
      </c>
      <c r="T18" s="254">
        <f t="shared" si="20"/>
        <v>0</v>
      </c>
      <c r="U18" s="253">
        <f>IF('TAB4.5.1'!Q$28="V",0,'TAB4.5.1'!Q$28)</f>
        <v>0</v>
      </c>
      <c r="V18" s="254">
        <f t="shared" si="28"/>
        <v>0</v>
      </c>
      <c r="W18" s="254">
        <f t="shared" si="21"/>
        <v>0</v>
      </c>
    </row>
    <row r="19" spans="1:23" x14ac:dyDescent="0.3">
      <c r="A19" s="47" t="s">
        <v>7</v>
      </c>
      <c r="B19" s="255">
        <f t="shared" si="0"/>
        <v>0</v>
      </c>
      <c r="C19" s="10"/>
      <c r="D19" s="255"/>
      <c r="E19" s="255">
        <f>SUM(E7,E13:E14,E18)</f>
        <v>0</v>
      </c>
      <c r="F19" s="10"/>
      <c r="G19" s="255"/>
      <c r="H19" s="255">
        <f>SUM(H7,H13:H14,H18)</f>
        <v>0</v>
      </c>
      <c r="I19" s="10"/>
      <c r="J19" s="255"/>
      <c r="K19" s="255">
        <f>SUM(K7,K13:K14,K18)</f>
        <v>0</v>
      </c>
      <c r="L19" s="10"/>
      <c r="M19" s="255"/>
      <c r="N19" s="255">
        <f>SUM(N7,N13:N14,N18)</f>
        <v>0</v>
      </c>
      <c r="O19" s="10"/>
      <c r="P19" s="255"/>
      <c r="Q19" s="255">
        <f>SUM(Q7,Q13:Q14,Q18)</f>
        <v>0</v>
      </c>
      <c r="R19" s="10"/>
      <c r="S19" s="255"/>
      <c r="T19" s="255">
        <f>SUM(T7,T13:T14,T18)</f>
        <v>0</v>
      </c>
      <c r="U19" s="10"/>
      <c r="V19" s="255"/>
      <c r="W19" s="255">
        <f>SUM(W7,W13:W14,W18)</f>
        <v>0</v>
      </c>
    </row>
  </sheetData>
  <mergeCells count="8">
    <mergeCell ref="R5:T5"/>
    <mergeCell ref="U5:W5"/>
    <mergeCell ref="A5:A6"/>
    <mergeCell ref="C5:E5"/>
    <mergeCell ref="F5:H5"/>
    <mergeCell ref="I5:K5"/>
    <mergeCell ref="L5:N5"/>
    <mergeCell ref="O5:Q5"/>
  </mergeCells>
  <pageMargins left="0.7" right="0.7" top="0.75" bottom="0.75" header="0.3" footer="0.3"/>
  <pageSetup paperSize="8" scale="5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8"/>
  <sheetViews>
    <sheetView zoomScaleNormal="100" workbookViewId="0">
      <selection activeCell="A3" sqref="A3"/>
    </sheetView>
  </sheetViews>
  <sheetFormatPr baseColWidth="10" defaultColWidth="8.85546875" defaultRowHeight="13.5" x14ac:dyDescent="0.3"/>
  <cols>
    <col min="1" max="1" width="44.85546875" style="4" bestFit="1" customWidth="1"/>
    <col min="2" max="8" width="16.7109375" style="4" customWidth="1"/>
    <col min="9" max="16384" width="8.85546875" style="4"/>
  </cols>
  <sheetData>
    <row r="1" spans="1:9" s="1" customFormat="1" ht="15" x14ac:dyDescent="0.3"/>
    <row r="2" spans="1:9" s="1" customFormat="1" ht="15" x14ac:dyDescent="0.3"/>
    <row r="3" spans="1:9" s="1" customFormat="1" ht="18.75" x14ac:dyDescent="0.3">
      <c r="A3" s="28" t="str">
        <f>TAB00!B56&amp;" : "&amp;TAB00!C56</f>
        <v>TAB5 : Synthèse des produits prévisionnels issus des tarifs d'injection</v>
      </c>
      <c r="B3" s="28"/>
      <c r="C3" s="28"/>
      <c r="D3" s="28"/>
      <c r="E3" s="28"/>
      <c r="F3" s="28"/>
      <c r="G3" s="28"/>
      <c r="H3" s="28"/>
    </row>
    <row r="4" spans="1:9" s="1" customFormat="1" ht="15" x14ac:dyDescent="0.3"/>
    <row r="5" spans="1:9" s="1" customFormat="1" ht="25.15" customHeight="1" x14ac:dyDescent="0.35">
      <c r="A5" s="426" t="s">
        <v>253</v>
      </c>
      <c r="B5" s="426"/>
      <c r="C5" s="426"/>
      <c r="D5" s="426"/>
      <c r="E5" s="426"/>
      <c r="F5" s="426"/>
      <c r="G5" s="426"/>
      <c r="H5" s="426"/>
    </row>
    <row r="6" spans="1:9" s="1" customFormat="1" ht="30" customHeight="1" x14ac:dyDescent="0.3">
      <c r="A6" s="425" t="s">
        <v>0</v>
      </c>
      <c r="B6" s="7" t="s">
        <v>7</v>
      </c>
      <c r="C6" s="427" t="s">
        <v>292</v>
      </c>
      <c r="D6" s="427"/>
      <c r="E6" s="427"/>
      <c r="F6" s="427" t="s">
        <v>293</v>
      </c>
      <c r="G6" s="427"/>
      <c r="H6" s="427"/>
    </row>
    <row r="7" spans="1:9" s="1" customFormat="1" ht="15" x14ac:dyDescent="0.3">
      <c r="A7" s="425"/>
      <c r="B7" s="7" t="s">
        <v>3</v>
      </c>
      <c r="C7" s="7" t="s">
        <v>12</v>
      </c>
      <c r="D7" s="7" t="s">
        <v>133</v>
      </c>
      <c r="E7" s="7" t="s">
        <v>13</v>
      </c>
      <c r="F7" s="7" t="str">
        <f>C7</f>
        <v>Tarif</v>
      </c>
      <c r="G7" s="7" t="str">
        <f t="shared" ref="G7:H7" si="0">D7</f>
        <v>Volume/Capacité</v>
      </c>
      <c r="H7" s="7" t="str">
        <f t="shared" si="0"/>
        <v>Produit</v>
      </c>
    </row>
    <row r="8" spans="1:9" s="1" customFormat="1" ht="15" x14ac:dyDescent="0.3">
      <c r="A8" s="205" t="s">
        <v>5</v>
      </c>
      <c r="B8" s="254">
        <f t="shared" ref="B8:B15" si="1">SUM(E8,H8)</f>
        <v>0</v>
      </c>
      <c r="C8" s="206"/>
      <c r="D8" s="206"/>
      <c r="E8" s="254">
        <f>E9</f>
        <v>0</v>
      </c>
      <c r="F8" s="206"/>
      <c r="G8" s="206"/>
      <c r="H8" s="254">
        <f>H9</f>
        <v>0</v>
      </c>
    </row>
    <row r="9" spans="1:9" s="1" customFormat="1" ht="15" x14ac:dyDescent="0.3">
      <c r="A9" s="207" t="s">
        <v>115</v>
      </c>
      <c r="B9" s="254">
        <f>SUM(E9,H9)</f>
        <v>0</v>
      </c>
      <c r="C9" s="253"/>
      <c r="D9" s="254"/>
      <c r="E9" s="254">
        <f>SUM(E10:E12)</f>
        <v>0</v>
      </c>
      <c r="F9" s="253"/>
      <c r="G9" s="254"/>
      <c r="H9" s="254">
        <f>SUM(H10:H12)</f>
        <v>0</v>
      </c>
      <c r="I9" s="254"/>
    </row>
    <row r="10" spans="1:9" s="1" customFormat="1" ht="15" x14ac:dyDescent="0.3">
      <c r="A10" s="207" t="s">
        <v>289</v>
      </c>
      <c r="B10" s="254">
        <f t="shared" ref="B10:B12" si="2">SUM(E10,H10)</f>
        <v>0</v>
      </c>
      <c r="C10" s="253">
        <f>IF('TAB5.1'!$M$13="V",0,'TAB5.1'!$M$13)</f>
        <v>0</v>
      </c>
      <c r="D10" s="254">
        <f>'TAB3'!$D$48</f>
        <v>0</v>
      </c>
      <c r="E10" s="254">
        <f>C10*D10</f>
        <v>0</v>
      </c>
      <c r="F10" s="253">
        <f>IF('TAB5.1'!$N$13="V",0,'TAB5.1'!$N$13)</f>
        <v>0</v>
      </c>
      <c r="G10" s="254">
        <f>'TAB3'!$D$56</f>
        <v>0</v>
      </c>
      <c r="H10" s="254">
        <f>F10*G10</f>
        <v>0</v>
      </c>
      <c r="I10" s="254"/>
    </row>
    <row r="11" spans="1:9" s="1" customFormat="1" ht="15" x14ac:dyDescent="0.3">
      <c r="A11" s="207" t="s">
        <v>290</v>
      </c>
      <c r="B11" s="254">
        <f t="shared" si="2"/>
        <v>0</v>
      </c>
      <c r="C11" s="253">
        <f>IF('TAB5.1'!$M$14="V",0,'TAB5.1'!$M$14)</f>
        <v>0</v>
      </c>
      <c r="D11" s="254">
        <f>'TAB3'!$D$49</f>
        <v>0</v>
      </c>
      <c r="E11" s="254">
        <f t="shared" ref="E11:E12" si="3">C11*D11</f>
        <v>0</v>
      </c>
      <c r="F11" s="253">
        <f>IF('TAB5.1'!$N$14="V",0,'TAB5.1'!$N$14)</f>
        <v>0</v>
      </c>
      <c r="G11" s="254">
        <f>'TAB3'!$D$57</f>
        <v>0</v>
      </c>
      <c r="H11" s="254">
        <f>F11*G11</f>
        <v>0</v>
      </c>
      <c r="I11" s="254"/>
    </row>
    <row r="12" spans="1:9" s="1" customFormat="1" ht="15" x14ac:dyDescent="0.3">
      <c r="A12" s="207" t="s">
        <v>291</v>
      </c>
      <c r="B12" s="254">
        <f t="shared" si="2"/>
        <v>0</v>
      </c>
      <c r="C12" s="253">
        <f>IF('TAB5.1'!$M$15="V",0,'TAB5.1'!$M$15)</f>
        <v>0</v>
      </c>
      <c r="D12" s="254">
        <f>'TAB3'!$D$50</f>
        <v>0</v>
      </c>
      <c r="E12" s="254">
        <f t="shared" si="3"/>
        <v>0</v>
      </c>
      <c r="F12" s="253">
        <f>IF('TAB5.1'!$N$15="V",0,'TAB5.1'!$N$15)</f>
        <v>0</v>
      </c>
      <c r="G12" s="254">
        <f>'TAB3'!$D$58</f>
        <v>0</v>
      </c>
      <c r="H12" s="254">
        <f t="shared" ref="H12" si="4">F12*G12</f>
        <v>0</v>
      </c>
      <c r="I12" s="254"/>
    </row>
    <row r="13" spans="1:9" s="1" customFormat="1" ht="15" x14ac:dyDescent="0.3">
      <c r="A13" s="205" t="s">
        <v>57</v>
      </c>
      <c r="B13" s="254">
        <f>SUM(E13,H13)</f>
        <v>0</v>
      </c>
      <c r="C13" s="253"/>
      <c r="D13" s="254"/>
      <c r="E13" s="254">
        <f>E14+E15</f>
        <v>0</v>
      </c>
      <c r="F13" s="253"/>
      <c r="G13" s="254"/>
      <c r="H13" s="254">
        <f>H14+H15</f>
        <v>0</v>
      </c>
    </row>
    <row r="14" spans="1:9" s="1" customFormat="1" ht="15" x14ac:dyDescent="0.3">
      <c r="A14" s="207" t="s">
        <v>129</v>
      </c>
      <c r="B14" s="254">
        <f t="shared" si="1"/>
        <v>0</v>
      </c>
      <c r="C14" s="253">
        <f>IF('TAB5.1'!M18="V",0,'TAB5.1'!M18)</f>
        <v>0</v>
      </c>
      <c r="D14" s="254">
        <f>'TAB3'!D52</f>
        <v>0</v>
      </c>
      <c r="E14" s="254">
        <f t="shared" ref="E14:E15" si="5">C14*D14</f>
        <v>0</v>
      </c>
      <c r="F14" s="253">
        <f>IF('TAB5.1'!N18="V",0,'TAB5.1'!N18)</f>
        <v>0</v>
      </c>
      <c r="G14" s="254">
        <f>'TAB3'!D60</f>
        <v>0</v>
      </c>
      <c r="H14" s="254">
        <f t="shared" ref="H14:H15" si="6">F14*G14</f>
        <v>0</v>
      </c>
    </row>
    <row r="15" spans="1:9" s="1" customFormat="1" ht="15" x14ac:dyDescent="0.3">
      <c r="A15" s="207" t="s">
        <v>115</v>
      </c>
      <c r="B15" s="254">
        <f t="shared" si="1"/>
        <v>0</v>
      </c>
      <c r="C15" s="253">
        <f>IF('TAB5.1'!M19="V",0,'TAB5.1'!M19)</f>
        <v>0</v>
      </c>
      <c r="D15" s="254">
        <f>'TAB3'!D51</f>
        <v>0</v>
      </c>
      <c r="E15" s="254">
        <f t="shared" si="5"/>
        <v>0</v>
      </c>
      <c r="F15" s="253">
        <f>IF('TAB5.1'!N19="V",0,'TAB5.1'!N19)</f>
        <v>0</v>
      </c>
      <c r="G15" s="254">
        <f>'TAB3'!D59</f>
        <v>0</v>
      </c>
      <c r="H15" s="254">
        <f t="shared" si="6"/>
        <v>0</v>
      </c>
    </row>
    <row r="16" spans="1:9" s="1" customFormat="1" ht="15" x14ac:dyDescent="0.3">
      <c r="A16" s="47" t="s">
        <v>7</v>
      </c>
      <c r="B16" s="255">
        <f>SUM(E16,H16)</f>
        <v>0</v>
      </c>
      <c r="C16" s="10"/>
      <c r="D16" s="10"/>
      <c r="E16" s="255">
        <f>E13+E8</f>
        <v>0</v>
      </c>
      <c r="F16" s="10"/>
      <c r="G16" s="10"/>
      <c r="H16" s="255">
        <f>H13+H8</f>
        <v>0</v>
      </c>
    </row>
    <row r="17" spans="1:9" s="1" customFormat="1" ht="15" x14ac:dyDescent="0.3">
      <c r="A17" s="5"/>
      <c r="B17" s="5"/>
      <c r="C17" s="5"/>
      <c r="D17" s="5"/>
      <c r="E17" s="5"/>
      <c r="F17" s="5"/>
      <c r="G17" s="5"/>
      <c r="H17" s="5"/>
    </row>
    <row r="18" spans="1:9" ht="21" x14ac:dyDescent="0.35">
      <c r="A18" s="426" t="s">
        <v>254</v>
      </c>
      <c r="B18" s="426"/>
      <c r="C18" s="426"/>
      <c r="D18" s="426"/>
      <c r="E18" s="426"/>
      <c r="F18" s="426"/>
      <c r="G18" s="426"/>
      <c r="H18" s="426"/>
    </row>
    <row r="19" spans="1:9" ht="30" customHeight="1" x14ac:dyDescent="0.3">
      <c r="A19" s="425" t="s">
        <v>0</v>
      </c>
      <c r="B19" s="7" t="s">
        <v>7</v>
      </c>
      <c r="C19" s="427" t="s">
        <v>292</v>
      </c>
      <c r="D19" s="427"/>
      <c r="E19" s="427"/>
      <c r="F19" s="427" t="s">
        <v>293</v>
      </c>
      <c r="G19" s="427"/>
      <c r="H19" s="427"/>
    </row>
    <row r="20" spans="1:9" x14ac:dyDescent="0.3">
      <c r="A20" s="425"/>
      <c r="B20" s="7" t="s">
        <v>3</v>
      </c>
      <c r="C20" s="7" t="s">
        <v>12</v>
      </c>
      <c r="D20" s="7" t="s">
        <v>133</v>
      </c>
      <c r="E20" s="7" t="s">
        <v>13</v>
      </c>
      <c r="F20" s="7" t="str">
        <f>C20</f>
        <v>Tarif</v>
      </c>
      <c r="G20" s="7" t="str">
        <f t="shared" ref="G20" si="7">D20</f>
        <v>Volume/Capacité</v>
      </c>
      <c r="H20" s="7" t="str">
        <f t="shared" ref="H20" si="8">E20</f>
        <v>Produit</v>
      </c>
    </row>
    <row r="21" spans="1:9" s="1" customFormat="1" ht="15" x14ac:dyDescent="0.3">
      <c r="A21" s="205" t="s">
        <v>5</v>
      </c>
      <c r="B21" s="254">
        <f t="shared" ref="B21" si="9">SUM(E21,H21)</f>
        <v>0</v>
      </c>
      <c r="C21" s="206"/>
      <c r="D21" s="206"/>
      <c r="E21" s="254">
        <f>E22</f>
        <v>0</v>
      </c>
      <c r="F21" s="206"/>
      <c r="G21" s="206"/>
      <c r="H21" s="254">
        <f>H22</f>
        <v>0</v>
      </c>
    </row>
    <row r="22" spans="1:9" s="1" customFormat="1" ht="15" x14ac:dyDescent="0.3">
      <c r="A22" s="207" t="s">
        <v>115</v>
      </c>
      <c r="B22" s="254">
        <f>SUM(E22,H22)</f>
        <v>0</v>
      </c>
      <c r="C22" s="253"/>
      <c r="D22" s="254"/>
      <c r="E22" s="254">
        <f>SUM(E23:E25)</f>
        <v>0</v>
      </c>
      <c r="F22" s="253"/>
      <c r="G22" s="254"/>
      <c r="H22" s="254">
        <f>SUM(H23:H25)</f>
        <v>0</v>
      </c>
      <c r="I22" s="254"/>
    </row>
    <row r="23" spans="1:9" s="1" customFormat="1" ht="15" x14ac:dyDescent="0.3">
      <c r="A23" s="207" t="s">
        <v>289</v>
      </c>
      <c r="B23" s="254">
        <f>SUM(E23,H23)</f>
        <v>0</v>
      </c>
      <c r="C23" s="253">
        <f>IF('TAB5.2'!$M$13="V",0,'TAB5.2'!$M$13)</f>
        <v>0</v>
      </c>
      <c r="D23" s="254">
        <f>'TAB3'!$E$48</f>
        <v>0</v>
      </c>
      <c r="E23" s="254">
        <f>C23*D23</f>
        <v>0</v>
      </c>
      <c r="F23" s="253">
        <f>IF('TAB5.2'!$N$13="V",0,'TAB5.2'!$N$13)</f>
        <v>0</v>
      </c>
      <c r="G23" s="254">
        <f>'TAB3'!$E$56</f>
        <v>0</v>
      </c>
      <c r="H23" s="254">
        <f>F23*G23</f>
        <v>0</v>
      </c>
      <c r="I23" s="254"/>
    </row>
    <row r="24" spans="1:9" s="1" customFormat="1" ht="15" x14ac:dyDescent="0.3">
      <c r="A24" s="207" t="s">
        <v>290</v>
      </c>
      <c r="B24" s="254">
        <f t="shared" ref="B24:B25" si="10">SUM(E24,H24)</f>
        <v>0</v>
      </c>
      <c r="C24" s="253">
        <f>IF('TAB5.2'!$M$14="V",0,'TAB5.2'!$M$14)</f>
        <v>0</v>
      </c>
      <c r="D24" s="254">
        <f>'TAB3'!$E$49</f>
        <v>0</v>
      </c>
      <c r="E24" s="254">
        <f t="shared" ref="E24:E25" si="11">C24*D24</f>
        <v>0</v>
      </c>
      <c r="F24" s="253">
        <f>IF('TAB5.2'!$N$14="V",0,'TAB5.2'!$N$14)</f>
        <v>0</v>
      </c>
      <c r="G24" s="254">
        <f>'TAB3'!$E$57</f>
        <v>0</v>
      </c>
      <c r="H24" s="254">
        <f>F24*G24</f>
        <v>0</v>
      </c>
      <c r="I24" s="254"/>
    </row>
    <row r="25" spans="1:9" s="1" customFormat="1" ht="15" x14ac:dyDescent="0.3">
      <c r="A25" s="207" t="s">
        <v>291</v>
      </c>
      <c r="B25" s="254">
        <f t="shared" si="10"/>
        <v>0</v>
      </c>
      <c r="C25" s="253">
        <f>IF('TAB5.2'!$M$15="V",0,'TAB5.2'!$M$15)</f>
        <v>0</v>
      </c>
      <c r="D25" s="254">
        <f>'TAB3'!$E$50</f>
        <v>0</v>
      </c>
      <c r="E25" s="254">
        <f t="shared" si="11"/>
        <v>0</v>
      </c>
      <c r="F25" s="253">
        <f>IF('TAB5.2'!$N$15="V",0,'TAB5.2'!$N$15)</f>
        <v>0</v>
      </c>
      <c r="G25" s="254">
        <f>'TAB3'!$E$58</f>
        <v>0</v>
      </c>
      <c r="H25" s="254">
        <f t="shared" ref="H25" si="12">F25*G25</f>
        <v>0</v>
      </c>
      <c r="I25" s="254"/>
    </row>
    <row r="26" spans="1:9" x14ac:dyDescent="0.3">
      <c r="A26" s="205" t="s">
        <v>57</v>
      </c>
      <c r="B26" s="254">
        <f t="shared" ref="B26:B28" si="13">SUM(E26,H26)</f>
        <v>0</v>
      </c>
      <c r="C26" s="253"/>
      <c r="D26" s="254"/>
      <c r="E26" s="254">
        <f>E27+E28</f>
        <v>0</v>
      </c>
      <c r="F26" s="253"/>
      <c r="G26" s="254"/>
      <c r="H26" s="254">
        <f>H27+H28</f>
        <v>0</v>
      </c>
    </row>
    <row r="27" spans="1:9" x14ac:dyDescent="0.3">
      <c r="A27" s="207" t="s">
        <v>129</v>
      </c>
      <c r="B27" s="254">
        <f t="shared" si="13"/>
        <v>0</v>
      </c>
      <c r="C27" s="253">
        <f>IF('TAB5.2'!M18="V",0,'TAB5.2'!M18)</f>
        <v>0</v>
      </c>
      <c r="D27" s="254">
        <f>'TAB3'!E52</f>
        <v>0</v>
      </c>
      <c r="E27" s="254">
        <f t="shared" ref="E27:E28" si="14">C27*D27</f>
        <v>0</v>
      </c>
      <c r="F27" s="253">
        <f>IF('TAB5.2'!N18="V",0,'TAB5.2'!N18)</f>
        <v>0</v>
      </c>
      <c r="G27" s="254">
        <f>'TAB3'!E60</f>
        <v>0</v>
      </c>
      <c r="H27" s="254">
        <f t="shared" ref="H27:H28" si="15">F27*G27</f>
        <v>0</v>
      </c>
    </row>
    <row r="28" spans="1:9" x14ac:dyDescent="0.3">
      <c r="A28" s="207" t="s">
        <v>115</v>
      </c>
      <c r="B28" s="254">
        <f t="shared" si="13"/>
        <v>0</v>
      </c>
      <c r="C28" s="253">
        <f>IF('TAB5.2'!M19="V",0,'TAB5.2'!M19)</f>
        <v>0</v>
      </c>
      <c r="D28" s="254">
        <f>'TAB3'!E51</f>
        <v>0</v>
      </c>
      <c r="E28" s="254">
        <f t="shared" si="14"/>
        <v>0</v>
      </c>
      <c r="F28" s="253">
        <f>IF('TAB5.2'!N19="V",0,'TAB5.2'!N19)</f>
        <v>0</v>
      </c>
      <c r="G28" s="254">
        <f>'TAB3'!E59</f>
        <v>0</v>
      </c>
      <c r="H28" s="254">
        <f t="shared" si="15"/>
        <v>0</v>
      </c>
    </row>
    <row r="29" spans="1:9" x14ac:dyDescent="0.3">
      <c r="A29" s="47" t="s">
        <v>7</v>
      </c>
      <c r="B29" s="255">
        <f>SUM(E29,H29)</f>
        <v>0</v>
      </c>
      <c r="C29" s="10"/>
      <c r="D29" s="10"/>
      <c r="E29" s="255">
        <f>SUM(E21,E26)</f>
        <v>0</v>
      </c>
      <c r="F29" s="10"/>
      <c r="G29" s="10"/>
      <c r="H29" s="255">
        <f>SUM(H21,H26)</f>
        <v>0</v>
      </c>
    </row>
    <row r="31" spans="1:9" ht="21" x14ac:dyDescent="0.35">
      <c r="A31" s="426" t="s">
        <v>255</v>
      </c>
      <c r="B31" s="426"/>
      <c r="C31" s="426"/>
      <c r="D31" s="426"/>
      <c r="E31" s="426"/>
      <c r="F31" s="426"/>
      <c r="G31" s="426"/>
      <c r="H31" s="426"/>
    </row>
    <row r="32" spans="1:9" ht="30" customHeight="1" x14ac:dyDescent="0.3">
      <c r="A32" s="425" t="s">
        <v>0</v>
      </c>
      <c r="B32" s="7" t="s">
        <v>7</v>
      </c>
      <c r="C32" s="427" t="s">
        <v>292</v>
      </c>
      <c r="D32" s="427"/>
      <c r="E32" s="427"/>
      <c r="F32" s="427" t="s">
        <v>293</v>
      </c>
      <c r="G32" s="427"/>
      <c r="H32" s="427"/>
    </row>
    <row r="33" spans="1:9" x14ac:dyDescent="0.3">
      <c r="A33" s="425"/>
      <c r="B33" s="7" t="s">
        <v>3</v>
      </c>
      <c r="C33" s="7" t="s">
        <v>12</v>
      </c>
      <c r="D33" s="7" t="s">
        <v>133</v>
      </c>
      <c r="E33" s="7" t="s">
        <v>13</v>
      </c>
      <c r="F33" s="7" t="str">
        <f>C33</f>
        <v>Tarif</v>
      </c>
      <c r="G33" s="7" t="str">
        <f t="shared" ref="G33" si="16">D33</f>
        <v>Volume/Capacité</v>
      </c>
      <c r="H33" s="7" t="str">
        <f t="shared" ref="H33" si="17">E33</f>
        <v>Produit</v>
      </c>
    </row>
    <row r="34" spans="1:9" s="1" customFormat="1" ht="15" x14ac:dyDescent="0.3">
      <c r="A34" s="205" t="s">
        <v>5</v>
      </c>
      <c r="B34" s="254">
        <f t="shared" ref="B34" si="18">SUM(E34,H34)</f>
        <v>0</v>
      </c>
      <c r="C34" s="206"/>
      <c r="D34" s="206"/>
      <c r="E34" s="254">
        <f>E35</f>
        <v>0</v>
      </c>
      <c r="F34" s="206"/>
      <c r="G34" s="206"/>
      <c r="H34" s="254">
        <f>H35</f>
        <v>0</v>
      </c>
    </row>
    <row r="35" spans="1:9" s="1" customFormat="1" ht="15" x14ac:dyDescent="0.3">
      <c r="A35" s="207" t="s">
        <v>115</v>
      </c>
      <c r="B35" s="254">
        <f>SUM(E35,H35)</f>
        <v>0</v>
      </c>
      <c r="C35" s="253"/>
      <c r="D35" s="254"/>
      <c r="E35" s="254">
        <f>SUM(E36:E38)</f>
        <v>0</v>
      </c>
      <c r="F35" s="253"/>
      <c r="G35" s="254"/>
      <c r="H35" s="254">
        <f>SUM(H36:H38)</f>
        <v>0</v>
      </c>
      <c r="I35" s="254"/>
    </row>
    <row r="36" spans="1:9" s="1" customFormat="1" ht="15" x14ac:dyDescent="0.3">
      <c r="A36" s="207" t="s">
        <v>289</v>
      </c>
      <c r="B36" s="254">
        <f t="shared" ref="B36:B38" si="19">SUM(E36,H36)</f>
        <v>0</v>
      </c>
      <c r="C36" s="253">
        <f>IF('TAB5.3'!$M$13="V",0,'TAB5.3'!$M$13)</f>
        <v>0</v>
      </c>
      <c r="D36" s="254">
        <f>'TAB3'!$F$48</f>
        <v>0</v>
      </c>
      <c r="E36" s="254">
        <f>C36*D36</f>
        <v>0</v>
      </c>
      <c r="F36" s="253">
        <f>IF('TAB5.3'!$N$13="V",0,'TAB5.3'!$N$13)</f>
        <v>0</v>
      </c>
      <c r="G36" s="254">
        <f>'TAB3'!$F$56</f>
        <v>0</v>
      </c>
      <c r="H36" s="254">
        <f>F36*G36</f>
        <v>0</v>
      </c>
      <c r="I36" s="254"/>
    </row>
    <row r="37" spans="1:9" s="1" customFormat="1" ht="15" x14ac:dyDescent="0.3">
      <c r="A37" s="207" t="s">
        <v>290</v>
      </c>
      <c r="B37" s="254">
        <f t="shared" si="19"/>
        <v>0</v>
      </c>
      <c r="C37" s="253">
        <f>IF('TAB5.3'!$M$14="V",0,'TAB5.3'!$M$14)</f>
        <v>0</v>
      </c>
      <c r="D37" s="254">
        <f>'TAB3'!$F$49</f>
        <v>0</v>
      </c>
      <c r="E37" s="254">
        <f t="shared" ref="E37:E38" si="20">C37*D37</f>
        <v>0</v>
      </c>
      <c r="F37" s="253">
        <f>IF('TAB5.3'!$N$14="V",0,'TAB5.3'!$N$14)</f>
        <v>0</v>
      </c>
      <c r="G37" s="254">
        <f>'TAB3'!$F$57</f>
        <v>0</v>
      </c>
      <c r="H37" s="254">
        <f>F37*G37</f>
        <v>0</v>
      </c>
      <c r="I37" s="254"/>
    </row>
    <row r="38" spans="1:9" s="1" customFormat="1" ht="15" x14ac:dyDescent="0.3">
      <c r="A38" s="207" t="s">
        <v>291</v>
      </c>
      <c r="B38" s="254">
        <f t="shared" si="19"/>
        <v>0</v>
      </c>
      <c r="C38" s="253">
        <f>IF('TAB5.3'!$M$15="V",0,'TAB5.3'!$M$15)</f>
        <v>0</v>
      </c>
      <c r="D38" s="254">
        <f>'TAB3'!$F$50</f>
        <v>0</v>
      </c>
      <c r="E38" s="254">
        <f t="shared" si="20"/>
        <v>0</v>
      </c>
      <c r="F38" s="253">
        <f>IF('TAB5.3'!$N$15="V",0,'TAB5.3'!$N$15)</f>
        <v>0</v>
      </c>
      <c r="G38" s="254">
        <f>'TAB3'!$F$58</f>
        <v>0</v>
      </c>
      <c r="H38" s="254">
        <f t="shared" ref="H38" si="21">F38*G38</f>
        <v>0</v>
      </c>
      <c r="I38" s="254"/>
    </row>
    <row r="39" spans="1:9" x14ac:dyDescent="0.3">
      <c r="A39" s="205" t="s">
        <v>57</v>
      </c>
      <c r="B39" s="254">
        <f t="shared" ref="B39:B41" si="22">SUM(E39,H39)</f>
        <v>0</v>
      </c>
      <c r="C39" s="253"/>
      <c r="D39" s="254"/>
      <c r="E39" s="254">
        <f>E40+E41</f>
        <v>0</v>
      </c>
      <c r="F39" s="253"/>
      <c r="G39" s="254"/>
      <c r="H39" s="254">
        <f>H40+H41</f>
        <v>0</v>
      </c>
    </row>
    <row r="40" spans="1:9" x14ac:dyDescent="0.3">
      <c r="A40" s="207" t="s">
        <v>129</v>
      </c>
      <c r="B40" s="254">
        <f t="shared" si="22"/>
        <v>0</v>
      </c>
      <c r="C40" s="253">
        <f>IF('TAB5.3'!M18="V",0,'TAB5.3'!M18)</f>
        <v>0</v>
      </c>
      <c r="D40" s="254">
        <f>'TAB3'!F52</f>
        <v>0</v>
      </c>
      <c r="E40" s="254">
        <f t="shared" ref="E40:E41" si="23">C40*D40</f>
        <v>0</v>
      </c>
      <c r="F40" s="253">
        <f>IF('TAB5.3'!N18="V",0,'TAB5.3'!N18)</f>
        <v>0</v>
      </c>
      <c r="G40" s="254">
        <f>'TAB3'!F60</f>
        <v>0</v>
      </c>
      <c r="H40" s="254">
        <f t="shared" ref="H40:H41" si="24">F40*G40</f>
        <v>0</v>
      </c>
    </row>
    <row r="41" spans="1:9" x14ac:dyDescent="0.3">
      <c r="A41" s="207" t="s">
        <v>115</v>
      </c>
      <c r="B41" s="254">
        <f t="shared" si="22"/>
        <v>0</v>
      </c>
      <c r="C41" s="253">
        <f>IF('TAB5.3'!M19="V",0,'TAB5.3'!M19)</f>
        <v>0</v>
      </c>
      <c r="D41" s="254">
        <f>'TAB3'!F51</f>
        <v>0</v>
      </c>
      <c r="E41" s="254">
        <f t="shared" si="23"/>
        <v>0</v>
      </c>
      <c r="F41" s="253">
        <f>IF('TAB5.3'!N19="V",0,'TAB5.3'!N19)</f>
        <v>0</v>
      </c>
      <c r="G41" s="254">
        <f>'TAB3'!F59</f>
        <v>0</v>
      </c>
      <c r="H41" s="254">
        <f t="shared" si="24"/>
        <v>0</v>
      </c>
    </row>
    <row r="42" spans="1:9" x14ac:dyDescent="0.3">
      <c r="A42" s="47" t="s">
        <v>7</v>
      </c>
      <c r="B42" s="255">
        <f>SUM(E42,H42)</f>
        <v>0</v>
      </c>
      <c r="C42" s="10"/>
      <c r="D42" s="10"/>
      <c r="E42" s="255">
        <f>SUM(E34,E39)</f>
        <v>0</v>
      </c>
      <c r="F42" s="10"/>
      <c r="G42" s="10"/>
      <c r="H42" s="255">
        <f>SUM(H34,H39)</f>
        <v>0</v>
      </c>
    </row>
    <row r="44" spans="1:9" ht="21" x14ac:dyDescent="0.35">
      <c r="A44" s="426" t="s">
        <v>256</v>
      </c>
      <c r="B44" s="426"/>
      <c r="C44" s="426"/>
      <c r="D44" s="426"/>
      <c r="E44" s="426"/>
      <c r="F44" s="426"/>
      <c r="G44" s="426"/>
      <c r="H44" s="426"/>
    </row>
    <row r="45" spans="1:9" ht="30" customHeight="1" x14ac:dyDescent="0.3">
      <c r="A45" s="425" t="s">
        <v>0</v>
      </c>
      <c r="B45" s="7" t="s">
        <v>7</v>
      </c>
      <c r="C45" s="427" t="s">
        <v>292</v>
      </c>
      <c r="D45" s="427"/>
      <c r="E45" s="427"/>
      <c r="F45" s="427" t="s">
        <v>293</v>
      </c>
      <c r="G45" s="427"/>
      <c r="H45" s="427"/>
    </row>
    <row r="46" spans="1:9" x14ac:dyDescent="0.3">
      <c r="A46" s="425"/>
      <c r="B46" s="7" t="s">
        <v>3</v>
      </c>
      <c r="C46" s="7" t="s">
        <v>12</v>
      </c>
      <c r="D46" s="7" t="s">
        <v>133</v>
      </c>
      <c r="E46" s="7" t="s">
        <v>13</v>
      </c>
      <c r="F46" s="7" t="str">
        <f>C46</f>
        <v>Tarif</v>
      </c>
      <c r="G46" s="7" t="str">
        <f t="shared" ref="G46" si="25">D46</f>
        <v>Volume/Capacité</v>
      </c>
      <c r="H46" s="7" t="str">
        <f t="shared" ref="H46" si="26">E46</f>
        <v>Produit</v>
      </c>
    </row>
    <row r="47" spans="1:9" s="1" customFormat="1" ht="15" x14ac:dyDescent="0.3">
      <c r="A47" s="205" t="s">
        <v>5</v>
      </c>
      <c r="B47" s="254">
        <f t="shared" ref="B47" si="27">SUM(E47,H47)</f>
        <v>0</v>
      </c>
      <c r="C47" s="206"/>
      <c r="D47" s="206"/>
      <c r="E47" s="254">
        <f>E48</f>
        <v>0</v>
      </c>
      <c r="F47" s="206"/>
      <c r="G47" s="206"/>
      <c r="H47" s="254">
        <f>H48</f>
        <v>0</v>
      </c>
    </row>
    <row r="48" spans="1:9" s="1" customFormat="1" ht="15" x14ac:dyDescent="0.3">
      <c r="A48" s="207" t="s">
        <v>115</v>
      </c>
      <c r="B48" s="254">
        <f>SUM(E48,H48)</f>
        <v>0</v>
      </c>
      <c r="C48" s="253"/>
      <c r="D48" s="254"/>
      <c r="E48" s="254">
        <f>SUM(E49:E51)</f>
        <v>0</v>
      </c>
      <c r="F48" s="253"/>
      <c r="G48" s="254"/>
      <c r="H48" s="254">
        <f>SUM(H49:H51)</f>
        <v>0</v>
      </c>
      <c r="I48" s="254"/>
    </row>
    <row r="49" spans="1:9" s="1" customFormat="1" ht="15" x14ac:dyDescent="0.3">
      <c r="A49" s="207" t="s">
        <v>289</v>
      </c>
      <c r="B49" s="254">
        <f t="shared" ref="B49:B51" si="28">SUM(E49,H49)</f>
        <v>0</v>
      </c>
      <c r="C49" s="253">
        <f>IF('TAB5.4'!$M$13="V",0,'TAB5.4'!$M$13)</f>
        <v>0</v>
      </c>
      <c r="D49" s="254">
        <f>'TAB3'!$G$48</f>
        <v>0</v>
      </c>
      <c r="E49" s="254">
        <f>C49*D49</f>
        <v>0</v>
      </c>
      <c r="F49" s="253">
        <f>IF('TAB5.4'!$N$13="V",0,'TAB5.4'!$N$13)</f>
        <v>0</v>
      </c>
      <c r="G49" s="254">
        <f>'TAB3'!$G$56</f>
        <v>0</v>
      </c>
      <c r="H49" s="254">
        <f>F49*G49</f>
        <v>0</v>
      </c>
      <c r="I49" s="254"/>
    </row>
    <row r="50" spans="1:9" s="1" customFormat="1" ht="15" x14ac:dyDescent="0.3">
      <c r="A50" s="207" t="s">
        <v>290</v>
      </c>
      <c r="B50" s="254">
        <f t="shared" si="28"/>
        <v>0</v>
      </c>
      <c r="C50" s="253">
        <f>IF('TAB5.4'!$M$14="V",0,'TAB5.4'!$M$14)</f>
        <v>0</v>
      </c>
      <c r="D50" s="254">
        <f>'TAB3'!$G$49</f>
        <v>0</v>
      </c>
      <c r="E50" s="254">
        <f t="shared" ref="E50:E51" si="29">C50*D50</f>
        <v>0</v>
      </c>
      <c r="F50" s="253">
        <f>IF('TAB5.4'!$N$14="V",0,'TAB5.4'!$N$14)</f>
        <v>0</v>
      </c>
      <c r="G50" s="254">
        <f>'TAB3'!$G$57</f>
        <v>0</v>
      </c>
      <c r="H50" s="254">
        <f>F50*G50</f>
        <v>0</v>
      </c>
      <c r="I50" s="254"/>
    </row>
    <row r="51" spans="1:9" s="1" customFormat="1" ht="15" x14ac:dyDescent="0.3">
      <c r="A51" s="207" t="s">
        <v>291</v>
      </c>
      <c r="B51" s="254">
        <f t="shared" si="28"/>
        <v>0</v>
      </c>
      <c r="C51" s="253">
        <f>IF('TAB5.4'!$M$15="V",0,'TAB5.4'!$M$15)</f>
        <v>0</v>
      </c>
      <c r="D51" s="254">
        <f>'TAB3'!$G$50</f>
        <v>0</v>
      </c>
      <c r="E51" s="254">
        <f t="shared" si="29"/>
        <v>0</v>
      </c>
      <c r="F51" s="253">
        <f>IF('TAB5.4'!$N$15="V",0,'TAB5.4'!$N$15)</f>
        <v>0</v>
      </c>
      <c r="G51" s="254">
        <f>'TAB3'!$G$58</f>
        <v>0</v>
      </c>
      <c r="H51" s="254">
        <f t="shared" ref="H51" si="30">F51*G51</f>
        <v>0</v>
      </c>
      <c r="I51" s="254"/>
    </row>
    <row r="52" spans="1:9" x14ac:dyDescent="0.3">
      <c r="A52" s="205" t="s">
        <v>57</v>
      </c>
      <c r="B52" s="254">
        <f t="shared" ref="B52:B54" si="31">SUM(E52,H52)</f>
        <v>0</v>
      </c>
      <c r="C52" s="253"/>
      <c r="D52" s="254"/>
      <c r="E52" s="254">
        <f>E53+E54</f>
        <v>0</v>
      </c>
      <c r="F52" s="253"/>
      <c r="G52" s="254"/>
      <c r="H52" s="254">
        <f>H53+H54</f>
        <v>0</v>
      </c>
    </row>
    <row r="53" spans="1:9" x14ac:dyDescent="0.3">
      <c r="A53" s="207" t="s">
        <v>129</v>
      </c>
      <c r="B53" s="254">
        <f t="shared" si="31"/>
        <v>0</v>
      </c>
      <c r="C53" s="253">
        <f>IF('TAB5.4'!M18="V",0,'TAB5.4'!M18)</f>
        <v>0</v>
      </c>
      <c r="D53" s="254">
        <f>'TAB3'!G52</f>
        <v>0</v>
      </c>
      <c r="E53" s="254">
        <f t="shared" ref="E53:E54" si="32">C53*D53</f>
        <v>0</v>
      </c>
      <c r="F53" s="253">
        <f>IF('TAB5.4'!N18="V",0,'TAB5.4'!N18)</f>
        <v>0</v>
      </c>
      <c r="G53" s="254">
        <f>'TAB3'!G60</f>
        <v>0</v>
      </c>
      <c r="H53" s="254">
        <f t="shared" ref="H53:H54" si="33">F53*G53</f>
        <v>0</v>
      </c>
    </row>
    <row r="54" spans="1:9" x14ac:dyDescent="0.3">
      <c r="A54" s="207" t="s">
        <v>115</v>
      </c>
      <c r="B54" s="254">
        <f t="shared" si="31"/>
        <v>0</v>
      </c>
      <c r="C54" s="253">
        <f>IF('TAB5.4'!M19="V",0,'TAB5.4'!M19)</f>
        <v>0</v>
      </c>
      <c r="D54" s="254">
        <f>'TAB3'!G51</f>
        <v>0</v>
      </c>
      <c r="E54" s="254">
        <f t="shared" si="32"/>
        <v>0</v>
      </c>
      <c r="F54" s="253">
        <f>IF('TAB5.4'!N19="V",0,'TAB5.4'!N19)</f>
        <v>0</v>
      </c>
      <c r="G54" s="254">
        <f>'TAB3'!G59</f>
        <v>0</v>
      </c>
      <c r="H54" s="254">
        <f t="shared" si="33"/>
        <v>0</v>
      </c>
    </row>
    <row r="55" spans="1:9" x14ac:dyDescent="0.3">
      <c r="A55" s="47" t="s">
        <v>7</v>
      </c>
      <c r="B55" s="255">
        <f>SUM(E55,H55)</f>
        <v>0</v>
      </c>
      <c r="C55" s="10"/>
      <c r="D55" s="10"/>
      <c r="E55" s="255">
        <f>SUM(E47,E52)</f>
        <v>0</v>
      </c>
      <c r="F55" s="10"/>
      <c r="G55" s="10"/>
      <c r="H55" s="255">
        <f>SUM(H47,H52)</f>
        <v>0</v>
      </c>
    </row>
    <row r="57" spans="1:9" ht="21" x14ac:dyDescent="0.35">
      <c r="A57" s="426" t="s">
        <v>257</v>
      </c>
      <c r="B57" s="426"/>
      <c r="C57" s="426"/>
      <c r="D57" s="426"/>
      <c r="E57" s="426"/>
      <c r="F57" s="426"/>
      <c r="G57" s="426"/>
      <c r="H57" s="426"/>
    </row>
    <row r="58" spans="1:9" ht="30" customHeight="1" x14ac:dyDescent="0.3">
      <c r="A58" s="425" t="s">
        <v>0</v>
      </c>
      <c r="B58" s="7" t="s">
        <v>7</v>
      </c>
      <c r="C58" s="427" t="s">
        <v>292</v>
      </c>
      <c r="D58" s="427"/>
      <c r="E58" s="427"/>
      <c r="F58" s="427" t="s">
        <v>293</v>
      </c>
      <c r="G58" s="427"/>
      <c r="H58" s="427"/>
    </row>
    <row r="59" spans="1:9" x14ac:dyDescent="0.3">
      <c r="A59" s="425"/>
      <c r="B59" s="7" t="s">
        <v>3</v>
      </c>
      <c r="C59" s="7" t="s">
        <v>12</v>
      </c>
      <c r="D59" s="7" t="s">
        <v>133</v>
      </c>
      <c r="E59" s="7" t="s">
        <v>13</v>
      </c>
      <c r="F59" s="7" t="str">
        <f>C59</f>
        <v>Tarif</v>
      </c>
      <c r="G59" s="7" t="str">
        <f t="shared" ref="G59" si="34">D59</f>
        <v>Volume/Capacité</v>
      </c>
      <c r="H59" s="7" t="str">
        <f t="shared" ref="H59" si="35">E59</f>
        <v>Produit</v>
      </c>
    </row>
    <row r="60" spans="1:9" s="1" customFormat="1" ht="15" x14ac:dyDescent="0.3">
      <c r="A60" s="205" t="s">
        <v>5</v>
      </c>
      <c r="B60" s="254">
        <f t="shared" ref="B60" si="36">SUM(E60,H60)</f>
        <v>0</v>
      </c>
      <c r="C60" s="206"/>
      <c r="D60" s="206"/>
      <c r="E60" s="254">
        <f>E61</f>
        <v>0</v>
      </c>
      <c r="F60" s="206"/>
      <c r="G60" s="206"/>
      <c r="H60" s="254">
        <f>H61</f>
        <v>0</v>
      </c>
    </row>
    <row r="61" spans="1:9" s="1" customFormat="1" ht="15" x14ac:dyDescent="0.3">
      <c r="A61" s="207" t="s">
        <v>115</v>
      </c>
      <c r="B61" s="254">
        <f>SUM(E61,H61)</f>
        <v>0</v>
      </c>
      <c r="C61" s="253"/>
      <c r="D61" s="254"/>
      <c r="E61" s="254">
        <f>SUM(E62:E64)</f>
        <v>0</v>
      </c>
      <c r="F61" s="253"/>
      <c r="G61" s="254"/>
      <c r="H61" s="254">
        <f>SUM(H62:H64)</f>
        <v>0</v>
      </c>
      <c r="I61" s="254"/>
    </row>
    <row r="62" spans="1:9" s="1" customFormat="1" ht="15" x14ac:dyDescent="0.3">
      <c r="A62" s="207" t="s">
        <v>289</v>
      </c>
      <c r="B62" s="254">
        <f t="shared" ref="B62:B64" si="37">SUM(E62,H62)</f>
        <v>0</v>
      </c>
      <c r="C62" s="253">
        <f>IF('TAB5.5'!$M$13="V",0,'TAB5.5'!$M$13)</f>
        <v>0</v>
      </c>
      <c r="D62" s="254">
        <f>'TAB3'!$H$48</f>
        <v>0</v>
      </c>
      <c r="E62" s="254">
        <f>C62*D62</f>
        <v>0</v>
      </c>
      <c r="F62" s="253">
        <f>IF('TAB5.5'!$N$13="V",0,'TAB5.5'!$N$13)</f>
        <v>0</v>
      </c>
      <c r="G62" s="254">
        <f>'TAB3'!$H$56</f>
        <v>0</v>
      </c>
      <c r="H62" s="254">
        <f>F62*G62</f>
        <v>0</v>
      </c>
      <c r="I62" s="254"/>
    </row>
    <row r="63" spans="1:9" s="1" customFormat="1" ht="15" x14ac:dyDescent="0.3">
      <c r="A63" s="207" t="s">
        <v>290</v>
      </c>
      <c r="B63" s="254">
        <f t="shared" si="37"/>
        <v>0</v>
      </c>
      <c r="C63" s="253">
        <f>IF('TAB5.5'!$M$14="V",0,'TAB5.5'!$M$14)</f>
        <v>0</v>
      </c>
      <c r="D63" s="254">
        <f>'TAB3'!$H$49</f>
        <v>0</v>
      </c>
      <c r="E63" s="254">
        <f t="shared" ref="E63:E64" si="38">C63*D63</f>
        <v>0</v>
      </c>
      <c r="F63" s="253">
        <f>IF('TAB5.5'!$N$14="V",0,'TAB5.5'!$N$14)</f>
        <v>0</v>
      </c>
      <c r="G63" s="254">
        <f>'TAB3'!$H$57</f>
        <v>0</v>
      </c>
      <c r="H63" s="254">
        <f>F63*G63</f>
        <v>0</v>
      </c>
      <c r="I63" s="254"/>
    </row>
    <row r="64" spans="1:9" s="1" customFormat="1" ht="15" x14ac:dyDescent="0.3">
      <c r="A64" s="207" t="s">
        <v>291</v>
      </c>
      <c r="B64" s="254">
        <f t="shared" si="37"/>
        <v>0</v>
      </c>
      <c r="C64" s="253">
        <f>IF('TAB5.5'!$M$15="V",0,'TAB5.5'!$M$15)</f>
        <v>0</v>
      </c>
      <c r="D64" s="254">
        <f>'TAB3'!$H$50</f>
        <v>0</v>
      </c>
      <c r="E64" s="254">
        <f t="shared" si="38"/>
        <v>0</v>
      </c>
      <c r="F64" s="253">
        <f>IF('TAB5.5'!$N$15="V",0,'TAB5.5'!$N$15)</f>
        <v>0</v>
      </c>
      <c r="G64" s="254">
        <f>'TAB3'!$H$58</f>
        <v>0</v>
      </c>
      <c r="H64" s="254">
        <f t="shared" ref="H64" si="39">F64*G64</f>
        <v>0</v>
      </c>
      <c r="I64" s="254"/>
    </row>
    <row r="65" spans="1:8" x14ac:dyDescent="0.3">
      <c r="A65" s="205" t="s">
        <v>57</v>
      </c>
      <c r="B65" s="254">
        <f t="shared" ref="B65:B67" si="40">SUM(E65,H65)</f>
        <v>0</v>
      </c>
      <c r="C65" s="253"/>
      <c r="D65" s="254"/>
      <c r="E65" s="254">
        <f>E66+E67</f>
        <v>0</v>
      </c>
      <c r="F65" s="253"/>
      <c r="G65" s="254"/>
      <c r="H65" s="254">
        <f>H66+H67</f>
        <v>0</v>
      </c>
    </row>
    <row r="66" spans="1:8" x14ac:dyDescent="0.3">
      <c r="A66" s="207" t="s">
        <v>129</v>
      </c>
      <c r="B66" s="254">
        <f t="shared" si="40"/>
        <v>0</v>
      </c>
      <c r="C66" s="253">
        <f>IF('TAB5.5'!M18="V",0,'TAB5.5'!M18)</f>
        <v>0</v>
      </c>
      <c r="D66" s="254">
        <f>'TAB3'!H52</f>
        <v>0</v>
      </c>
      <c r="E66" s="254">
        <f t="shared" ref="E66:E67" si="41">C66*D66</f>
        <v>0</v>
      </c>
      <c r="F66" s="253">
        <f>IF('TAB5.5'!N18="V",0,'TAB5.5'!N18)</f>
        <v>0</v>
      </c>
      <c r="G66" s="254">
        <f>'TAB3'!H60</f>
        <v>0</v>
      </c>
      <c r="H66" s="254">
        <f t="shared" ref="H66:H67" si="42">F66*G66</f>
        <v>0</v>
      </c>
    </row>
    <row r="67" spans="1:8" x14ac:dyDescent="0.3">
      <c r="A67" s="207" t="s">
        <v>115</v>
      </c>
      <c r="B67" s="254">
        <f t="shared" si="40"/>
        <v>0</v>
      </c>
      <c r="C67" s="253">
        <f>IF('TAB5.5'!M19="V",0,'TAB5.5'!M19)</f>
        <v>0</v>
      </c>
      <c r="D67" s="254">
        <f>'TAB3'!H51</f>
        <v>0</v>
      </c>
      <c r="E67" s="254">
        <f t="shared" si="41"/>
        <v>0</v>
      </c>
      <c r="F67" s="253">
        <f>IF('TAB5.5'!N19="V",0,'TAB5.5'!N19)</f>
        <v>0</v>
      </c>
      <c r="G67" s="254">
        <f>'TAB3'!H59</f>
        <v>0</v>
      </c>
      <c r="H67" s="254">
        <f t="shared" si="42"/>
        <v>0</v>
      </c>
    </row>
    <row r="68" spans="1:8" x14ac:dyDescent="0.3">
      <c r="A68" s="47" t="s">
        <v>7</v>
      </c>
      <c r="B68" s="255">
        <f>SUM(E68,H68)</f>
        <v>0</v>
      </c>
      <c r="C68" s="10"/>
      <c r="D68" s="10"/>
      <c r="E68" s="255">
        <f>SUM(E60,E65)</f>
        <v>0</v>
      </c>
      <c r="F68" s="10"/>
      <c r="G68" s="10"/>
      <c r="H68" s="255">
        <f>SUM(H60,H65)</f>
        <v>0</v>
      </c>
    </row>
  </sheetData>
  <mergeCells count="20">
    <mergeCell ref="A58:A59"/>
    <mergeCell ref="C58:E58"/>
    <mergeCell ref="F58:H58"/>
    <mergeCell ref="A18:H18"/>
    <mergeCell ref="A31:H31"/>
    <mergeCell ref="A32:A33"/>
    <mergeCell ref="C32:E32"/>
    <mergeCell ref="F32:H32"/>
    <mergeCell ref="A19:A20"/>
    <mergeCell ref="C19:E19"/>
    <mergeCell ref="F19:H19"/>
    <mergeCell ref="A44:H44"/>
    <mergeCell ref="A45:A46"/>
    <mergeCell ref="C45:E45"/>
    <mergeCell ref="F45:H45"/>
    <mergeCell ref="A57:H57"/>
    <mergeCell ref="A5:H5"/>
    <mergeCell ref="A6:A7"/>
    <mergeCell ref="C6:E6"/>
    <mergeCell ref="F6:H6"/>
  </mergeCells>
  <pageMargins left="0.7" right="0.7" top="0.75" bottom="0.75" header="0.3" footer="0.3"/>
  <pageSetup paperSize="9" scale="86" orientation="landscape" verticalDpi="300" r:id="rId1"/>
  <rowBreaks count="1" manualBreakCount="1">
    <brk id="42"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9"/>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2" customWidth="1"/>
    <col min="12" max="12" width="9.7109375" style="142" customWidth="1"/>
    <col min="13" max="14" width="25.7109375" style="142" customWidth="1"/>
    <col min="15" max="15" width="1.7109375" customWidth="1"/>
    <col min="16" max="16" width="0.140625" customWidth="1"/>
    <col min="17" max="17" width="0.42578125" customWidth="1"/>
    <col min="18" max="18" width="0" hidden="1" customWidth="1"/>
  </cols>
  <sheetData>
    <row r="1" spans="1:18" s="174" customFormat="1" ht="4.1500000000000004" customHeight="1" x14ac:dyDescent="0.2">
      <c r="L1" s="175"/>
      <c r="M1" s="175"/>
      <c r="N1" s="175"/>
      <c r="O1" s="175"/>
    </row>
    <row r="2" spans="1:18" s="4" customFormat="1" ht="29.45" customHeight="1" x14ac:dyDescent="0.3">
      <c r="A2" s="28" t="s">
        <v>294</v>
      </c>
      <c r="B2" s="25"/>
      <c r="C2" s="25"/>
      <c r="D2" s="25"/>
      <c r="E2" s="25"/>
      <c r="F2" s="25"/>
      <c r="G2" s="25"/>
      <c r="H2" s="25"/>
      <c r="I2" s="25"/>
      <c r="J2" s="25"/>
      <c r="K2" s="25"/>
      <c r="L2" s="25"/>
      <c r="M2" s="25"/>
      <c r="N2" s="25"/>
      <c r="O2" s="25"/>
      <c r="P2" s="25"/>
      <c r="Q2" s="25"/>
      <c r="R2" s="25"/>
    </row>
    <row r="3" spans="1:18" s="174" customFormat="1" ht="14.25" x14ac:dyDescent="0.2">
      <c r="L3" s="175"/>
      <c r="M3" s="175"/>
      <c r="N3" s="175"/>
      <c r="O3" s="175"/>
    </row>
    <row r="4" spans="1:18" s="174" customFormat="1" ht="14.25" customHeight="1" x14ac:dyDescent="0.2">
      <c r="L4" s="175"/>
      <c r="M4" s="175"/>
      <c r="N4" s="175"/>
      <c r="O4" s="175"/>
    </row>
    <row r="5" spans="1:18" ht="16.5" x14ac:dyDescent="0.3">
      <c r="A5" s="62"/>
      <c r="B5" s="143"/>
      <c r="C5" s="54"/>
      <c r="D5" s="144"/>
      <c r="E5" s="54"/>
      <c r="F5" s="54"/>
      <c r="G5" s="54"/>
      <c r="H5" s="54"/>
      <c r="I5" s="54"/>
      <c r="J5" s="54"/>
      <c r="K5" s="55"/>
      <c r="L5" s="55"/>
      <c r="M5" s="55"/>
      <c r="N5" s="55"/>
      <c r="O5" s="56"/>
      <c r="P5" s="52"/>
      <c r="Q5" s="52"/>
      <c r="R5" s="52"/>
    </row>
    <row r="6" spans="1:18" ht="16.5" x14ac:dyDescent="0.3">
      <c r="A6" s="62"/>
      <c r="B6" s="131"/>
      <c r="C6" s="453" t="s">
        <v>104</v>
      </c>
      <c r="D6" s="453"/>
      <c r="E6" s="453"/>
      <c r="F6" s="453"/>
      <c r="G6" s="453"/>
      <c r="H6" s="453"/>
      <c r="I6" s="453"/>
      <c r="J6" s="459" t="s">
        <v>286</v>
      </c>
      <c r="K6" s="459"/>
      <c r="L6" s="459"/>
      <c r="M6" s="439" t="str">
        <f>'TAB4.5.1'!O6</f>
        <v># Nom du GRD</v>
      </c>
      <c r="N6" s="439"/>
      <c r="O6" s="250"/>
    </row>
    <row r="7" spans="1:18" ht="16.5" x14ac:dyDescent="0.3">
      <c r="A7" s="62"/>
      <c r="B7" s="131"/>
      <c r="C7" s="59"/>
      <c r="D7" s="60"/>
      <c r="E7" s="59"/>
      <c r="F7" s="59"/>
      <c r="G7" s="59"/>
      <c r="H7" s="59"/>
      <c r="I7" s="59"/>
      <c r="J7" s="59"/>
      <c r="K7" s="59"/>
      <c r="L7" s="59"/>
      <c r="M7" s="61"/>
      <c r="N7" s="61"/>
      <c r="O7" s="145"/>
      <c r="P7" s="61"/>
      <c r="Q7" s="62"/>
      <c r="R7" s="62"/>
    </row>
    <row r="8" spans="1:18" x14ac:dyDescent="0.3">
      <c r="A8" s="62"/>
      <c r="B8" s="131"/>
      <c r="C8" s="437" t="s">
        <v>106</v>
      </c>
      <c r="D8" s="437"/>
      <c r="E8" s="437"/>
      <c r="F8" s="437"/>
      <c r="G8" s="460" t="s">
        <v>196</v>
      </c>
      <c r="H8" s="460"/>
      <c r="I8" s="63"/>
      <c r="J8" s="63"/>
      <c r="K8" s="59"/>
      <c r="L8" s="59"/>
      <c r="M8" s="61"/>
      <c r="N8" s="61"/>
      <c r="O8" s="145"/>
      <c r="P8" s="61"/>
      <c r="Q8" s="62"/>
      <c r="R8" s="62"/>
    </row>
    <row r="9" spans="1:18" ht="15.75" thickBot="1" x14ac:dyDescent="0.35">
      <c r="A9" s="146"/>
      <c r="B9" s="146"/>
      <c r="C9" s="65"/>
      <c r="D9" s="65"/>
      <c r="E9" s="65"/>
      <c r="F9" s="65"/>
      <c r="G9" s="65"/>
      <c r="H9" s="65"/>
      <c r="I9" s="65"/>
      <c r="J9" s="65"/>
      <c r="K9" s="65"/>
      <c r="L9" s="65"/>
      <c r="M9" s="221"/>
      <c r="N9" s="221"/>
      <c r="O9" s="58"/>
      <c r="P9" s="52"/>
      <c r="Q9" s="52"/>
      <c r="R9" s="52"/>
    </row>
    <row r="10" spans="1:18" ht="15" customHeight="1" x14ac:dyDescent="0.3">
      <c r="A10" s="146"/>
      <c r="B10" s="146"/>
      <c r="C10" s="147"/>
      <c r="D10" s="148"/>
      <c r="E10" s="148"/>
      <c r="F10" s="148"/>
      <c r="G10" s="148"/>
      <c r="H10" s="148"/>
      <c r="I10" s="148"/>
      <c r="J10" s="148"/>
      <c r="K10" s="149"/>
      <c r="L10" s="442" t="s">
        <v>107</v>
      </c>
      <c r="M10" s="455" t="s">
        <v>276</v>
      </c>
      <c r="N10" s="455" t="s">
        <v>277</v>
      </c>
      <c r="O10" s="58"/>
      <c r="P10" s="52"/>
      <c r="Q10" s="52"/>
      <c r="R10" s="52"/>
    </row>
    <row r="11" spans="1:18" x14ac:dyDescent="0.3">
      <c r="A11" s="146"/>
      <c r="B11" s="146"/>
      <c r="C11" s="150"/>
      <c r="D11" s="65"/>
      <c r="E11" s="65"/>
      <c r="F11" s="65"/>
      <c r="G11" s="65"/>
      <c r="H11" s="65"/>
      <c r="I11" s="65"/>
      <c r="J11" s="65"/>
      <c r="K11" s="151"/>
      <c r="L11" s="443"/>
      <c r="M11" s="456"/>
      <c r="N11" s="456"/>
      <c r="O11" s="58"/>
      <c r="P11" s="52"/>
      <c r="Q11" s="52"/>
      <c r="R11" s="52"/>
    </row>
    <row r="12" spans="1:18" ht="15.75" thickBot="1" x14ac:dyDescent="0.35">
      <c r="A12" s="146"/>
      <c r="B12" s="146"/>
      <c r="C12" s="150"/>
      <c r="D12" s="65"/>
      <c r="E12" s="65"/>
      <c r="F12" s="65"/>
      <c r="G12" s="65"/>
      <c r="H12" s="65"/>
      <c r="I12" s="65"/>
      <c r="J12" s="65"/>
      <c r="K12" s="151"/>
      <c r="L12" s="444"/>
      <c r="M12" s="457"/>
      <c r="N12" s="457"/>
      <c r="O12" s="58"/>
      <c r="P12" s="52"/>
      <c r="Q12" s="52"/>
      <c r="R12" s="52"/>
    </row>
    <row r="13" spans="1:18" x14ac:dyDescent="0.3">
      <c r="A13" s="152"/>
      <c r="B13" s="154"/>
      <c r="C13" s="84"/>
      <c r="D13" s="458" t="s">
        <v>5</v>
      </c>
      <c r="E13" s="458"/>
      <c r="F13" s="458"/>
      <c r="G13" s="458"/>
      <c r="H13" s="458"/>
      <c r="I13" s="86" t="s">
        <v>287</v>
      </c>
      <c r="J13" s="86"/>
      <c r="K13" s="155" t="s">
        <v>116</v>
      </c>
      <c r="L13" s="88" t="s">
        <v>112</v>
      </c>
      <c r="M13" s="96" t="s">
        <v>61</v>
      </c>
      <c r="N13" s="96" t="s">
        <v>61</v>
      </c>
      <c r="O13" s="58"/>
      <c r="P13" s="52"/>
      <c r="Q13" s="52"/>
      <c r="R13" s="52"/>
    </row>
    <row r="14" spans="1:18" x14ac:dyDescent="0.3">
      <c r="A14" s="152"/>
      <c r="B14" s="154"/>
      <c r="C14" s="84"/>
      <c r="D14" s="329"/>
      <c r="E14" s="329"/>
      <c r="F14" s="329"/>
      <c r="G14" s="329"/>
      <c r="H14" s="329"/>
      <c r="I14" s="86" t="s">
        <v>288</v>
      </c>
      <c r="J14" s="86"/>
      <c r="K14" s="155" t="s">
        <v>116</v>
      </c>
      <c r="L14" s="88" t="s">
        <v>112</v>
      </c>
      <c r="M14" s="96" t="s">
        <v>61</v>
      </c>
      <c r="N14" s="96" t="s">
        <v>61</v>
      </c>
      <c r="O14" s="58"/>
      <c r="P14" s="52"/>
      <c r="Q14" s="52"/>
      <c r="R14" s="52"/>
    </row>
    <row r="15" spans="1:18" x14ac:dyDescent="0.3">
      <c r="A15" s="152"/>
      <c r="B15" s="154"/>
      <c r="C15" s="84"/>
      <c r="D15" s="329"/>
      <c r="E15" s="329"/>
      <c r="F15" s="329"/>
      <c r="G15" s="329"/>
      <c r="H15" s="329"/>
      <c r="I15" s="86" t="s">
        <v>288</v>
      </c>
      <c r="J15" s="86"/>
      <c r="K15" s="155" t="s">
        <v>116</v>
      </c>
      <c r="L15" s="88" t="s">
        <v>112</v>
      </c>
      <c r="M15" s="96" t="s">
        <v>61</v>
      </c>
      <c r="N15" s="96" t="s">
        <v>61</v>
      </c>
      <c r="O15" s="58"/>
      <c r="P15" s="52"/>
      <c r="Q15" s="52"/>
      <c r="R15" s="52"/>
    </row>
    <row r="16" spans="1:18" x14ac:dyDescent="0.3">
      <c r="A16" s="154"/>
      <c r="B16" s="154"/>
      <c r="C16" s="84"/>
      <c r="D16" s="62"/>
      <c r="E16" s="80"/>
      <c r="F16" s="104"/>
      <c r="G16" s="104"/>
      <c r="H16" s="104"/>
      <c r="I16" s="157"/>
      <c r="J16" s="157"/>
      <c r="K16" s="158"/>
      <c r="L16" s="159"/>
      <c r="M16" s="275"/>
      <c r="N16" s="275"/>
      <c r="O16" s="58"/>
      <c r="P16" s="52"/>
      <c r="Q16" s="52"/>
      <c r="R16" s="52"/>
    </row>
    <row r="17" spans="1:18" x14ac:dyDescent="0.3">
      <c r="A17" s="154"/>
      <c r="B17" s="154"/>
      <c r="C17" s="84"/>
      <c r="D17" s="458" t="s">
        <v>57</v>
      </c>
      <c r="E17" s="458"/>
      <c r="F17" s="458"/>
      <c r="G17" s="458"/>
      <c r="H17" s="458"/>
      <c r="I17" s="222"/>
      <c r="J17" s="222"/>
      <c r="K17" s="153"/>
      <c r="L17" s="159"/>
      <c r="M17" s="275"/>
      <c r="N17" s="275"/>
      <c r="O17" s="58"/>
      <c r="P17" s="52"/>
      <c r="Q17" s="52"/>
      <c r="R17" s="52"/>
    </row>
    <row r="18" spans="1:18" x14ac:dyDescent="0.3">
      <c r="A18" s="154"/>
      <c r="B18" s="154"/>
      <c r="C18" s="84"/>
      <c r="D18" s="222"/>
      <c r="E18" s="87" t="s">
        <v>197</v>
      </c>
      <c r="F18" s="86"/>
      <c r="G18" s="86"/>
      <c r="H18" s="86"/>
      <c r="I18" s="86"/>
      <c r="J18" s="86"/>
      <c r="K18" s="155" t="s">
        <v>111</v>
      </c>
      <c r="L18" s="156" t="s">
        <v>127</v>
      </c>
      <c r="M18" s="257" t="s">
        <v>61</v>
      </c>
      <c r="N18" s="257" t="s">
        <v>61</v>
      </c>
      <c r="O18" s="58"/>
      <c r="P18" s="52"/>
      <c r="Q18" s="52"/>
      <c r="R18" s="52"/>
    </row>
    <row r="19" spans="1:18" ht="15.75" thickBot="1" x14ac:dyDescent="0.35">
      <c r="A19" s="154"/>
      <c r="B19" s="154"/>
      <c r="C19" s="84"/>
      <c r="D19" s="222"/>
      <c r="E19" s="87" t="s">
        <v>198</v>
      </c>
      <c r="F19" s="86"/>
      <c r="G19" s="86"/>
      <c r="H19" s="86"/>
      <c r="I19" s="86"/>
      <c r="J19" s="86"/>
      <c r="K19" s="155" t="s">
        <v>116</v>
      </c>
      <c r="L19" s="160" t="s">
        <v>127</v>
      </c>
      <c r="M19" s="270" t="s">
        <v>61</v>
      </c>
      <c r="N19" s="270" t="s">
        <v>61</v>
      </c>
      <c r="O19" s="58"/>
      <c r="P19" s="52"/>
      <c r="Q19" s="52"/>
      <c r="R19" s="52"/>
    </row>
    <row r="20" spans="1:18" ht="15.75" thickBot="1" x14ac:dyDescent="0.35">
      <c r="A20" s="154"/>
      <c r="B20" s="154"/>
      <c r="C20" s="116"/>
      <c r="D20" s="161"/>
      <c r="E20" s="162"/>
      <c r="F20" s="118"/>
      <c r="G20" s="118"/>
      <c r="H20" s="118"/>
      <c r="I20" s="118"/>
      <c r="J20" s="118"/>
      <c r="K20" s="119"/>
      <c r="L20" s="163"/>
      <c r="M20" s="164"/>
      <c r="N20" s="165"/>
      <c r="O20" s="58"/>
      <c r="P20" s="52"/>
      <c r="Q20" s="52"/>
      <c r="R20" s="52"/>
    </row>
    <row r="21" spans="1:18" x14ac:dyDescent="0.3">
      <c r="A21" s="104"/>
      <c r="B21" s="166"/>
      <c r="C21" s="167"/>
      <c r="D21" s="167"/>
      <c r="E21" s="167"/>
      <c r="F21" s="167"/>
      <c r="G21" s="167"/>
      <c r="H21" s="167"/>
      <c r="I21" s="167"/>
      <c r="J21" s="167"/>
      <c r="K21" s="168"/>
      <c r="L21" s="168"/>
      <c r="M21" s="168"/>
      <c r="N21" s="168"/>
      <c r="O21" s="124"/>
      <c r="P21" s="52"/>
      <c r="Q21" s="52"/>
      <c r="R21" s="52"/>
    </row>
    <row r="22" spans="1:18" x14ac:dyDescent="0.3">
      <c r="A22" s="52"/>
      <c r="B22" s="52"/>
      <c r="C22" s="52"/>
      <c r="D22" s="52"/>
      <c r="E22" s="52"/>
      <c r="F22" s="52"/>
      <c r="G22" s="52"/>
      <c r="H22" s="52"/>
      <c r="I22" s="52"/>
      <c r="J22" s="52"/>
      <c r="K22" s="53"/>
      <c r="L22" s="53"/>
      <c r="M22" s="53"/>
      <c r="N22" s="53"/>
      <c r="O22" s="52"/>
      <c r="P22" s="52"/>
      <c r="Q22" s="52"/>
      <c r="R22" s="52"/>
    </row>
    <row r="23" spans="1:18" ht="15" customHeight="1" x14ac:dyDescent="0.3">
      <c r="A23" s="169"/>
      <c r="B23" s="125"/>
      <c r="C23" s="126"/>
      <c r="D23" s="438" t="s">
        <v>128</v>
      </c>
      <c r="E23" s="438"/>
      <c r="F23" s="438"/>
      <c r="G23" s="438"/>
      <c r="H23" s="438"/>
      <c r="I23" s="438"/>
      <c r="J23" s="220"/>
      <c r="K23" s="127"/>
      <c r="L23" s="127"/>
      <c r="M23" s="127"/>
      <c r="N23" s="128"/>
      <c r="O23" s="170"/>
    </row>
    <row r="24" spans="1:18" x14ac:dyDescent="0.3">
      <c r="A24" s="52"/>
      <c r="B24" s="131"/>
      <c r="C24" s="62"/>
      <c r="D24" s="132"/>
      <c r="E24" s="132"/>
      <c r="F24" s="132"/>
      <c r="G24" s="132"/>
      <c r="H24" s="132"/>
      <c r="I24" s="132"/>
      <c r="J24" s="132"/>
      <c r="K24" s="132"/>
      <c r="L24" s="132"/>
      <c r="M24" s="132"/>
      <c r="N24" s="133"/>
      <c r="O24" s="171"/>
    </row>
    <row r="25" spans="1:18" x14ac:dyDescent="0.3">
      <c r="B25" s="131"/>
      <c r="C25" s="62"/>
      <c r="D25" s="62"/>
      <c r="E25" s="62"/>
      <c r="F25" s="62"/>
      <c r="G25" s="62"/>
      <c r="H25" s="62"/>
      <c r="I25" s="62"/>
      <c r="J25" s="62"/>
      <c r="K25" s="62"/>
      <c r="L25" s="62"/>
      <c r="M25" s="133"/>
      <c r="N25" s="133"/>
      <c r="O25" s="171"/>
    </row>
    <row r="26" spans="1:18" x14ac:dyDescent="0.3">
      <c r="B26" s="131"/>
      <c r="C26" s="62"/>
      <c r="D26" s="62"/>
      <c r="E26" s="62"/>
      <c r="F26" s="62"/>
      <c r="G26" s="62"/>
      <c r="H26" s="62"/>
      <c r="I26" s="62"/>
      <c r="J26" s="62"/>
      <c r="K26" s="62"/>
      <c r="L26" s="62"/>
      <c r="M26" s="133"/>
      <c r="N26" s="133"/>
      <c r="O26" s="171"/>
    </row>
    <row r="27" spans="1:18" ht="15.75" x14ac:dyDescent="0.3">
      <c r="B27" s="134"/>
      <c r="C27" s="135"/>
      <c r="D27" s="135"/>
      <c r="E27" s="135"/>
      <c r="F27" s="135"/>
      <c r="G27" s="135"/>
      <c r="H27" s="135"/>
      <c r="I27" s="135"/>
      <c r="J27" s="135"/>
      <c r="K27" s="135"/>
      <c r="L27" s="135"/>
      <c r="M27" s="136"/>
      <c r="N27" s="136"/>
      <c r="O27" s="172"/>
    </row>
    <row r="28" spans="1:18" ht="15.75" x14ac:dyDescent="0.3">
      <c r="B28" s="134"/>
      <c r="C28" s="135"/>
      <c r="D28" s="135"/>
      <c r="E28" s="135"/>
      <c r="F28" s="135"/>
      <c r="G28" s="135"/>
      <c r="H28" s="135"/>
      <c r="I28" s="135"/>
      <c r="J28" s="135"/>
      <c r="K28" s="135"/>
      <c r="L28" s="135"/>
      <c r="M28" s="136"/>
      <c r="N28" s="136"/>
      <c r="O28" s="172"/>
    </row>
    <row r="29" spans="1:18" ht="15.75" x14ac:dyDescent="0.3">
      <c r="B29" s="137"/>
      <c r="C29" s="138"/>
      <c r="D29" s="138"/>
      <c r="E29" s="138"/>
      <c r="F29" s="138"/>
      <c r="G29" s="138"/>
      <c r="H29" s="138"/>
      <c r="I29" s="138"/>
      <c r="J29" s="138"/>
      <c r="K29" s="138"/>
      <c r="L29" s="138"/>
      <c r="M29" s="139"/>
      <c r="N29" s="139"/>
      <c r="O29" s="173"/>
    </row>
  </sheetData>
  <mergeCells count="11">
    <mergeCell ref="D23:I23"/>
    <mergeCell ref="C6:I6"/>
    <mergeCell ref="J6:L6"/>
    <mergeCell ref="C8:F8"/>
    <mergeCell ref="G8:H8"/>
    <mergeCell ref="L10:L12"/>
    <mergeCell ref="M10:M12"/>
    <mergeCell ref="N10:N12"/>
    <mergeCell ref="M6:N6"/>
    <mergeCell ref="D17:H17"/>
    <mergeCell ref="D13:H13"/>
  </mergeCells>
  <pageMargins left="0.7" right="0.7" top="0.75" bottom="0.75" header="0.3" footer="0.3"/>
  <pageSetup paperSize="9" scale="90"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9"/>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2" customWidth="1"/>
    <col min="12" max="12" width="9.7109375" style="142" customWidth="1"/>
    <col min="13" max="14" width="25.7109375" style="142" customWidth="1"/>
    <col min="15" max="15" width="1.7109375" customWidth="1"/>
    <col min="16" max="16" width="0.140625" customWidth="1"/>
    <col min="17" max="17" width="0.42578125" customWidth="1"/>
    <col min="18" max="18" width="0" hidden="1" customWidth="1"/>
  </cols>
  <sheetData>
    <row r="1" spans="1:18" s="174" customFormat="1" ht="4.1500000000000004" customHeight="1" x14ac:dyDescent="0.2">
      <c r="L1" s="175"/>
      <c r="M1" s="175"/>
      <c r="N1" s="175"/>
      <c r="O1" s="175"/>
    </row>
    <row r="2" spans="1:18" s="4" customFormat="1" ht="29.45" customHeight="1" x14ac:dyDescent="0.3">
      <c r="A2" s="28" t="s">
        <v>295</v>
      </c>
      <c r="B2" s="25"/>
      <c r="C2" s="25"/>
      <c r="D2" s="25"/>
      <c r="E2" s="25"/>
      <c r="F2" s="25"/>
      <c r="G2" s="25"/>
      <c r="H2" s="25"/>
      <c r="I2" s="25"/>
      <c r="J2" s="25"/>
      <c r="K2" s="25"/>
      <c r="L2" s="25"/>
      <c r="M2" s="25"/>
      <c r="N2" s="25"/>
      <c r="O2" s="25"/>
      <c r="P2" s="25"/>
      <c r="Q2" s="25"/>
      <c r="R2" s="25"/>
    </row>
    <row r="3" spans="1:18" s="174" customFormat="1" ht="14.25" x14ac:dyDescent="0.2">
      <c r="L3" s="175"/>
      <c r="M3" s="175"/>
      <c r="N3" s="175"/>
      <c r="O3" s="175"/>
    </row>
    <row r="4" spans="1:18" s="174" customFormat="1" ht="14.25" customHeight="1" x14ac:dyDescent="0.2">
      <c r="L4" s="175"/>
      <c r="M4" s="175"/>
      <c r="N4" s="175"/>
      <c r="O4" s="175"/>
    </row>
    <row r="5" spans="1:18" ht="16.5" x14ac:dyDescent="0.3">
      <c r="A5" s="62"/>
      <c r="B5" s="143"/>
      <c r="C5" s="54"/>
      <c r="D5" s="144"/>
      <c r="E5" s="54"/>
      <c r="F5" s="54"/>
      <c r="G5" s="54"/>
      <c r="H5" s="54"/>
      <c r="I5" s="54"/>
      <c r="J5" s="54"/>
      <c r="K5" s="55"/>
      <c r="L5" s="55"/>
      <c r="M5" s="55"/>
      <c r="N5" s="55"/>
      <c r="O5" s="56"/>
      <c r="P5" s="52"/>
      <c r="Q5" s="52"/>
      <c r="R5" s="52"/>
    </row>
    <row r="6" spans="1:18" ht="16.5" x14ac:dyDescent="0.3">
      <c r="A6" s="62"/>
      <c r="B6" s="131"/>
      <c r="C6" s="453" t="s">
        <v>104</v>
      </c>
      <c r="D6" s="453"/>
      <c r="E6" s="453"/>
      <c r="F6" s="453"/>
      <c r="G6" s="453"/>
      <c r="H6" s="453"/>
      <c r="I6" s="453"/>
      <c r="J6" s="459" t="s">
        <v>286</v>
      </c>
      <c r="K6" s="459"/>
      <c r="L6" s="459"/>
      <c r="M6" s="439" t="str">
        <f>'TAB4.5.1'!O6</f>
        <v># Nom du GRD</v>
      </c>
      <c r="N6" s="439"/>
      <c r="O6" s="145"/>
    </row>
    <row r="7" spans="1:18" ht="16.5" x14ac:dyDescent="0.3">
      <c r="A7" s="62"/>
      <c r="B7" s="131"/>
      <c r="C7" s="59"/>
      <c r="D7" s="60"/>
      <c r="E7" s="59"/>
      <c r="F7" s="59"/>
      <c r="G7" s="59"/>
      <c r="H7" s="59"/>
      <c r="I7" s="59"/>
      <c r="J7" s="59"/>
      <c r="K7" s="59"/>
      <c r="L7" s="59"/>
      <c r="M7" s="61"/>
      <c r="N7" s="61"/>
      <c r="O7" s="145"/>
      <c r="P7" s="61"/>
      <c r="Q7" s="62"/>
      <c r="R7" s="62"/>
    </row>
    <row r="8" spans="1:18" x14ac:dyDescent="0.3">
      <c r="A8" s="62"/>
      <c r="B8" s="131"/>
      <c r="C8" s="437" t="s">
        <v>106</v>
      </c>
      <c r="D8" s="437"/>
      <c r="E8" s="437"/>
      <c r="F8" s="437"/>
      <c r="G8" s="460" t="str">
        <f>"du 01.01.20"&amp;RIGHT(A2,2)&amp;" au 31.12.20"&amp;RIGHT(A2,2)</f>
        <v>du 01.01.2025 au 31.12.2025</v>
      </c>
      <c r="H8" s="460"/>
      <c r="I8" s="63"/>
      <c r="J8" s="63"/>
      <c r="K8" s="59"/>
      <c r="L8" s="59"/>
      <c r="M8" s="61"/>
      <c r="N8" s="61"/>
      <c r="O8" s="145"/>
      <c r="P8" s="61"/>
      <c r="Q8" s="62"/>
      <c r="R8" s="62"/>
    </row>
    <row r="9" spans="1:18" ht="15.75" thickBot="1" x14ac:dyDescent="0.35">
      <c r="A9" s="146"/>
      <c r="B9" s="146"/>
      <c r="C9" s="65"/>
      <c r="D9" s="65"/>
      <c r="E9" s="65"/>
      <c r="F9" s="65"/>
      <c r="G9" s="65"/>
      <c r="H9" s="65"/>
      <c r="I9" s="65"/>
      <c r="J9" s="65"/>
      <c r="K9" s="65"/>
      <c r="L9" s="65"/>
      <c r="M9" s="221"/>
      <c r="N9" s="221"/>
      <c r="O9" s="58"/>
      <c r="P9" s="52"/>
      <c r="Q9" s="52"/>
      <c r="R9" s="52"/>
    </row>
    <row r="10" spans="1:18" ht="15" customHeight="1" x14ac:dyDescent="0.3">
      <c r="A10" s="146"/>
      <c r="B10" s="146"/>
      <c r="C10" s="147"/>
      <c r="D10" s="148"/>
      <c r="E10" s="148"/>
      <c r="F10" s="148"/>
      <c r="G10" s="148"/>
      <c r="H10" s="148"/>
      <c r="I10" s="148"/>
      <c r="J10" s="148"/>
      <c r="K10" s="149"/>
      <c r="L10" s="442" t="s">
        <v>107</v>
      </c>
      <c r="M10" s="455" t="s">
        <v>276</v>
      </c>
      <c r="N10" s="455" t="s">
        <v>277</v>
      </c>
      <c r="O10" s="58"/>
      <c r="P10" s="52"/>
      <c r="Q10" s="52"/>
      <c r="R10" s="52"/>
    </row>
    <row r="11" spans="1:18" x14ac:dyDescent="0.3">
      <c r="A11" s="146"/>
      <c r="B11" s="146"/>
      <c r="C11" s="150"/>
      <c r="D11" s="65"/>
      <c r="E11" s="65"/>
      <c r="F11" s="65"/>
      <c r="G11" s="65"/>
      <c r="H11" s="65"/>
      <c r="I11" s="65"/>
      <c r="J11" s="65"/>
      <c r="K11" s="151"/>
      <c r="L11" s="443"/>
      <c r="M11" s="456"/>
      <c r="N11" s="456"/>
      <c r="O11" s="58"/>
      <c r="P11" s="52"/>
      <c r="Q11" s="52"/>
      <c r="R11" s="52"/>
    </row>
    <row r="12" spans="1:18" ht="15.75" thickBot="1" x14ac:dyDescent="0.35">
      <c r="A12" s="146"/>
      <c r="B12" s="146"/>
      <c r="C12" s="150"/>
      <c r="D12" s="65"/>
      <c r="E12" s="65"/>
      <c r="F12" s="65"/>
      <c r="G12" s="65"/>
      <c r="H12" s="65"/>
      <c r="I12" s="65"/>
      <c r="J12" s="65"/>
      <c r="K12" s="151"/>
      <c r="L12" s="444"/>
      <c r="M12" s="457"/>
      <c r="N12" s="457"/>
      <c r="O12" s="58"/>
      <c r="P12" s="52"/>
      <c r="Q12" s="52"/>
      <c r="R12" s="52"/>
    </row>
    <row r="13" spans="1:18" x14ac:dyDescent="0.3">
      <c r="A13" s="152"/>
      <c r="B13" s="154"/>
      <c r="C13" s="84"/>
      <c r="D13" s="458" t="s">
        <v>5</v>
      </c>
      <c r="E13" s="458"/>
      <c r="F13" s="458"/>
      <c r="G13" s="458"/>
      <c r="H13" s="458"/>
      <c r="I13" s="86" t="s">
        <v>287</v>
      </c>
      <c r="J13" s="86"/>
      <c r="K13" s="155" t="s">
        <v>116</v>
      </c>
      <c r="L13" s="88" t="s">
        <v>112</v>
      </c>
      <c r="M13" s="96" t="s">
        <v>61</v>
      </c>
      <c r="N13" s="96" t="s">
        <v>61</v>
      </c>
      <c r="O13" s="58"/>
      <c r="P13" s="52"/>
      <c r="Q13" s="52"/>
      <c r="R13" s="52"/>
    </row>
    <row r="14" spans="1:18" x14ac:dyDescent="0.3">
      <c r="A14" s="152"/>
      <c r="B14" s="154"/>
      <c r="C14" s="84"/>
      <c r="D14" s="329"/>
      <c r="E14" s="329"/>
      <c r="F14" s="329"/>
      <c r="G14" s="329"/>
      <c r="H14" s="329"/>
      <c r="I14" s="86" t="s">
        <v>288</v>
      </c>
      <c r="J14" s="86"/>
      <c r="K14" s="155" t="s">
        <v>116</v>
      </c>
      <c r="L14" s="88" t="s">
        <v>112</v>
      </c>
      <c r="M14" s="96" t="s">
        <v>61</v>
      </c>
      <c r="N14" s="96" t="s">
        <v>61</v>
      </c>
      <c r="O14" s="58"/>
      <c r="P14" s="52"/>
      <c r="Q14" s="52"/>
      <c r="R14" s="52"/>
    </row>
    <row r="15" spans="1:18" x14ac:dyDescent="0.3">
      <c r="A15" s="152"/>
      <c r="B15" s="154"/>
      <c r="C15" s="84"/>
      <c r="D15" s="329"/>
      <c r="E15" s="329"/>
      <c r="F15" s="329"/>
      <c r="G15" s="329"/>
      <c r="H15" s="329"/>
      <c r="I15" s="86" t="s">
        <v>288</v>
      </c>
      <c r="J15" s="86"/>
      <c r="K15" s="155" t="s">
        <v>116</v>
      </c>
      <c r="L15" s="88" t="s">
        <v>112</v>
      </c>
      <c r="M15" s="96" t="s">
        <v>61</v>
      </c>
      <c r="N15" s="96" t="s">
        <v>61</v>
      </c>
      <c r="O15" s="58"/>
      <c r="P15" s="52"/>
      <c r="Q15" s="52"/>
      <c r="R15" s="52"/>
    </row>
    <row r="16" spans="1:18" x14ac:dyDescent="0.3">
      <c r="A16" s="154"/>
      <c r="B16" s="154"/>
      <c r="C16" s="84"/>
      <c r="D16" s="62"/>
      <c r="E16" s="80"/>
      <c r="F16" s="104"/>
      <c r="G16" s="104"/>
      <c r="H16" s="104"/>
      <c r="I16" s="157"/>
      <c r="J16" s="157"/>
      <c r="K16" s="158"/>
      <c r="L16" s="159"/>
      <c r="M16" s="275"/>
      <c r="N16" s="275"/>
      <c r="O16" s="58"/>
      <c r="P16" s="52"/>
      <c r="Q16" s="52"/>
      <c r="R16" s="52"/>
    </row>
    <row r="17" spans="1:18" x14ac:dyDescent="0.3">
      <c r="A17" s="154"/>
      <c r="B17" s="154"/>
      <c r="C17" s="84"/>
      <c r="D17" s="458" t="s">
        <v>57</v>
      </c>
      <c r="E17" s="458"/>
      <c r="F17" s="458"/>
      <c r="G17" s="458"/>
      <c r="H17" s="458"/>
      <c r="I17" s="222"/>
      <c r="J17" s="222"/>
      <c r="K17" s="153"/>
      <c r="L17" s="159"/>
      <c r="M17" s="275"/>
      <c r="N17" s="275"/>
      <c r="O17" s="58"/>
      <c r="P17" s="52"/>
      <c r="Q17" s="52"/>
      <c r="R17" s="52"/>
    </row>
    <row r="18" spans="1:18" x14ac:dyDescent="0.3">
      <c r="A18" s="154"/>
      <c r="B18" s="154"/>
      <c r="C18" s="84"/>
      <c r="D18" s="222"/>
      <c r="E18" s="87" t="s">
        <v>197</v>
      </c>
      <c r="F18" s="86"/>
      <c r="G18" s="86"/>
      <c r="H18" s="86"/>
      <c r="I18" s="86"/>
      <c r="J18" s="86"/>
      <c r="K18" s="155" t="s">
        <v>111</v>
      </c>
      <c r="L18" s="156" t="s">
        <v>127</v>
      </c>
      <c r="M18" s="257" t="s">
        <v>61</v>
      </c>
      <c r="N18" s="257" t="s">
        <v>61</v>
      </c>
      <c r="O18" s="58"/>
      <c r="P18" s="52"/>
      <c r="Q18" s="52"/>
      <c r="R18" s="52"/>
    </row>
    <row r="19" spans="1:18" ht="15.75" thickBot="1" x14ac:dyDescent="0.35">
      <c r="A19" s="154"/>
      <c r="B19" s="154"/>
      <c r="C19" s="84"/>
      <c r="D19" s="222"/>
      <c r="E19" s="87" t="s">
        <v>198</v>
      </c>
      <c r="F19" s="86"/>
      <c r="G19" s="86"/>
      <c r="H19" s="86"/>
      <c r="I19" s="86"/>
      <c r="J19" s="86"/>
      <c r="K19" s="155" t="s">
        <v>116</v>
      </c>
      <c r="L19" s="160" t="s">
        <v>127</v>
      </c>
      <c r="M19" s="270" t="s">
        <v>61</v>
      </c>
      <c r="N19" s="270" t="s">
        <v>61</v>
      </c>
      <c r="O19" s="58"/>
      <c r="P19" s="52"/>
      <c r="Q19" s="52"/>
      <c r="R19" s="52"/>
    </row>
    <row r="20" spans="1:18" ht="15.75" thickBot="1" x14ac:dyDescent="0.35">
      <c r="A20" s="154"/>
      <c r="B20" s="154"/>
      <c r="C20" s="116"/>
      <c r="D20" s="161"/>
      <c r="E20" s="162"/>
      <c r="F20" s="118"/>
      <c r="G20" s="118"/>
      <c r="H20" s="118"/>
      <c r="I20" s="118"/>
      <c r="J20" s="118"/>
      <c r="K20" s="119"/>
      <c r="L20" s="163"/>
      <c r="M20" s="164"/>
      <c r="N20" s="165"/>
      <c r="O20" s="58"/>
      <c r="P20" s="52"/>
      <c r="Q20" s="52"/>
      <c r="R20" s="52"/>
    </row>
    <row r="21" spans="1:18" x14ac:dyDescent="0.3">
      <c r="A21" s="104"/>
      <c r="B21" s="166"/>
      <c r="C21" s="167"/>
      <c r="D21" s="167"/>
      <c r="E21" s="167"/>
      <c r="F21" s="167"/>
      <c r="G21" s="167"/>
      <c r="H21" s="167"/>
      <c r="I21" s="167"/>
      <c r="J21" s="167"/>
      <c r="K21" s="168"/>
      <c r="L21" s="168"/>
      <c r="M21" s="168"/>
      <c r="N21" s="168"/>
      <c r="O21" s="124"/>
      <c r="P21" s="52"/>
      <c r="Q21" s="52"/>
      <c r="R21" s="52"/>
    </row>
    <row r="22" spans="1:18" x14ac:dyDescent="0.3">
      <c r="A22" s="52"/>
      <c r="B22" s="52"/>
      <c r="C22" s="52"/>
      <c r="D22" s="52"/>
      <c r="E22" s="52"/>
      <c r="F22" s="52"/>
      <c r="G22" s="52"/>
      <c r="H22" s="52"/>
      <c r="I22" s="52"/>
      <c r="J22" s="52"/>
      <c r="K22" s="53"/>
      <c r="L22" s="53"/>
      <c r="M22" s="53"/>
      <c r="N22" s="53"/>
      <c r="O22" s="52"/>
      <c r="P22" s="52"/>
      <c r="Q22" s="52"/>
      <c r="R22" s="52"/>
    </row>
    <row r="23" spans="1:18" ht="15" customHeight="1" x14ac:dyDescent="0.3">
      <c r="A23" s="169"/>
      <c r="B23" s="125"/>
      <c r="C23" s="126"/>
      <c r="D23" s="438" t="s">
        <v>128</v>
      </c>
      <c r="E23" s="438"/>
      <c r="F23" s="438"/>
      <c r="G23" s="438"/>
      <c r="H23" s="438"/>
      <c r="I23" s="438"/>
      <c r="J23" s="220"/>
      <c r="K23" s="127"/>
      <c r="L23" s="127"/>
      <c r="M23" s="127"/>
      <c r="N23" s="128"/>
      <c r="O23" s="170"/>
    </row>
    <row r="24" spans="1:18" x14ac:dyDescent="0.3">
      <c r="A24" s="52"/>
      <c r="B24" s="131"/>
      <c r="C24" s="62"/>
      <c r="D24" s="132"/>
      <c r="E24" s="132"/>
      <c r="F24" s="132"/>
      <c r="G24" s="132"/>
      <c r="H24" s="132"/>
      <c r="I24" s="132"/>
      <c r="J24" s="132"/>
      <c r="K24" s="132"/>
      <c r="L24" s="132"/>
      <c r="M24" s="132"/>
      <c r="N24" s="133"/>
      <c r="O24" s="171"/>
    </row>
    <row r="25" spans="1:18" x14ac:dyDescent="0.3">
      <c r="B25" s="131"/>
      <c r="C25" s="62"/>
      <c r="D25" s="62"/>
      <c r="E25" s="62"/>
      <c r="F25" s="62"/>
      <c r="G25" s="62"/>
      <c r="H25" s="62"/>
      <c r="I25" s="62"/>
      <c r="J25" s="62"/>
      <c r="K25" s="62"/>
      <c r="L25" s="62"/>
      <c r="M25" s="133"/>
      <c r="N25" s="133"/>
      <c r="O25" s="171"/>
    </row>
    <row r="26" spans="1:18" x14ac:dyDescent="0.3">
      <c r="B26" s="131"/>
      <c r="C26" s="62"/>
      <c r="D26" s="62"/>
      <c r="E26" s="62"/>
      <c r="F26" s="62"/>
      <c r="G26" s="62"/>
      <c r="H26" s="62"/>
      <c r="I26" s="62"/>
      <c r="J26" s="62"/>
      <c r="K26" s="62"/>
      <c r="L26" s="62"/>
      <c r="M26" s="133"/>
      <c r="N26" s="133"/>
      <c r="O26" s="171"/>
    </row>
    <row r="27" spans="1:18" ht="15.75" x14ac:dyDescent="0.3">
      <c r="B27" s="134"/>
      <c r="C27" s="135"/>
      <c r="D27" s="135"/>
      <c r="E27" s="135"/>
      <c r="F27" s="135"/>
      <c r="G27" s="135"/>
      <c r="H27" s="135"/>
      <c r="I27" s="135"/>
      <c r="J27" s="135"/>
      <c r="K27" s="135"/>
      <c r="L27" s="135"/>
      <c r="M27" s="136"/>
      <c r="N27" s="136"/>
      <c r="O27" s="172"/>
    </row>
    <row r="28" spans="1:18" ht="15.75" x14ac:dyDescent="0.3">
      <c r="B28" s="134"/>
      <c r="C28" s="135"/>
      <c r="D28" s="135"/>
      <c r="E28" s="135"/>
      <c r="F28" s="135"/>
      <c r="G28" s="135"/>
      <c r="H28" s="135"/>
      <c r="I28" s="135"/>
      <c r="J28" s="135"/>
      <c r="K28" s="135"/>
      <c r="L28" s="135"/>
      <c r="M28" s="136"/>
      <c r="N28" s="136"/>
      <c r="O28" s="172"/>
    </row>
    <row r="29" spans="1:18" ht="15.75" x14ac:dyDescent="0.3">
      <c r="B29" s="137"/>
      <c r="C29" s="138"/>
      <c r="D29" s="138"/>
      <c r="E29" s="138"/>
      <c r="F29" s="138"/>
      <c r="G29" s="138"/>
      <c r="H29" s="138"/>
      <c r="I29" s="138"/>
      <c r="J29" s="138"/>
      <c r="K29" s="138"/>
      <c r="L29" s="138"/>
      <c r="M29" s="139"/>
      <c r="N29" s="139"/>
      <c r="O29" s="173"/>
    </row>
  </sheetData>
  <mergeCells count="11">
    <mergeCell ref="M6:N6"/>
    <mergeCell ref="D13:H13"/>
    <mergeCell ref="D23:I23"/>
    <mergeCell ref="C6:I6"/>
    <mergeCell ref="J6:L6"/>
    <mergeCell ref="D17:H17"/>
    <mergeCell ref="C8:F8"/>
    <mergeCell ref="G8:H8"/>
    <mergeCell ref="L10:L12"/>
    <mergeCell ref="M10:M12"/>
    <mergeCell ref="N10:N12"/>
  </mergeCells>
  <pageMargins left="0.7" right="0.7" top="0.75" bottom="0.75" header="0.3" footer="0.3"/>
  <pageSetup paperSize="9" scale="90"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9"/>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2" customWidth="1"/>
    <col min="12" max="12" width="9.7109375" style="142" customWidth="1"/>
    <col min="13" max="14" width="25.7109375" style="142" customWidth="1"/>
    <col min="15" max="15" width="1.7109375" customWidth="1"/>
    <col min="16" max="16" width="0.140625" customWidth="1"/>
    <col min="17" max="17" width="0.42578125" customWidth="1"/>
    <col min="18" max="18" width="0" hidden="1" customWidth="1"/>
  </cols>
  <sheetData>
    <row r="1" spans="1:18" s="174" customFormat="1" ht="4.1500000000000004" customHeight="1" x14ac:dyDescent="0.2">
      <c r="L1" s="175"/>
      <c r="M1" s="175"/>
      <c r="N1" s="175"/>
      <c r="O1" s="175"/>
    </row>
    <row r="2" spans="1:18" s="4" customFormat="1" ht="29.45" customHeight="1" x14ac:dyDescent="0.3">
      <c r="A2" s="28" t="s">
        <v>296</v>
      </c>
      <c r="B2" s="25"/>
      <c r="C2" s="25"/>
      <c r="D2" s="25"/>
      <c r="E2" s="25"/>
      <c r="F2" s="25"/>
      <c r="G2" s="25"/>
      <c r="H2" s="25"/>
      <c r="I2" s="25"/>
      <c r="J2" s="25"/>
      <c r="K2" s="25"/>
      <c r="L2" s="25"/>
      <c r="M2" s="25"/>
      <c r="N2" s="25"/>
      <c r="O2" s="25"/>
      <c r="P2" s="25"/>
      <c r="Q2" s="25"/>
      <c r="R2" s="25"/>
    </row>
    <row r="3" spans="1:18" s="174" customFormat="1" ht="14.25" x14ac:dyDescent="0.2">
      <c r="L3" s="175"/>
      <c r="M3" s="175"/>
      <c r="N3" s="175"/>
      <c r="O3" s="175"/>
    </row>
    <row r="4" spans="1:18" s="174" customFormat="1" ht="14.25" customHeight="1" x14ac:dyDescent="0.2">
      <c r="L4" s="175"/>
      <c r="M4" s="175"/>
      <c r="N4" s="175"/>
      <c r="O4" s="175"/>
    </row>
    <row r="5" spans="1:18" ht="16.5" x14ac:dyDescent="0.3">
      <c r="A5" s="62"/>
      <c r="B5" s="143"/>
      <c r="C5" s="54"/>
      <c r="D5" s="144"/>
      <c r="E5" s="54"/>
      <c r="F5" s="54"/>
      <c r="G5" s="54"/>
      <c r="H5" s="54"/>
      <c r="I5" s="54"/>
      <c r="J5" s="54"/>
      <c r="K5" s="55"/>
      <c r="L5" s="55"/>
      <c r="M5" s="55"/>
      <c r="N5" s="55"/>
      <c r="O5" s="56"/>
      <c r="P5" s="52"/>
      <c r="Q5" s="52"/>
      <c r="R5" s="52"/>
    </row>
    <row r="6" spans="1:18" ht="16.5" x14ac:dyDescent="0.3">
      <c r="A6" s="62"/>
      <c r="B6" s="131"/>
      <c r="C6" s="453" t="s">
        <v>104</v>
      </c>
      <c r="D6" s="453"/>
      <c r="E6" s="453"/>
      <c r="F6" s="453"/>
      <c r="G6" s="453"/>
      <c r="H6" s="453"/>
      <c r="I6" s="453"/>
      <c r="J6" s="459" t="s">
        <v>286</v>
      </c>
      <c r="K6" s="459"/>
      <c r="L6" s="459"/>
      <c r="M6" s="439" t="str">
        <f>'TAB4.5.1'!O6</f>
        <v># Nom du GRD</v>
      </c>
      <c r="N6" s="439"/>
      <c r="O6" s="145"/>
    </row>
    <row r="7" spans="1:18" ht="16.5" x14ac:dyDescent="0.3">
      <c r="A7" s="62"/>
      <c r="B7" s="131"/>
      <c r="C7" s="59"/>
      <c r="D7" s="60"/>
      <c r="E7" s="59"/>
      <c r="F7" s="59"/>
      <c r="G7" s="59"/>
      <c r="H7" s="59"/>
      <c r="I7" s="59"/>
      <c r="J7" s="59"/>
      <c r="K7" s="59"/>
      <c r="L7" s="59"/>
      <c r="M7" s="61"/>
      <c r="N7" s="61"/>
      <c r="O7" s="145"/>
      <c r="P7" s="61"/>
      <c r="Q7" s="62"/>
      <c r="R7" s="62"/>
    </row>
    <row r="8" spans="1:18" x14ac:dyDescent="0.3">
      <c r="A8" s="62"/>
      <c r="B8" s="131"/>
      <c r="C8" s="437" t="s">
        <v>106</v>
      </c>
      <c r="D8" s="437"/>
      <c r="E8" s="437"/>
      <c r="F8" s="437"/>
      <c r="G8" s="460" t="str">
        <f>"du 01.01.20"&amp;RIGHT(A2,2)&amp;" au 31.12.20"&amp;RIGHT(A2,2)</f>
        <v>du 01.01.2026 au 31.12.2026</v>
      </c>
      <c r="H8" s="460"/>
      <c r="I8" s="63"/>
      <c r="J8" s="63"/>
      <c r="K8" s="59"/>
      <c r="L8" s="59"/>
      <c r="M8" s="61"/>
      <c r="N8" s="61"/>
      <c r="O8" s="145"/>
      <c r="P8" s="61"/>
      <c r="Q8" s="62"/>
      <c r="R8" s="62"/>
    </row>
    <row r="9" spans="1:18" ht="15.75" thickBot="1" x14ac:dyDescent="0.35">
      <c r="A9" s="146"/>
      <c r="B9" s="146"/>
      <c r="C9" s="65"/>
      <c r="D9" s="65"/>
      <c r="E9" s="65"/>
      <c r="F9" s="65"/>
      <c r="G9" s="65"/>
      <c r="H9" s="65"/>
      <c r="I9" s="65"/>
      <c r="J9" s="65"/>
      <c r="K9" s="65"/>
      <c r="L9" s="65"/>
      <c r="M9" s="221"/>
      <c r="N9" s="221"/>
      <c r="O9" s="58"/>
      <c r="P9" s="52"/>
      <c r="Q9" s="52"/>
      <c r="R9" s="52"/>
    </row>
    <row r="10" spans="1:18" ht="15" customHeight="1" x14ac:dyDescent="0.3">
      <c r="A10" s="146"/>
      <c r="B10" s="146"/>
      <c r="C10" s="147"/>
      <c r="D10" s="148"/>
      <c r="E10" s="148"/>
      <c r="F10" s="148"/>
      <c r="G10" s="148"/>
      <c r="H10" s="148"/>
      <c r="I10" s="148"/>
      <c r="J10" s="148"/>
      <c r="K10" s="149"/>
      <c r="L10" s="442" t="s">
        <v>107</v>
      </c>
      <c r="M10" s="455" t="s">
        <v>276</v>
      </c>
      <c r="N10" s="455" t="s">
        <v>277</v>
      </c>
      <c r="O10" s="58"/>
      <c r="P10" s="52"/>
      <c r="Q10" s="52"/>
      <c r="R10" s="52"/>
    </row>
    <row r="11" spans="1:18" x14ac:dyDescent="0.3">
      <c r="A11" s="146"/>
      <c r="B11" s="146"/>
      <c r="C11" s="150"/>
      <c r="D11" s="65"/>
      <c r="E11" s="65"/>
      <c r="F11" s="65"/>
      <c r="G11" s="65"/>
      <c r="H11" s="65"/>
      <c r="I11" s="65"/>
      <c r="J11" s="65"/>
      <c r="K11" s="151"/>
      <c r="L11" s="443"/>
      <c r="M11" s="456"/>
      <c r="N11" s="456"/>
      <c r="O11" s="58"/>
      <c r="P11" s="52"/>
      <c r="Q11" s="52"/>
      <c r="R11" s="52"/>
    </row>
    <row r="12" spans="1:18" ht="15.75" thickBot="1" x14ac:dyDescent="0.35">
      <c r="A12" s="146"/>
      <c r="B12" s="146"/>
      <c r="C12" s="150"/>
      <c r="D12" s="65"/>
      <c r="E12" s="65"/>
      <c r="F12" s="65"/>
      <c r="G12" s="65"/>
      <c r="H12" s="65"/>
      <c r="I12" s="65"/>
      <c r="J12" s="65"/>
      <c r="K12" s="151"/>
      <c r="L12" s="444"/>
      <c r="M12" s="457"/>
      <c r="N12" s="457"/>
      <c r="O12" s="58"/>
      <c r="P12" s="52"/>
      <c r="Q12" s="52"/>
      <c r="R12" s="52"/>
    </row>
    <row r="13" spans="1:18" x14ac:dyDescent="0.3">
      <c r="A13" s="152"/>
      <c r="B13" s="154"/>
      <c r="C13" s="84"/>
      <c r="D13" s="458" t="s">
        <v>5</v>
      </c>
      <c r="E13" s="458"/>
      <c r="F13" s="458"/>
      <c r="G13" s="458"/>
      <c r="H13" s="458"/>
      <c r="I13" s="86" t="s">
        <v>287</v>
      </c>
      <c r="J13" s="86"/>
      <c r="K13" s="155" t="s">
        <v>116</v>
      </c>
      <c r="L13" s="88" t="s">
        <v>112</v>
      </c>
      <c r="M13" s="96" t="s">
        <v>61</v>
      </c>
      <c r="N13" s="96" t="s">
        <v>61</v>
      </c>
      <c r="O13" s="58"/>
      <c r="P13" s="52"/>
      <c r="Q13" s="52"/>
      <c r="R13" s="52"/>
    </row>
    <row r="14" spans="1:18" x14ac:dyDescent="0.3">
      <c r="A14" s="152"/>
      <c r="B14" s="154"/>
      <c r="C14" s="84"/>
      <c r="D14" s="329"/>
      <c r="E14" s="329"/>
      <c r="F14" s="329"/>
      <c r="G14" s="329"/>
      <c r="H14" s="329"/>
      <c r="I14" s="86" t="s">
        <v>288</v>
      </c>
      <c r="J14" s="86"/>
      <c r="K14" s="155" t="s">
        <v>116</v>
      </c>
      <c r="L14" s="88" t="s">
        <v>112</v>
      </c>
      <c r="M14" s="96" t="s">
        <v>61</v>
      </c>
      <c r="N14" s="96" t="s">
        <v>61</v>
      </c>
      <c r="O14" s="58"/>
      <c r="P14" s="52"/>
      <c r="Q14" s="52"/>
      <c r="R14" s="52"/>
    </row>
    <row r="15" spans="1:18" x14ac:dyDescent="0.3">
      <c r="A15" s="152"/>
      <c r="B15" s="154"/>
      <c r="C15" s="84"/>
      <c r="D15" s="329"/>
      <c r="E15" s="329"/>
      <c r="F15" s="329"/>
      <c r="G15" s="329"/>
      <c r="H15" s="329"/>
      <c r="I15" s="86" t="s">
        <v>288</v>
      </c>
      <c r="J15" s="86"/>
      <c r="K15" s="155" t="s">
        <v>116</v>
      </c>
      <c r="L15" s="88" t="s">
        <v>112</v>
      </c>
      <c r="M15" s="96" t="s">
        <v>61</v>
      </c>
      <c r="N15" s="96" t="s">
        <v>61</v>
      </c>
      <c r="O15" s="58"/>
      <c r="P15" s="52"/>
      <c r="Q15" s="52"/>
      <c r="R15" s="52"/>
    </row>
    <row r="16" spans="1:18" x14ac:dyDescent="0.3">
      <c r="A16" s="154"/>
      <c r="B16" s="154"/>
      <c r="C16" s="84"/>
      <c r="D16" s="62"/>
      <c r="E16" s="80"/>
      <c r="F16" s="104"/>
      <c r="G16" s="104"/>
      <c r="H16" s="104"/>
      <c r="I16" s="157"/>
      <c r="J16" s="157"/>
      <c r="K16" s="158"/>
      <c r="L16" s="159"/>
      <c r="M16" s="275"/>
      <c r="N16" s="275"/>
      <c r="O16" s="58"/>
      <c r="P16" s="52"/>
      <c r="Q16" s="52"/>
      <c r="R16" s="52"/>
    </row>
    <row r="17" spans="1:18" x14ac:dyDescent="0.3">
      <c r="A17" s="154"/>
      <c r="B17" s="154"/>
      <c r="C17" s="84"/>
      <c r="D17" s="458" t="s">
        <v>57</v>
      </c>
      <c r="E17" s="458"/>
      <c r="F17" s="458"/>
      <c r="G17" s="458"/>
      <c r="H17" s="458"/>
      <c r="I17" s="222"/>
      <c r="J17" s="222"/>
      <c r="K17" s="153"/>
      <c r="L17" s="159"/>
      <c r="M17" s="275"/>
      <c r="N17" s="275"/>
      <c r="O17" s="58"/>
      <c r="P17" s="52"/>
      <c r="Q17" s="52"/>
      <c r="R17" s="52"/>
    </row>
    <row r="18" spans="1:18" x14ac:dyDescent="0.3">
      <c r="A18" s="154"/>
      <c r="B18" s="154"/>
      <c r="C18" s="84"/>
      <c r="D18" s="222"/>
      <c r="E18" s="87" t="s">
        <v>197</v>
      </c>
      <c r="F18" s="86"/>
      <c r="G18" s="86"/>
      <c r="H18" s="86"/>
      <c r="I18" s="86"/>
      <c r="J18" s="86"/>
      <c r="K18" s="155" t="s">
        <v>111</v>
      </c>
      <c r="L18" s="156" t="s">
        <v>127</v>
      </c>
      <c r="M18" s="257" t="s">
        <v>61</v>
      </c>
      <c r="N18" s="257" t="s">
        <v>61</v>
      </c>
      <c r="O18" s="58"/>
      <c r="P18" s="52"/>
      <c r="Q18" s="52"/>
      <c r="R18" s="52"/>
    </row>
    <row r="19" spans="1:18" ht="15.75" thickBot="1" x14ac:dyDescent="0.35">
      <c r="A19" s="154"/>
      <c r="B19" s="154"/>
      <c r="C19" s="84"/>
      <c r="D19" s="222"/>
      <c r="E19" s="87" t="s">
        <v>198</v>
      </c>
      <c r="F19" s="86"/>
      <c r="G19" s="86"/>
      <c r="H19" s="86"/>
      <c r="I19" s="86"/>
      <c r="J19" s="86"/>
      <c r="K19" s="155" t="s">
        <v>116</v>
      </c>
      <c r="L19" s="160" t="s">
        <v>127</v>
      </c>
      <c r="M19" s="270" t="s">
        <v>61</v>
      </c>
      <c r="N19" s="270" t="s">
        <v>61</v>
      </c>
      <c r="O19" s="58"/>
      <c r="P19" s="52"/>
      <c r="Q19" s="52"/>
      <c r="R19" s="52"/>
    </row>
    <row r="20" spans="1:18" ht="15.75" thickBot="1" x14ac:dyDescent="0.35">
      <c r="A20" s="154"/>
      <c r="B20" s="154"/>
      <c r="C20" s="116"/>
      <c r="D20" s="161"/>
      <c r="E20" s="162"/>
      <c r="F20" s="118"/>
      <c r="G20" s="118"/>
      <c r="H20" s="118"/>
      <c r="I20" s="118"/>
      <c r="J20" s="118"/>
      <c r="K20" s="119"/>
      <c r="L20" s="163"/>
      <c r="M20" s="164"/>
      <c r="N20" s="165"/>
      <c r="O20" s="58"/>
      <c r="P20" s="52"/>
      <c r="Q20" s="52"/>
      <c r="R20" s="52"/>
    </row>
    <row r="21" spans="1:18" x14ac:dyDescent="0.3">
      <c r="A21" s="104"/>
      <c r="B21" s="166"/>
      <c r="C21" s="167"/>
      <c r="D21" s="167"/>
      <c r="E21" s="167"/>
      <c r="F21" s="167"/>
      <c r="G21" s="167"/>
      <c r="H21" s="167"/>
      <c r="I21" s="167"/>
      <c r="J21" s="167"/>
      <c r="K21" s="168"/>
      <c r="L21" s="168"/>
      <c r="M21" s="168"/>
      <c r="N21" s="168"/>
      <c r="O21" s="124"/>
      <c r="P21" s="52"/>
      <c r="Q21" s="52"/>
      <c r="R21" s="52"/>
    </row>
    <row r="22" spans="1:18" x14ac:dyDescent="0.3">
      <c r="A22" s="52"/>
      <c r="B22" s="52"/>
      <c r="C22" s="52"/>
      <c r="D22" s="52"/>
      <c r="E22" s="52"/>
      <c r="F22" s="52"/>
      <c r="G22" s="52"/>
      <c r="H22" s="52"/>
      <c r="I22" s="52"/>
      <c r="J22" s="52"/>
      <c r="K22" s="53"/>
      <c r="L22" s="53"/>
      <c r="M22" s="53"/>
      <c r="N22" s="53"/>
      <c r="O22" s="52"/>
      <c r="P22" s="52"/>
      <c r="Q22" s="52"/>
      <c r="R22" s="52"/>
    </row>
    <row r="23" spans="1:18" ht="15" customHeight="1" x14ac:dyDescent="0.3">
      <c r="A23" s="169"/>
      <c r="B23" s="125"/>
      <c r="C23" s="126"/>
      <c r="D23" s="438" t="s">
        <v>128</v>
      </c>
      <c r="E23" s="438"/>
      <c r="F23" s="438"/>
      <c r="G23" s="438"/>
      <c r="H23" s="438"/>
      <c r="I23" s="438"/>
      <c r="J23" s="220"/>
      <c r="K23" s="127"/>
      <c r="L23" s="127"/>
      <c r="M23" s="127"/>
      <c r="N23" s="128"/>
      <c r="O23" s="170"/>
    </row>
    <row r="24" spans="1:18" x14ac:dyDescent="0.3">
      <c r="A24" s="52"/>
      <c r="B24" s="131"/>
      <c r="C24" s="62"/>
      <c r="D24" s="132"/>
      <c r="E24" s="132"/>
      <c r="F24" s="132"/>
      <c r="G24" s="132"/>
      <c r="H24" s="132"/>
      <c r="I24" s="132"/>
      <c r="J24" s="132"/>
      <c r="K24" s="132"/>
      <c r="L24" s="132"/>
      <c r="M24" s="132"/>
      <c r="N24" s="133"/>
      <c r="O24" s="171"/>
    </row>
    <row r="25" spans="1:18" x14ac:dyDescent="0.3">
      <c r="B25" s="131"/>
      <c r="C25" s="62"/>
      <c r="D25" s="62"/>
      <c r="E25" s="62"/>
      <c r="F25" s="62"/>
      <c r="G25" s="62"/>
      <c r="H25" s="62"/>
      <c r="I25" s="62"/>
      <c r="J25" s="62"/>
      <c r="K25" s="62"/>
      <c r="L25" s="62"/>
      <c r="M25" s="133"/>
      <c r="N25" s="133"/>
      <c r="O25" s="171"/>
    </row>
    <row r="26" spans="1:18" x14ac:dyDescent="0.3">
      <c r="B26" s="131"/>
      <c r="C26" s="62"/>
      <c r="D26" s="62"/>
      <c r="E26" s="62"/>
      <c r="F26" s="62"/>
      <c r="G26" s="62"/>
      <c r="H26" s="62"/>
      <c r="I26" s="62"/>
      <c r="J26" s="62"/>
      <c r="K26" s="62"/>
      <c r="L26" s="62"/>
      <c r="M26" s="133"/>
      <c r="N26" s="133"/>
      <c r="O26" s="171"/>
    </row>
    <row r="27" spans="1:18" ht="15.75" x14ac:dyDescent="0.3">
      <c r="B27" s="134"/>
      <c r="C27" s="135"/>
      <c r="D27" s="135"/>
      <c r="E27" s="135"/>
      <c r="F27" s="135"/>
      <c r="G27" s="135"/>
      <c r="H27" s="135"/>
      <c r="I27" s="135"/>
      <c r="J27" s="135"/>
      <c r="K27" s="135"/>
      <c r="L27" s="135"/>
      <c r="M27" s="136"/>
      <c r="N27" s="136"/>
      <c r="O27" s="172"/>
    </row>
    <row r="28" spans="1:18" ht="15.75" x14ac:dyDescent="0.3">
      <c r="B28" s="134"/>
      <c r="C28" s="135"/>
      <c r="D28" s="135"/>
      <c r="E28" s="135"/>
      <c r="F28" s="135"/>
      <c r="G28" s="135"/>
      <c r="H28" s="135"/>
      <c r="I28" s="135"/>
      <c r="J28" s="135"/>
      <c r="K28" s="135"/>
      <c r="L28" s="135"/>
      <c r="M28" s="136"/>
      <c r="N28" s="136"/>
      <c r="O28" s="172"/>
    </row>
    <row r="29" spans="1:18" ht="15.75" x14ac:dyDescent="0.3">
      <c r="B29" s="137"/>
      <c r="C29" s="138"/>
      <c r="D29" s="138"/>
      <c r="E29" s="138"/>
      <c r="F29" s="138"/>
      <c r="G29" s="138"/>
      <c r="H29" s="138"/>
      <c r="I29" s="138"/>
      <c r="J29" s="138"/>
      <c r="K29" s="138"/>
      <c r="L29" s="138"/>
      <c r="M29" s="139"/>
      <c r="N29" s="139"/>
      <c r="O29" s="173"/>
    </row>
  </sheetData>
  <mergeCells count="11">
    <mergeCell ref="M6:N6"/>
    <mergeCell ref="D13:H13"/>
    <mergeCell ref="D23:I23"/>
    <mergeCell ref="C6:I6"/>
    <mergeCell ref="J6:L6"/>
    <mergeCell ref="D17:H17"/>
    <mergeCell ref="C8:F8"/>
    <mergeCell ref="G8:H8"/>
    <mergeCell ref="L10:L12"/>
    <mergeCell ref="M10:M12"/>
    <mergeCell ref="N10:N12"/>
  </mergeCells>
  <pageMargins left="0.7" right="0.7" top="0.75" bottom="0.75" header="0.3" footer="0.3"/>
  <pageSetup paperSize="9" scale="90"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9"/>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2" customWidth="1"/>
    <col min="12" max="12" width="9.7109375" style="142" customWidth="1"/>
    <col min="13" max="14" width="25.7109375" style="142" customWidth="1"/>
    <col min="15" max="15" width="1.7109375" customWidth="1"/>
    <col min="16" max="16" width="0.140625" customWidth="1"/>
    <col min="17" max="17" width="0.42578125" customWidth="1"/>
    <col min="18" max="18" width="0" hidden="1" customWidth="1"/>
  </cols>
  <sheetData>
    <row r="1" spans="1:18" s="174" customFormat="1" ht="4.1500000000000004" customHeight="1" x14ac:dyDescent="0.2">
      <c r="L1" s="175"/>
      <c r="M1" s="175"/>
      <c r="N1" s="175"/>
      <c r="O1" s="175"/>
    </row>
    <row r="2" spans="1:18" s="4" customFormat="1" ht="29.45" customHeight="1" x14ac:dyDescent="0.3">
      <c r="A2" s="28" t="s">
        <v>297</v>
      </c>
      <c r="B2" s="25"/>
      <c r="C2" s="25"/>
      <c r="D2" s="25"/>
      <c r="E2" s="25"/>
      <c r="F2" s="25"/>
      <c r="G2" s="25"/>
      <c r="H2" s="25"/>
      <c r="I2" s="25"/>
      <c r="J2" s="25"/>
      <c r="K2" s="25"/>
      <c r="L2" s="25"/>
      <c r="M2" s="25"/>
      <c r="N2" s="25"/>
      <c r="O2" s="25"/>
      <c r="P2" s="25"/>
      <c r="Q2" s="25"/>
      <c r="R2" s="25"/>
    </row>
    <row r="3" spans="1:18" s="174" customFormat="1" ht="14.25" x14ac:dyDescent="0.2">
      <c r="L3" s="175"/>
      <c r="M3" s="175"/>
      <c r="N3" s="175"/>
      <c r="O3" s="175"/>
    </row>
    <row r="4" spans="1:18" s="174" customFormat="1" ht="14.25" customHeight="1" x14ac:dyDescent="0.2">
      <c r="L4" s="175"/>
      <c r="M4" s="175"/>
      <c r="N4" s="175"/>
      <c r="O4" s="175"/>
    </row>
    <row r="5" spans="1:18" ht="16.5" x14ac:dyDescent="0.3">
      <c r="A5" s="62"/>
      <c r="B5" s="143"/>
      <c r="C5" s="54"/>
      <c r="D5" s="144"/>
      <c r="E5" s="54"/>
      <c r="F5" s="54"/>
      <c r="G5" s="54"/>
      <c r="H5" s="54"/>
      <c r="I5" s="54"/>
      <c r="J5" s="54"/>
      <c r="K5" s="55"/>
      <c r="L5" s="55"/>
      <c r="M5" s="55"/>
      <c r="N5" s="55"/>
      <c r="O5" s="56"/>
      <c r="P5" s="52"/>
      <c r="Q5" s="52"/>
      <c r="R5" s="52"/>
    </row>
    <row r="6" spans="1:18" ht="16.5" x14ac:dyDescent="0.3">
      <c r="A6" s="62"/>
      <c r="B6" s="131"/>
      <c r="C6" s="453" t="s">
        <v>104</v>
      </c>
      <c r="D6" s="453"/>
      <c r="E6" s="453"/>
      <c r="F6" s="453"/>
      <c r="G6" s="453"/>
      <c r="H6" s="453"/>
      <c r="I6" s="453"/>
      <c r="J6" s="459" t="s">
        <v>286</v>
      </c>
      <c r="K6" s="459"/>
      <c r="L6" s="459"/>
      <c r="M6" s="439" t="str">
        <f>'TAB4.5.1'!O6</f>
        <v># Nom du GRD</v>
      </c>
      <c r="N6" s="439"/>
      <c r="O6" s="145"/>
    </row>
    <row r="7" spans="1:18" ht="16.5" x14ac:dyDescent="0.3">
      <c r="A7" s="62"/>
      <c r="B7" s="131"/>
      <c r="C7" s="59"/>
      <c r="D7" s="60"/>
      <c r="E7" s="59"/>
      <c r="F7" s="59"/>
      <c r="G7" s="59"/>
      <c r="H7" s="59"/>
      <c r="I7" s="59"/>
      <c r="J7" s="59"/>
      <c r="K7" s="59"/>
      <c r="L7" s="59"/>
      <c r="M7" s="61"/>
      <c r="N7" s="61"/>
      <c r="O7" s="145"/>
      <c r="P7" s="61"/>
      <c r="Q7" s="62"/>
      <c r="R7" s="62"/>
    </row>
    <row r="8" spans="1:18" x14ac:dyDescent="0.3">
      <c r="A8" s="62"/>
      <c r="B8" s="131"/>
      <c r="C8" s="437" t="s">
        <v>106</v>
      </c>
      <c r="D8" s="437"/>
      <c r="E8" s="437"/>
      <c r="F8" s="437"/>
      <c r="G8" s="460" t="str">
        <f>"du 01.01.20"&amp;RIGHT(A2,2)&amp;" au 31.12.20"&amp;RIGHT(A2,2)</f>
        <v>du 01.01.2027 au 31.12.2027</v>
      </c>
      <c r="H8" s="460"/>
      <c r="I8" s="63"/>
      <c r="J8" s="63"/>
      <c r="K8" s="59"/>
      <c r="L8" s="59"/>
      <c r="M8" s="61"/>
      <c r="N8" s="61"/>
      <c r="O8" s="145"/>
      <c r="P8" s="61"/>
      <c r="Q8" s="62"/>
      <c r="R8" s="62"/>
    </row>
    <row r="9" spans="1:18" ht="15.75" thickBot="1" x14ac:dyDescent="0.35">
      <c r="A9" s="146"/>
      <c r="B9" s="146"/>
      <c r="C9" s="65"/>
      <c r="D9" s="65"/>
      <c r="E9" s="65"/>
      <c r="F9" s="65"/>
      <c r="G9" s="65"/>
      <c r="H9" s="65"/>
      <c r="I9" s="65"/>
      <c r="J9" s="65"/>
      <c r="K9" s="65"/>
      <c r="L9" s="65"/>
      <c r="M9" s="221"/>
      <c r="N9" s="221"/>
      <c r="O9" s="58"/>
      <c r="P9" s="52"/>
      <c r="Q9" s="52"/>
      <c r="R9" s="52"/>
    </row>
    <row r="10" spans="1:18" ht="15" customHeight="1" x14ac:dyDescent="0.3">
      <c r="A10" s="146"/>
      <c r="B10" s="146"/>
      <c r="C10" s="147"/>
      <c r="D10" s="148"/>
      <c r="E10" s="148"/>
      <c r="F10" s="148"/>
      <c r="G10" s="148"/>
      <c r="H10" s="148"/>
      <c r="I10" s="148"/>
      <c r="J10" s="148"/>
      <c r="K10" s="149"/>
      <c r="L10" s="442" t="s">
        <v>107</v>
      </c>
      <c r="M10" s="455" t="s">
        <v>276</v>
      </c>
      <c r="N10" s="455" t="s">
        <v>277</v>
      </c>
      <c r="O10" s="58"/>
      <c r="P10" s="52"/>
      <c r="Q10" s="52"/>
      <c r="R10" s="52"/>
    </row>
    <row r="11" spans="1:18" x14ac:dyDescent="0.3">
      <c r="A11" s="146"/>
      <c r="B11" s="146"/>
      <c r="C11" s="150"/>
      <c r="D11" s="65"/>
      <c r="E11" s="65"/>
      <c r="F11" s="65"/>
      <c r="G11" s="65"/>
      <c r="H11" s="65"/>
      <c r="I11" s="65"/>
      <c r="J11" s="65"/>
      <c r="K11" s="151"/>
      <c r="L11" s="443"/>
      <c r="M11" s="456"/>
      <c r="N11" s="456"/>
      <c r="O11" s="58"/>
      <c r="P11" s="52"/>
      <c r="Q11" s="52"/>
      <c r="R11" s="52"/>
    </row>
    <row r="12" spans="1:18" ht="15.75" thickBot="1" x14ac:dyDescent="0.35">
      <c r="A12" s="146"/>
      <c r="B12" s="146"/>
      <c r="C12" s="150"/>
      <c r="D12" s="65"/>
      <c r="E12" s="65"/>
      <c r="F12" s="65"/>
      <c r="G12" s="65"/>
      <c r="H12" s="65"/>
      <c r="I12" s="65"/>
      <c r="J12" s="65"/>
      <c r="K12" s="151"/>
      <c r="L12" s="444"/>
      <c r="M12" s="457"/>
      <c r="N12" s="457"/>
      <c r="O12" s="58"/>
      <c r="P12" s="52"/>
      <c r="Q12" s="52"/>
      <c r="R12" s="52"/>
    </row>
    <row r="13" spans="1:18" x14ac:dyDescent="0.3">
      <c r="A13" s="152"/>
      <c r="B13" s="154"/>
      <c r="C13" s="84"/>
      <c r="D13" s="458" t="s">
        <v>5</v>
      </c>
      <c r="E13" s="458"/>
      <c r="F13" s="458"/>
      <c r="G13" s="458"/>
      <c r="H13" s="458"/>
      <c r="I13" s="86" t="s">
        <v>287</v>
      </c>
      <c r="J13" s="86"/>
      <c r="K13" s="155" t="s">
        <v>116</v>
      </c>
      <c r="L13" s="88" t="s">
        <v>112</v>
      </c>
      <c r="M13" s="96" t="s">
        <v>61</v>
      </c>
      <c r="N13" s="96" t="s">
        <v>61</v>
      </c>
      <c r="O13" s="58"/>
      <c r="P13" s="52"/>
      <c r="Q13" s="52"/>
      <c r="R13" s="52"/>
    </row>
    <row r="14" spans="1:18" x14ac:dyDescent="0.3">
      <c r="A14" s="152"/>
      <c r="B14" s="154"/>
      <c r="C14" s="84"/>
      <c r="D14" s="329"/>
      <c r="E14" s="329"/>
      <c r="F14" s="329"/>
      <c r="G14" s="329"/>
      <c r="H14" s="329"/>
      <c r="I14" s="86" t="s">
        <v>288</v>
      </c>
      <c r="J14" s="86"/>
      <c r="K14" s="155" t="s">
        <v>116</v>
      </c>
      <c r="L14" s="88" t="s">
        <v>112</v>
      </c>
      <c r="M14" s="96" t="s">
        <v>61</v>
      </c>
      <c r="N14" s="96" t="s">
        <v>61</v>
      </c>
      <c r="O14" s="58"/>
      <c r="P14" s="52"/>
      <c r="Q14" s="52"/>
      <c r="R14" s="52"/>
    </row>
    <row r="15" spans="1:18" x14ac:dyDescent="0.3">
      <c r="A15" s="152"/>
      <c r="B15" s="154"/>
      <c r="C15" s="84"/>
      <c r="D15" s="329"/>
      <c r="E15" s="329"/>
      <c r="F15" s="329"/>
      <c r="G15" s="329"/>
      <c r="H15" s="329"/>
      <c r="I15" s="86" t="s">
        <v>288</v>
      </c>
      <c r="J15" s="86"/>
      <c r="K15" s="155" t="s">
        <v>116</v>
      </c>
      <c r="L15" s="88" t="s">
        <v>112</v>
      </c>
      <c r="M15" s="96" t="s">
        <v>61</v>
      </c>
      <c r="N15" s="96" t="s">
        <v>61</v>
      </c>
      <c r="O15" s="58"/>
      <c r="P15" s="52"/>
      <c r="Q15" s="52"/>
      <c r="R15" s="52"/>
    </row>
    <row r="16" spans="1:18" x14ac:dyDescent="0.3">
      <c r="A16" s="154"/>
      <c r="B16" s="154"/>
      <c r="C16" s="84"/>
      <c r="D16" s="62"/>
      <c r="E16" s="80"/>
      <c r="F16" s="104"/>
      <c r="G16" s="104"/>
      <c r="H16" s="104"/>
      <c r="I16" s="157"/>
      <c r="J16" s="157"/>
      <c r="K16" s="158"/>
      <c r="L16" s="159"/>
      <c r="M16" s="275"/>
      <c r="N16" s="275"/>
      <c r="O16" s="58"/>
      <c r="P16" s="52"/>
      <c r="Q16" s="52"/>
      <c r="R16" s="52"/>
    </row>
    <row r="17" spans="1:18" x14ac:dyDescent="0.3">
      <c r="A17" s="154"/>
      <c r="B17" s="154"/>
      <c r="C17" s="84"/>
      <c r="D17" s="458" t="s">
        <v>57</v>
      </c>
      <c r="E17" s="458"/>
      <c r="F17" s="458"/>
      <c r="G17" s="458"/>
      <c r="H17" s="458"/>
      <c r="I17" s="222"/>
      <c r="J17" s="222"/>
      <c r="K17" s="153"/>
      <c r="L17" s="159"/>
      <c r="M17" s="275"/>
      <c r="N17" s="275"/>
      <c r="O17" s="58"/>
      <c r="P17" s="52"/>
      <c r="Q17" s="52"/>
      <c r="R17" s="52"/>
    </row>
    <row r="18" spans="1:18" x14ac:dyDescent="0.3">
      <c r="A18" s="154"/>
      <c r="B18" s="154"/>
      <c r="C18" s="84"/>
      <c r="D18" s="222"/>
      <c r="E18" s="87" t="s">
        <v>197</v>
      </c>
      <c r="F18" s="86"/>
      <c r="G18" s="86"/>
      <c r="H18" s="86"/>
      <c r="I18" s="86"/>
      <c r="J18" s="86"/>
      <c r="K18" s="155" t="s">
        <v>111</v>
      </c>
      <c r="L18" s="156" t="s">
        <v>127</v>
      </c>
      <c r="M18" s="257" t="s">
        <v>61</v>
      </c>
      <c r="N18" s="257" t="s">
        <v>61</v>
      </c>
      <c r="O18" s="58"/>
      <c r="P18" s="52"/>
      <c r="Q18" s="52"/>
      <c r="R18" s="52"/>
    </row>
    <row r="19" spans="1:18" ht="15.75" thickBot="1" x14ac:dyDescent="0.35">
      <c r="A19" s="154"/>
      <c r="B19" s="154"/>
      <c r="C19" s="84"/>
      <c r="D19" s="222"/>
      <c r="E19" s="87" t="s">
        <v>198</v>
      </c>
      <c r="F19" s="86"/>
      <c r="G19" s="86"/>
      <c r="H19" s="86"/>
      <c r="I19" s="86"/>
      <c r="J19" s="86"/>
      <c r="K19" s="155" t="s">
        <v>116</v>
      </c>
      <c r="L19" s="160" t="s">
        <v>127</v>
      </c>
      <c r="M19" s="270" t="s">
        <v>61</v>
      </c>
      <c r="N19" s="270" t="s">
        <v>61</v>
      </c>
      <c r="O19" s="58"/>
      <c r="P19" s="52"/>
      <c r="Q19" s="52"/>
      <c r="R19" s="52"/>
    </row>
    <row r="20" spans="1:18" ht="15.75" thickBot="1" x14ac:dyDescent="0.35">
      <c r="A20" s="154"/>
      <c r="B20" s="154"/>
      <c r="C20" s="116"/>
      <c r="D20" s="161"/>
      <c r="E20" s="162"/>
      <c r="F20" s="118"/>
      <c r="G20" s="118"/>
      <c r="H20" s="118"/>
      <c r="I20" s="118"/>
      <c r="J20" s="118"/>
      <c r="K20" s="119"/>
      <c r="L20" s="163"/>
      <c r="M20" s="164"/>
      <c r="N20" s="165"/>
      <c r="O20" s="58"/>
      <c r="P20" s="52"/>
      <c r="Q20" s="52"/>
      <c r="R20" s="52"/>
    </row>
    <row r="21" spans="1:18" x14ac:dyDescent="0.3">
      <c r="A21" s="104"/>
      <c r="B21" s="166"/>
      <c r="C21" s="167"/>
      <c r="D21" s="167"/>
      <c r="E21" s="167"/>
      <c r="F21" s="167"/>
      <c r="G21" s="167"/>
      <c r="H21" s="167"/>
      <c r="I21" s="167"/>
      <c r="J21" s="167"/>
      <c r="K21" s="168"/>
      <c r="L21" s="168"/>
      <c r="M21" s="168"/>
      <c r="N21" s="168"/>
      <c r="O21" s="124"/>
      <c r="P21" s="52"/>
      <c r="Q21" s="52"/>
      <c r="R21" s="52"/>
    </row>
    <row r="22" spans="1:18" x14ac:dyDescent="0.3">
      <c r="A22" s="52"/>
      <c r="B22" s="52"/>
      <c r="C22" s="52"/>
      <c r="D22" s="52"/>
      <c r="E22" s="52"/>
      <c r="F22" s="52"/>
      <c r="G22" s="52"/>
      <c r="H22" s="52"/>
      <c r="I22" s="52"/>
      <c r="J22" s="52"/>
      <c r="K22" s="53"/>
      <c r="L22" s="53"/>
      <c r="M22" s="53"/>
      <c r="N22" s="53"/>
      <c r="O22" s="52"/>
      <c r="P22" s="52"/>
      <c r="Q22" s="52"/>
      <c r="R22" s="52"/>
    </row>
    <row r="23" spans="1:18" ht="15" customHeight="1" x14ac:dyDescent="0.3">
      <c r="A23" s="169"/>
      <c r="B23" s="125"/>
      <c r="C23" s="126"/>
      <c r="D23" s="438" t="s">
        <v>128</v>
      </c>
      <c r="E23" s="438"/>
      <c r="F23" s="438"/>
      <c r="G23" s="438"/>
      <c r="H23" s="438"/>
      <c r="I23" s="438"/>
      <c r="J23" s="220"/>
      <c r="K23" s="127"/>
      <c r="L23" s="127"/>
      <c r="M23" s="127"/>
      <c r="N23" s="128"/>
      <c r="O23" s="170"/>
    </row>
    <row r="24" spans="1:18" x14ac:dyDescent="0.3">
      <c r="A24" s="52"/>
      <c r="B24" s="131"/>
      <c r="C24" s="62"/>
      <c r="D24" s="132"/>
      <c r="E24" s="132"/>
      <c r="F24" s="132"/>
      <c r="G24" s="132"/>
      <c r="H24" s="132"/>
      <c r="I24" s="132"/>
      <c r="J24" s="132"/>
      <c r="K24" s="132"/>
      <c r="L24" s="132"/>
      <c r="M24" s="132"/>
      <c r="N24" s="133"/>
      <c r="O24" s="171"/>
    </row>
    <row r="25" spans="1:18" x14ac:dyDescent="0.3">
      <c r="B25" s="131"/>
      <c r="C25" s="62"/>
      <c r="D25" s="62"/>
      <c r="E25" s="62"/>
      <c r="F25" s="62"/>
      <c r="G25" s="62"/>
      <c r="H25" s="62"/>
      <c r="I25" s="62"/>
      <c r="J25" s="62"/>
      <c r="K25" s="62"/>
      <c r="L25" s="62"/>
      <c r="M25" s="133"/>
      <c r="N25" s="133"/>
      <c r="O25" s="171"/>
    </row>
    <row r="26" spans="1:18" x14ac:dyDescent="0.3">
      <c r="B26" s="131"/>
      <c r="C26" s="62"/>
      <c r="D26" s="62"/>
      <c r="E26" s="62"/>
      <c r="F26" s="62"/>
      <c r="G26" s="62"/>
      <c r="H26" s="62"/>
      <c r="I26" s="62"/>
      <c r="J26" s="62"/>
      <c r="K26" s="62"/>
      <c r="L26" s="62"/>
      <c r="M26" s="133"/>
      <c r="N26" s="133"/>
      <c r="O26" s="171"/>
    </row>
    <row r="27" spans="1:18" ht="15.75" x14ac:dyDescent="0.3">
      <c r="B27" s="134"/>
      <c r="C27" s="135"/>
      <c r="D27" s="135"/>
      <c r="E27" s="135"/>
      <c r="F27" s="135"/>
      <c r="G27" s="135"/>
      <c r="H27" s="135"/>
      <c r="I27" s="135"/>
      <c r="J27" s="135"/>
      <c r="K27" s="135"/>
      <c r="L27" s="135"/>
      <c r="M27" s="136"/>
      <c r="N27" s="136"/>
      <c r="O27" s="172"/>
    </row>
    <row r="28" spans="1:18" ht="15.75" x14ac:dyDescent="0.3">
      <c r="B28" s="134"/>
      <c r="C28" s="135"/>
      <c r="D28" s="135"/>
      <c r="E28" s="135"/>
      <c r="F28" s="135"/>
      <c r="G28" s="135"/>
      <c r="H28" s="135"/>
      <c r="I28" s="135"/>
      <c r="J28" s="135"/>
      <c r="K28" s="135"/>
      <c r="L28" s="135"/>
      <c r="M28" s="136"/>
      <c r="N28" s="136"/>
      <c r="O28" s="172"/>
    </row>
    <row r="29" spans="1:18" ht="15.75" x14ac:dyDescent="0.3">
      <c r="B29" s="137"/>
      <c r="C29" s="138"/>
      <c r="D29" s="138"/>
      <c r="E29" s="138"/>
      <c r="F29" s="138"/>
      <c r="G29" s="138"/>
      <c r="H29" s="138"/>
      <c r="I29" s="138"/>
      <c r="J29" s="138"/>
      <c r="K29" s="138"/>
      <c r="L29" s="138"/>
      <c r="M29" s="139"/>
      <c r="N29" s="139"/>
      <c r="O29" s="173"/>
    </row>
  </sheetData>
  <mergeCells count="11">
    <mergeCell ref="M6:N6"/>
    <mergeCell ref="D13:H13"/>
    <mergeCell ref="D23:I23"/>
    <mergeCell ref="C6:I6"/>
    <mergeCell ref="J6:L6"/>
    <mergeCell ref="D17:H17"/>
    <mergeCell ref="C8:F8"/>
    <mergeCell ref="G8:H8"/>
    <mergeCell ref="L10:L12"/>
    <mergeCell ref="M10:M12"/>
    <mergeCell ref="N10:N12"/>
  </mergeCells>
  <pageMargins left="0.7" right="0.7" top="0.75" bottom="0.75" header="0.3" footer="0.3"/>
  <pageSetup paperSize="9" scale="90"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29"/>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2" customWidth="1"/>
    <col min="12" max="12" width="9.7109375" style="142" customWidth="1"/>
    <col min="13" max="14" width="25.7109375" style="142" customWidth="1"/>
    <col min="15" max="15" width="1.7109375" customWidth="1"/>
    <col min="16" max="16" width="0.140625" customWidth="1"/>
    <col min="17" max="17" width="0.42578125" customWidth="1"/>
    <col min="18" max="18" width="9.140625" hidden="1" customWidth="1"/>
  </cols>
  <sheetData>
    <row r="1" spans="1:18" s="174" customFormat="1" ht="4.1500000000000004" customHeight="1" x14ac:dyDescent="0.2">
      <c r="L1" s="175"/>
      <c r="M1" s="175"/>
      <c r="N1" s="175"/>
      <c r="O1" s="175"/>
    </row>
    <row r="2" spans="1:18" s="4" customFormat="1" ht="29.45" customHeight="1" x14ac:dyDescent="0.3">
      <c r="A2" s="28" t="s">
        <v>298</v>
      </c>
      <c r="B2" s="25"/>
      <c r="C2" s="25"/>
      <c r="D2" s="25"/>
      <c r="E2" s="25"/>
      <c r="F2" s="25"/>
      <c r="G2" s="25"/>
      <c r="H2" s="25"/>
      <c r="I2" s="25"/>
      <c r="J2" s="25"/>
      <c r="K2" s="25"/>
      <c r="L2" s="25"/>
      <c r="M2" s="25"/>
      <c r="N2" s="25"/>
      <c r="O2" s="25"/>
      <c r="P2" s="25"/>
      <c r="Q2" s="25"/>
      <c r="R2" s="25"/>
    </row>
    <row r="3" spans="1:18" s="174" customFormat="1" ht="14.25" x14ac:dyDescent="0.2">
      <c r="L3" s="175"/>
      <c r="M3" s="175"/>
      <c r="N3" s="175"/>
      <c r="O3" s="175"/>
    </row>
    <row r="4" spans="1:18" s="174" customFormat="1" ht="14.25" customHeight="1" x14ac:dyDescent="0.2">
      <c r="L4" s="175"/>
      <c r="M4" s="175"/>
      <c r="N4" s="175"/>
      <c r="O4" s="175"/>
    </row>
    <row r="5" spans="1:18" ht="16.5" x14ac:dyDescent="0.3">
      <c r="A5" s="62"/>
      <c r="B5" s="143"/>
      <c r="C5" s="54"/>
      <c r="D5" s="144"/>
      <c r="E5" s="54"/>
      <c r="F5" s="54"/>
      <c r="G5" s="54"/>
      <c r="H5" s="54"/>
      <c r="I5" s="54"/>
      <c r="J5" s="54"/>
      <c r="K5" s="55"/>
      <c r="L5" s="55"/>
      <c r="M5" s="55"/>
      <c r="N5" s="55"/>
      <c r="O5" s="56"/>
      <c r="P5" s="52"/>
      <c r="Q5" s="52"/>
      <c r="R5" s="52"/>
    </row>
    <row r="6" spans="1:18" ht="16.5" x14ac:dyDescent="0.3">
      <c r="A6" s="62"/>
      <c r="B6" s="131"/>
      <c r="C6" s="453" t="s">
        <v>104</v>
      </c>
      <c r="D6" s="453"/>
      <c r="E6" s="453"/>
      <c r="F6" s="453"/>
      <c r="G6" s="453"/>
      <c r="H6" s="453"/>
      <c r="I6" s="453"/>
      <c r="J6" s="459" t="s">
        <v>286</v>
      </c>
      <c r="K6" s="459"/>
      <c r="L6" s="459"/>
      <c r="M6" s="439" t="str">
        <f>'TAB4.5.1'!O6</f>
        <v># Nom du GRD</v>
      </c>
      <c r="N6" s="439"/>
      <c r="O6" s="145"/>
    </row>
    <row r="7" spans="1:18" ht="16.5" x14ac:dyDescent="0.3">
      <c r="A7" s="62"/>
      <c r="B7" s="131"/>
      <c r="C7" s="59"/>
      <c r="D7" s="60"/>
      <c r="E7" s="59"/>
      <c r="F7" s="59"/>
      <c r="G7" s="59"/>
      <c r="H7" s="59"/>
      <c r="I7" s="59"/>
      <c r="J7" s="59"/>
      <c r="K7" s="59"/>
      <c r="L7" s="59"/>
      <c r="M7" s="61"/>
      <c r="N7" s="61"/>
      <c r="O7" s="145"/>
      <c r="P7" s="61"/>
      <c r="Q7" s="62"/>
      <c r="R7" s="62"/>
    </row>
    <row r="8" spans="1:18" x14ac:dyDescent="0.3">
      <c r="A8" s="62"/>
      <c r="B8" s="131"/>
      <c r="C8" s="437" t="s">
        <v>106</v>
      </c>
      <c r="D8" s="437"/>
      <c r="E8" s="437"/>
      <c r="F8" s="437"/>
      <c r="G8" s="460" t="str">
        <f>"du 01.01.20"&amp;RIGHT(A2,2)&amp;" au 31.12.20"&amp;RIGHT(A2,2)</f>
        <v>du 01.01.2028 au 31.12.2028</v>
      </c>
      <c r="H8" s="460"/>
      <c r="I8" s="63"/>
      <c r="J8" s="63"/>
      <c r="K8" s="59"/>
      <c r="L8" s="59"/>
      <c r="M8" s="61"/>
      <c r="N8" s="61"/>
      <c r="O8" s="145"/>
      <c r="P8" s="61"/>
      <c r="Q8" s="62"/>
      <c r="R8" s="62"/>
    </row>
    <row r="9" spans="1:18" ht="15.75" thickBot="1" x14ac:dyDescent="0.35">
      <c r="A9" s="146"/>
      <c r="B9" s="146"/>
      <c r="C9" s="65"/>
      <c r="D9" s="65"/>
      <c r="E9" s="65"/>
      <c r="F9" s="65"/>
      <c r="G9" s="65"/>
      <c r="H9" s="65"/>
      <c r="I9" s="65"/>
      <c r="J9" s="65"/>
      <c r="K9" s="65"/>
      <c r="L9" s="65"/>
      <c r="M9" s="221"/>
      <c r="N9" s="221"/>
      <c r="O9" s="58"/>
      <c r="P9" s="52"/>
      <c r="Q9" s="52"/>
      <c r="R9" s="52"/>
    </row>
    <row r="10" spans="1:18" ht="15" customHeight="1" x14ac:dyDescent="0.3">
      <c r="A10" s="146"/>
      <c r="B10" s="146"/>
      <c r="C10" s="147"/>
      <c r="D10" s="148"/>
      <c r="E10" s="148"/>
      <c r="F10" s="148"/>
      <c r="G10" s="148"/>
      <c r="H10" s="148"/>
      <c r="I10" s="148"/>
      <c r="J10" s="148"/>
      <c r="K10" s="149"/>
      <c r="L10" s="442" t="s">
        <v>107</v>
      </c>
      <c r="M10" s="455" t="s">
        <v>276</v>
      </c>
      <c r="N10" s="455" t="s">
        <v>277</v>
      </c>
      <c r="O10" s="58"/>
      <c r="P10" s="52"/>
      <c r="Q10" s="52"/>
      <c r="R10" s="52"/>
    </row>
    <row r="11" spans="1:18" x14ac:dyDescent="0.3">
      <c r="A11" s="146"/>
      <c r="B11" s="146"/>
      <c r="C11" s="150"/>
      <c r="D11" s="65"/>
      <c r="E11" s="65"/>
      <c r="F11" s="65"/>
      <c r="G11" s="65"/>
      <c r="H11" s="65"/>
      <c r="I11" s="65"/>
      <c r="J11" s="65"/>
      <c r="K11" s="151"/>
      <c r="L11" s="443"/>
      <c r="M11" s="456"/>
      <c r="N11" s="456"/>
      <c r="O11" s="58"/>
      <c r="P11" s="52"/>
      <c r="Q11" s="52"/>
      <c r="R11" s="52"/>
    </row>
    <row r="12" spans="1:18" ht="15.75" thickBot="1" x14ac:dyDescent="0.35">
      <c r="A12" s="146"/>
      <c r="B12" s="146"/>
      <c r="C12" s="150"/>
      <c r="D12" s="65"/>
      <c r="E12" s="65"/>
      <c r="F12" s="65"/>
      <c r="G12" s="65"/>
      <c r="H12" s="65"/>
      <c r="I12" s="65"/>
      <c r="J12" s="65"/>
      <c r="K12" s="151"/>
      <c r="L12" s="444"/>
      <c r="M12" s="457"/>
      <c r="N12" s="457"/>
      <c r="O12" s="58"/>
      <c r="P12" s="52"/>
      <c r="Q12" s="52"/>
      <c r="R12" s="52"/>
    </row>
    <row r="13" spans="1:18" x14ac:dyDescent="0.3">
      <c r="A13" s="152"/>
      <c r="B13" s="154"/>
      <c r="C13" s="84"/>
      <c r="D13" s="458" t="s">
        <v>5</v>
      </c>
      <c r="E13" s="458"/>
      <c r="F13" s="458"/>
      <c r="G13" s="458"/>
      <c r="H13" s="458"/>
      <c r="I13" s="86" t="s">
        <v>287</v>
      </c>
      <c r="J13" s="86"/>
      <c r="K13" s="155" t="s">
        <v>116</v>
      </c>
      <c r="L13" s="88" t="s">
        <v>112</v>
      </c>
      <c r="M13" s="96" t="s">
        <v>61</v>
      </c>
      <c r="N13" s="96" t="s">
        <v>61</v>
      </c>
      <c r="O13" s="58"/>
      <c r="P13" s="52"/>
      <c r="Q13" s="52"/>
      <c r="R13" s="52"/>
    </row>
    <row r="14" spans="1:18" x14ac:dyDescent="0.3">
      <c r="A14" s="152"/>
      <c r="B14" s="154"/>
      <c r="C14" s="84"/>
      <c r="D14" s="329"/>
      <c r="E14" s="329"/>
      <c r="F14" s="329"/>
      <c r="G14" s="329"/>
      <c r="H14" s="329"/>
      <c r="I14" s="86" t="s">
        <v>288</v>
      </c>
      <c r="J14" s="86"/>
      <c r="K14" s="155" t="s">
        <v>116</v>
      </c>
      <c r="L14" s="88" t="s">
        <v>112</v>
      </c>
      <c r="M14" s="96" t="s">
        <v>61</v>
      </c>
      <c r="N14" s="96" t="s">
        <v>61</v>
      </c>
      <c r="O14" s="58"/>
      <c r="P14" s="52"/>
      <c r="Q14" s="52"/>
      <c r="R14" s="52"/>
    </row>
    <row r="15" spans="1:18" x14ac:dyDescent="0.3">
      <c r="A15" s="152"/>
      <c r="B15" s="154"/>
      <c r="C15" s="84"/>
      <c r="D15" s="329"/>
      <c r="E15" s="329"/>
      <c r="F15" s="329"/>
      <c r="G15" s="329"/>
      <c r="H15" s="329"/>
      <c r="I15" s="86" t="s">
        <v>288</v>
      </c>
      <c r="J15" s="86"/>
      <c r="K15" s="155" t="s">
        <v>116</v>
      </c>
      <c r="L15" s="88" t="s">
        <v>112</v>
      </c>
      <c r="M15" s="96" t="s">
        <v>61</v>
      </c>
      <c r="N15" s="96" t="s">
        <v>61</v>
      </c>
      <c r="O15" s="58"/>
      <c r="P15" s="52"/>
      <c r="Q15" s="52"/>
      <c r="R15" s="52"/>
    </row>
    <row r="16" spans="1:18" x14ac:dyDescent="0.3">
      <c r="A16" s="154"/>
      <c r="B16" s="154"/>
      <c r="C16" s="84"/>
      <c r="D16" s="62"/>
      <c r="E16" s="80"/>
      <c r="F16" s="104"/>
      <c r="G16" s="104"/>
      <c r="H16" s="104"/>
      <c r="I16" s="157"/>
      <c r="J16" s="157"/>
      <c r="K16" s="158"/>
      <c r="L16" s="159"/>
      <c r="M16" s="275"/>
      <c r="N16" s="275"/>
      <c r="O16" s="58"/>
      <c r="P16" s="52"/>
      <c r="Q16" s="52"/>
      <c r="R16" s="52"/>
    </row>
    <row r="17" spans="1:18" x14ac:dyDescent="0.3">
      <c r="A17" s="154"/>
      <c r="B17" s="154"/>
      <c r="C17" s="84"/>
      <c r="D17" s="458" t="s">
        <v>57</v>
      </c>
      <c r="E17" s="458"/>
      <c r="F17" s="458"/>
      <c r="G17" s="458"/>
      <c r="H17" s="458"/>
      <c r="I17" s="222"/>
      <c r="J17" s="222"/>
      <c r="K17" s="153"/>
      <c r="L17" s="159"/>
      <c r="M17" s="275"/>
      <c r="N17" s="275"/>
      <c r="O17" s="58"/>
      <c r="P17" s="52"/>
      <c r="Q17" s="52"/>
      <c r="R17" s="52"/>
    </row>
    <row r="18" spans="1:18" x14ac:dyDescent="0.3">
      <c r="A18" s="154"/>
      <c r="B18" s="154"/>
      <c r="C18" s="84"/>
      <c r="D18" s="222"/>
      <c r="E18" s="87" t="s">
        <v>197</v>
      </c>
      <c r="F18" s="86"/>
      <c r="G18" s="86"/>
      <c r="H18" s="86"/>
      <c r="I18" s="86"/>
      <c r="J18" s="86"/>
      <c r="K18" s="155" t="s">
        <v>111</v>
      </c>
      <c r="L18" s="156" t="s">
        <v>127</v>
      </c>
      <c r="M18" s="257" t="s">
        <v>61</v>
      </c>
      <c r="N18" s="257" t="s">
        <v>61</v>
      </c>
      <c r="O18" s="58"/>
      <c r="P18" s="52"/>
      <c r="Q18" s="52"/>
      <c r="R18" s="52"/>
    </row>
    <row r="19" spans="1:18" ht="15.75" thickBot="1" x14ac:dyDescent="0.35">
      <c r="A19" s="154"/>
      <c r="B19" s="154"/>
      <c r="C19" s="84"/>
      <c r="D19" s="222"/>
      <c r="E19" s="87" t="s">
        <v>198</v>
      </c>
      <c r="F19" s="86"/>
      <c r="G19" s="86"/>
      <c r="H19" s="86"/>
      <c r="I19" s="86"/>
      <c r="J19" s="86"/>
      <c r="K19" s="155" t="s">
        <v>116</v>
      </c>
      <c r="L19" s="160" t="s">
        <v>127</v>
      </c>
      <c r="M19" s="270" t="s">
        <v>61</v>
      </c>
      <c r="N19" s="270" t="s">
        <v>61</v>
      </c>
      <c r="O19" s="58"/>
      <c r="P19" s="52"/>
      <c r="Q19" s="52"/>
      <c r="R19" s="52"/>
    </row>
    <row r="20" spans="1:18" ht="15.75" thickBot="1" x14ac:dyDescent="0.35">
      <c r="A20" s="154"/>
      <c r="B20" s="154"/>
      <c r="C20" s="116"/>
      <c r="D20" s="161"/>
      <c r="E20" s="162"/>
      <c r="F20" s="118"/>
      <c r="G20" s="118"/>
      <c r="H20" s="118"/>
      <c r="I20" s="118"/>
      <c r="J20" s="118"/>
      <c r="K20" s="119"/>
      <c r="L20" s="163"/>
      <c r="M20" s="164"/>
      <c r="N20" s="165"/>
      <c r="O20" s="58"/>
      <c r="P20" s="52"/>
      <c r="Q20" s="52"/>
      <c r="R20" s="52"/>
    </row>
    <row r="21" spans="1:18" x14ac:dyDescent="0.3">
      <c r="A21" s="104"/>
      <c r="B21" s="166"/>
      <c r="C21" s="167"/>
      <c r="D21" s="167"/>
      <c r="E21" s="167"/>
      <c r="F21" s="167"/>
      <c r="G21" s="167"/>
      <c r="H21" s="167"/>
      <c r="I21" s="167"/>
      <c r="J21" s="167"/>
      <c r="K21" s="168"/>
      <c r="L21" s="168"/>
      <c r="M21" s="168"/>
      <c r="N21" s="168"/>
      <c r="O21" s="124"/>
      <c r="P21" s="52"/>
      <c r="Q21" s="52"/>
      <c r="R21" s="52"/>
    </row>
    <row r="22" spans="1:18" x14ac:dyDescent="0.3">
      <c r="A22" s="52"/>
      <c r="B22" s="52"/>
      <c r="C22" s="52"/>
      <c r="D22" s="52"/>
      <c r="E22" s="52"/>
      <c r="F22" s="52"/>
      <c r="G22" s="52"/>
      <c r="H22" s="52"/>
      <c r="I22" s="52"/>
      <c r="J22" s="52"/>
      <c r="K22" s="53"/>
      <c r="L22" s="53"/>
      <c r="M22" s="53"/>
      <c r="N22" s="53"/>
      <c r="O22" s="52"/>
      <c r="P22" s="52"/>
      <c r="Q22" s="52"/>
      <c r="R22" s="52"/>
    </row>
    <row r="23" spans="1:18" ht="15" customHeight="1" x14ac:dyDescent="0.3">
      <c r="A23" s="169"/>
      <c r="B23" s="125"/>
      <c r="C23" s="126"/>
      <c r="D23" s="438" t="s">
        <v>128</v>
      </c>
      <c r="E23" s="438"/>
      <c r="F23" s="438"/>
      <c r="G23" s="438"/>
      <c r="H23" s="438"/>
      <c r="I23" s="438"/>
      <c r="J23" s="220"/>
      <c r="K23" s="127"/>
      <c r="L23" s="127"/>
      <c r="M23" s="127"/>
      <c r="N23" s="128"/>
      <c r="O23" s="170"/>
    </row>
    <row r="24" spans="1:18" x14ac:dyDescent="0.3">
      <c r="A24" s="52"/>
      <c r="B24" s="131"/>
      <c r="C24" s="62"/>
      <c r="D24" s="132"/>
      <c r="E24" s="132"/>
      <c r="F24" s="132"/>
      <c r="G24" s="132"/>
      <c r="H24" s="132"/>
      <c r="I24" s="132"/>
      <c r="J24" s="132"/>
      <c r="K24" s="132"/>
      <c r="L24" s="132"/>
      <c r="M24" s="132"/>
      <c r="N24" s="133"/>
      <c r="O24" s="171"/>
    </row>
    <row r="25" spans="1:18" x14ac:dyDescent="0.3">
      <c r="B25" s="131"/>
      <c r="C25" s="62"/>
      <c r="D25" s="62"/>
      <c r="E25" s="62"/>
      <c r="F25" s="62"/>
      <c r="G25" s="62"/>
      <c r="H25" s="62"/>
      <c r="I25" s="62"/>
      <c r="J25" s="62"/>
      <c r="K25" s="62"/>
      <c r="L25" s="62"/>
      <c r="M25" s="133"/>
      <c r="N25" s="133"/>
      <c r="O25" s="171"/>
    </row>
    <row r="26" spans="1:18" x14ac:dyDescent="0.3">
      <c r="B26" s="131"/>
      <c r="C26" s="62"/>
      <c r="D26" s="62"/>
      <c r="E26" s="62"/>
      <c r="F26" s="62"/>
      <c r="G26" s="62"/>
      <c r="H26" s="62"/>
      <c r="I26" s="62"/>
      <c r="J26" s="62"/>
      <c r="K26" s="62"/>
      <c r="L26" s="62"/>
      <c r="M26" s="133"/>
      <c r="N26" s="133"/>
      <c r="O26" s="171"/>
    </row>
    <row r="27" spans="1:18" ht="15.75" x14ac:dyDescent="0.3">
      <c r="B27" s="134"/>
      <c r="C27" s="135"/>
      <c r="D27" s="135"/>
      <c r="E27" s="135"/>
      <c r="F27" s="135"/>
      <c r="G27" s="135"/>
      <c r="H27" s="135"/>
      <c r="I27" s="135"/>
      <c r="J27" s="135"/>
      <c r="K27" s="135"/>
      <c r="L27" s="135"/>
      <c r="M27" s="136"/>
      <c r="N27" s="136"/>
      <c r="O27" s="172"/>
    </row>
    <row r="28" spans="1:18" ht="15.75" x14ac:dyDescent="0.3">
      <c r="B28" s="134"/>
      <c r="C28" s="135"/>
      <c r="D28" s="135"/>
      <c r="E28" s="135"/>
      <c r="F28" s="135"/>
      <c r="G28" s="135"/>
      <c r="H28" s="135"/>
      <c r="I28" s="135"/>
      <c r="J28" s="135"/>
      <c r="K28" s="135"/>
      <c r="L28" s="135"/>
      <c r="M28" s="136"/>
      <c r="N28" s="136"/>
      <c r="O28" s="172"/>
    </row>
    <row r="29" spans="1:18" ht="15.75" x14ac:dyDescent="0.3">
      <c r="B29" s="137"/>
      <c r="C29" s="138"/>
      <c r="D29" s="138"/>
      <c r="E29" s="138"/>
      <c r="F29" s="138"/>
      <c r="G29" s="138"/>
      <c r="H29" s="138"/>
      <c r="I29" s="138"/>
      <c r="J29" s="138"/>
      <c r="K29" s="138"/>
      <c r="L29" s="138"/>
      <c r="M29" s="139"/>
      <c r="N29" s="139"/>
      <c r="O29" s="173"/>
    </row>
  </sheetData>
  <mergeCells count="11">
    <mergeCell ref="M6:N6"/>
    <mergeCell ref="D13:H13"/>
    <mergeCell ref="D23:I23"/>
    <mergeCell ref="C6:I6"/>
    <mergeCell ref="J6:L6"/>
    <mergeCell ref="D17:H17"/>
    <mergeCell ref="C8:F8"/>
    <mergeCell ref="G8:H8"/>
    <mergeCell ref="L10:L12"/>
    <mergeCell ref="M10:M12"/>
    <mergeCell ref="N10:N12"/>
  </mergeCells>
  <pageMargins left="0.7" right="0.7" top="0.75" bottom="0.75" header="0.3" footer="0.3"/>
  <pageSetup paperSize="9" scale="90"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3:Y63"/>
  <sheetViews>
    <sheetView zoomScaleNormal="100" workbookViewId="0">
      <selection activeCell="A3" sqref="A3"/>
    </sheetView>
  </sheetViews>
  <sheetFormatPr baseColWidth="10" defaultColWidth="8.85546875" defaultRowHeight="15" x14ac:dyDescent="0.3"/>
  <cols>
    <col min="1" max="1" width="35" style="1" customWidth="1"/>
    <col min="2" max="25" width="14.7109375" style="1" customWidth="1"/>
    <col min="26" max="26" width="16.7109375" style="1" customWidth="1"/>
    <col min="27" max="16384" width="8.85546875" style="1"/>
  </cols>
  <sheetData>
    <row r="3" spans="1:25" ht="29.45" customHeight="1" x14ac:dyDescent="0.3">
      <c r="A3" s="25" t="str">
        <f>TAB00!B62&amp;" : "&amp;TAB00!C62</f>
        <v>TAB6.1 : Réconciliation des charges et produits relatifs aux tarifs de prélèvements</v>
      </c>
      <c r="B3" s="28"/>
      <c r="C3" s="28"/>
      <c r="D3" s="28"/>
      <c r="E3" s="28"/>
      <c r="F3" s="28"/>
      <c r="G3" s="28"/>
      <c r="H3" s="28"/>
      <c r="I3" s="28"/>
      <c r="J3" s="28"/>
      <c r="K3" s="28"/>
      <c r="L3" s="28"/>
      <c r="M3" s="28"/>
      <c r="N3" s="28"/>
      <c r="O3" s="28"/>
      <c r="P3" s="28"/>
      <c r="Q3" s="28"/>
      <c r="R3" s="28"/>
      <c r="S3" s="28"/>
      <c r="T3" s="28"/>
      <c r="U3" s="28"/>
      <c r="V3" s="28"/>
      <c r="W3" s="28"/>
      <c r="X3" s="28"/>
      <c r="Y3" s="28"/>
    </row>
    <row r="5" spans="1:25" ht="21" x14ac:dyDescent="0.35">
      <c r="A5" s="406" t="s">
        <v>253</v>
      </c>
      <c r="B5" s="407"/>
      <c r="C5" s="407"/>
      <c r="D5" s="407"/>
      <c r="E5" s="407"/>
      <c r="F5" s="407"/>
      <c r="G5" s="407"/>
      <c r="H5" s="407"/>
      <c r="I5" s="407"/>
      <c r="J5" s="407"/>
      <c r="K5" s="407"/>
      <c r="L5" s="407"/>
      <c r="M5" s="407"/>
      <c r="N5" s="407"/>
      <c r="O5" s="407"/>
      <c r="P5" s="407"/>
      <c r="Q5" s="407"/>
      <c r="R5" s="407"/>
      <c r="S5" s="407"/>
      <c r="T5" s="407"/>
      <c r="U5" s="407"/>
      <c r="V5" s="407"/>
      <c r="W5" s="407"/>
      <c r="X5" s="407"/>
      <c r="Y5" s="408"/>
    </row>
    <row r="6" spans="1:25" s="4" customFormat="1" ht="13.5" x14ac:dyDescent="0.3">
      <c r="A6" s="462" t="s">
        <v>0</v>
      </c>
      <c r="B6" s="423" t="s">
        <v>7</v>
      </c>
      <c r="C6" s="461"/>
      <c r="D6" s="424"/>
      <c r="E6" s="423" t="s">
        <v>32</v>
      </c>
      <c r="F6" s="461"/>
      <c r="G6" s="424"/>
      <c r="H6" s="423" t="s">
        <v>33</v>
      </c>
      <c r="I6" s="461"/>
      <c r="J6" s="424"/>
      <c r="K6" s="423" t="s">
        <v>34</v>
      </c>
      <c r="L6" s="461"/>
      <c r="M6" s="424"/>
      <c r="N6" s="423" t="s">
        <v>35</v>
      </c>
      <c r="O6" s="461"/>
      <c r="P6" s="424"/>
      <c r="Q6" s="423" t="s">
        <v>36</v>
      </c>
      <c r="R6" s="461"/>
      <c r="S6" s="424"/>
      <c r="T6" s="423" t="s">
        <v>37</v>
      </c>
      <c r="U6" s="461"/>
      <c r="V6" s="424"/>
      <c r="W6" s="423" t="s">
        <v>41</v>
      </c>
      <c r="X6" s="461"/>
      <c r="Y6" s="424"/>
    </row>
    <row r="7" spans="1:25" s="4" customFormat="1" ht="13.5" x14ac:dyDescent="0.3">
      <c r="A7" s="463"/>
      <c r="B7" s="223" t="s">
        <v>14</v>
      </c>
      <c r="C7" s="223" t="s">
        <v>15</v>
      </c>
      <c r="D7" s="223" t="s">
        <v>16</v>
      </c>
      <c r="E7" s="223" t="s">
        <v>14</v>
      </c>
      <c r="F7" s="223" t="s">
        <v>15</v>
      </c>
      <c r="G7" s="223" t="s">
        <v>16</v>
      </c>
      <c r="H7" s="223" t="s">
        <v>14</v>
      </c>
      <c r="I7" s="223" t="s">
        <v>15</v>
      </c>
      <c r="J7" s="223" t="s">
        <v>16</v>
      </c>
      <c r="K7" s="223" t="s">
        <v>14</v>
      </c>
      <c r="L7" s="223" t="s">
        <v>15</v>
      </c>
      <c r="M7" s="223" t="s">
        <v>16</v>
      </c>
      <c r="N7" s="223" t="s">
        <v>14</v>
      </c>
      <c r="O7" s="223" t="s">
        <v>15</v>
      </c>
      <c r="P7" s="223" t="s">
        <v>16</v>
      </c>
      <c r="Q7" s="223" t="s">
        <v>14</v>
      </c>
      <c r="R7" s="223" t="s">
        <v>15</v>
      </c>
      <c r="S7" s="223" t="s">
        <v>16</v>
      </c>
      <c r="T7" s="223" t="s">
        <v>14</v>
      </c>
      <c r="U7" s="223" t="s">
        <v>15</v>
      </c>
      <c r="V7" s="223" t="s">
        <v>16</v>
      </c>
      <c r="W7" s="223" t="s">
        <v>14</v>
      </c>
      <c r="X7" s="223" t="s">
        <v>15</v>
      </c>
      <c r="Y7" s="223" t="s">
        <v>16</v>
      </c>
    </row>
    <row r="8" spans="1:25" s="4" customFormat="1" ht="14.45" customHeight="1" x14ac:dyDescent="0.3">
      <c r="A8" s="205" t="s">
        <v>5</v>
      </c>
      <c r="B8" s="210">
        <f>'TAB2.1'!B11</f>
        <v>0</v>
      </c>
      <c r="C8" s="210">
        <f>SUM(F8,I8,L8,O8,R8,U8,X8)</f>
        <v>0</v>
      </c>
      <c r="D8" s="210">
        <f>B8-C8</f>
        <v>0</v>
      </c>
      <c r="E8" s="210">
        <f>'TAB2.1'!D11</f>
        <v>0</v>
      </c>
      <c r="F8" s="210">
        <f>'TAB4.1.2'!E$7</f>
        <v>0</v>
      </c>
      <c r="G8" s="210">
        <f>E8-F8</f>
        <v>0</v>
      </c>
      <c r="H8" s="210">
        <f>'TAB2.1'!F11</f>
        <v>0</v>
      </c>
      <c r="I8" s="210">
        <f>'TAB4.1.2'!H$7</f>
        <v>0</v>
      </c>
      <c r="J8" s="210">
        <f>H8-I8</f>
        <v>0</v>
      </c>
      <c r="K8" s="210">
        <f>'TAB2.1'!H11</f>
        <v>0</v>
      </c>
      <c r="L8" s="210">
        <f>'TAB4.1.2'!K$7</f>
        <v>0</v>
      </c>
      <c r="M8" s="210">
        <f>K8-L8</f>
        <v>0</v>
      </c>
      <c r="N8" s="210">
        <f>'TAB2.1'!J11</f>
        <v>0</v>
      </c>
      <c r="O8" s="210">
        <f>'TAB4.1.2'!N$7</f>
        <v>0</v>
      </c>
      <c r="P8" s="210">
        <f>N8-O8</f>
        <v>0</v>
      </c>
      <c r="Q8" s="210">
        <f>'TAB2.1'!L11</f>
        <v>0</v>
      </c>
      <c r="R8" s="210">
        <f>'TAB4.1.2'!Q$7</f>
        <v>0</v>
      </c>
      <c r="S8" s="210">
        <f>Q8-R8</f>
        <v>0</v>
      </c>
      <c r="T8" s="210">
        <f>'TAB2.1'!N11</f>
        <v>0</v>
      </c>
      <c r="U8" s="210">
        <f>'TAB4.1.2'!T$7</f>
        <v>0</v>
      </c>
      <c r="V8" s="210">
        <f>T8-U8</f>
        <v>0</v>
      </c>
      <c r="W8" s="210">
        <f>'TAB2.1'!P11</f>
        <v>0</v>
      </c>
      <c r="X8" s="210">
        <f>'TAB4.1.2'!W$7</f>
        <v>0</v>
      </c>
      <c r="Y8" s="210">
        <f>W8-X8</f>
        <v>0</v>
      </c>
    </row>
    <row r="9" spans="1:25" x14ac:dyDescent="0.3">
      <c r="A9" s="205" t="s">
        <v>130</v>
      </c>
      <c r="B9" s="210">
        <f>'TAB2.1'!B12</f>
        <v>0</v>
      </c>
      <c r="C9" s="210">
        <f t="shared" ref="C9:C14" si="0">SUM(F9,I9,L9,O9,R9,U9,X9)</f>
        <v>0</v>
      </c>
      <c r="D9" s="210">
        <f t="shared" ref="D9:D14" si="1">B9-C9</f>
        <v>0</v>
      </c>
      <c r="E9" s="210">
        <f>'TAB2.1'!D12</f>
        <v>0</v>
      </c>
      <c r="F9" s="210">
        <f>'TAB4.1.2'!E$13</f>
        <v>0</v>
      </c>
      <c r="G9" s="210">
        <f t="shared" ref="G9:G14" si="2">E9-F9</f>
        <v>0</v>
      </c>
      <c r="H9" s="210">
        <f>'TAB2.1'!F12</f>
        <v>0</v>
      </c>
      <c r="I9" s="210">
        <f>'TAB4.1.2'!H$13</f>
        <v>0</v>
      </c>
      <c r="J9" s="210">
        <f t="shared" ref="J9:J14" si="3">H9-I9</f>
        <v>0</v>
      </c>
      <c r="K9" s="210">
        <f>'TAB2.1'!H12</f>
        <v>0</v>
      </c>
      <c r="L9" s="210">
        <f>'TAB4.1.2'!K$13</f>
        <v>0</v>
      </c>
      <c r="M9" s="210">
        <f t="shared" ref="M9:M14" si="4">K9-L9</f>
        <v>0</v>
      </c>
      <c r="N9" s="210">
        <f>'TAB2.1'!J12</f>
        <v>0</v>
      </c>
      <c r="O9" s="210">
        <f>'TAB4.1.2'!N$13</f>
        <v>0</v>
      </c>
      <c r="P9" s="210">
        <f t="shared" ref="P9:P14" si="5">N9-O9</f>
        <v>0</v>
      </c>
      <c r="Q9" s="210">
        <f>'TAB2.1'!L12</f>
        <v>0</v>
      </c>
      <c r="R9" s="210">
        <f>'TAB4.1.2'!Q$13</f>
        <v>0</v>
      </c>
      <c r="S9" s="210">
        <f t="shared" ref="S9:S14" si="6">Q9-R9</f>
        <v>0</v>
      </c>
      <c r="T9" s="210">
        <f>'TAB2.1'!N12</f>
        <v>0</v>
      </c>
      <c r="U9" s="210">
        <f>'TAB4.1.2'!T$13</f>
        <v>0</v>
      </c>
      <c r="V9" s="210">
        <f t="shared" ref="V9:V14" si="7">T9-U9</f>
        <v>0</v>
      </c>
      <c r="W9" s="210">
        <f>'TAB2.1'!P12</f>
        <v>0</v>
      </c>
      <c r="X9" s="210">
        <f>'TAB4.1.2'!W$13</f>
        <v>0</v>
      </c>
      <c r="Y9" s="210">
        <f t="shared" ref="Y9:Y14" si="8">W9-X9</f>
        <v>0</v>
      </c>
    </row>
    <row r="10" spans="1:25" x14ac:dyDescent="0.3">
      <c r="A10" s="205" t="s">
        <v>56</v>
      </c>
      <c r="B10" s="210">
        <f>SUM(B11:B13)</f>
        <v>0</v>
      </c>
      <c r="C10" s="210">
        <f t="shared" si="0"/>
        <v>0</v>
      </c>
      <c r="D10" s="210">
        <f t="shared" ref="D10:Y10" si="9">SUM(D11:D13)</f>
        <v>0</v>
      </c>
      <c r="E10" s="210">
        <f t="shared" si="9"/>
        <v>0</v>
      </c>
      <c r="F10" s="210">
        <f>'TAB4.1.2'!E$14</f>
        <v>0</v>
      </c>
      <c r="G10" s="210">
        <f t="shared" si="9"/>
        <v>0</v>
      </c>
      <c r="H10" s="210">
        <f t="shared" si="9"/>
        <v>0</v>
      </c>
      <c r="I10" s="210">
        <f>'TAB4.1.2'!H$14</f>
        <v>0</v>
      </c>
      <c r="J10" s="210">
        <f t="shared" si="9"/>
        <v>0</v>
      </c>
      <c r="K10" s="210">
        <f t="shared" si="9"/>
        <v>0</v>
      </c>
      <c r="L10" s="210">
        <f>'TAB4.1.2'!K$14</f>
        <v>0</v>
      </c>
      <c r="M10" s="210">
        <f t="shared" si="9"/>
        <v>0</v>
      </c>
      <c r="N10" s="210">
        <f t="shared" si="9"/>
        <v>0</v>
      </c>
      <c r="O10" s="210">
        <f>'TAB4.1.2'!N$14</f>
        <v>0</v>
      </c>
      <c r="P10" s="210">
        <f t="shared" si="9"/>
        <v>0</v>
      </c>
      <c r="Q10" s="210">
        <f t="shared" si="9"/>
        <v>0</v>
      </c>
      <c r="R10" s="210">
        <f>'TAB4.1.2'!Q$14</f>
        <v>0</v>
      </c>
      <c r="S10" s="210">
        <f t="shared" si="9"/>
        <v>0</v>
      </c>
      <c r="T10" s="210">
        <f t="shared" si="9"/>
        <v>0</v>
      </c>
      <c r="U10" s="210">
        <f>'TAB4.1.2'!T$14</f>
        <v>0</v>
      </c>
      <c r="V10" s="210">
        <f t="shared" si="9"/>
        <v>0</v>
      </c>
      <c r="W10" s="210">
        <f t="shared" si="9"/>
        <v>0</v>
      </c>
      <c r="X10" s="210">
        <f>'TAB4.1.2'!W$14</f>
        <v>0</v>
      </c>
      <c r="Y10" s="210">
        <f t="shared" si="9"/>
        <v>0</v>
      </c>
    </row>
    <row r="11" spans="1:25" x14ac:dyDescent="0.3">
      <c r="A11" s="207" t="s">
        <v>2</v>
      </c>
      <c r="B11" s="210">
        <f>'TAB2.1'!B14</f>
        <v>0</v>
      </c>
      <c r="C11" s="210">
        <f>SUM(F11,I11,L11,O11,R11,U11,X11)</f>
        <v>0</v>
      </c>
      <c r="D11" s="210">
        <f t="shared" si="1"/>
        <v>0</v>
      </c>
      <c r="E11" s="210">
        <f>'TAB2.1'!D14</f>
        <v>0</v>
      </c>
      <c r="F11" s="210">
        <f>'TAB4.1.2'!E$15</f>
        <v>0</v>
      </c>
      <c r="G11" s="210">
        <f t="shared" si="2"/>
        <v>0</v>
      </c>
      <c r="H11" s="210">
        <f>'TAB2.1'!F14</f>
        <v>0</v>
      </c>
      <c r="I11" s="210">
        <f>'TAB4.1.2'!H$15</f>
        <v>0</v>
      </c>
      <c r="J11" s="210">
        <f t="shared" si="3"/>
        <v>0</v>
      </c>
      <c r="K11" s="210">
        <f>'TAB2.1'!H14</f>
        <v>0</v>
      </c>
      <c r="L11" s="210">
        <f>'TAB4.1.2'!K$15</f>
        <v>0</v>
      </c>
      <c r="M11" s="210">
        <f t="shared" si="4"/>
        <v>0</v>
      </c>
      <c r="N11" s="210">
        <f>'TAB2.1'!J14</f>
        <v>0</v>
      </c>
      <c r="O11" s="210">
        <f>'TAB4.1.2'!N$15</f>
        <v>0</v>
      </c>
      <c r="P11" s="210">
        <f t="shared" si="5"/>
        <v>0</v>
      </c>
      <c r="Q11" s="210">
        <f>'TAB2.1'!L14</f>
        <v>0</v>
      </c>
      <c r="R11" s="210">
        <f>'TAB4.1.2'!Q$15</f>
        <v>0</v>
      </c>
      <c r="S11" s="210">
        <f t="shared" si="6"/>
        <v>0</v>
      </c>
      <c r="T11" s="210">
        <f>'TAB2.1'!N14</f>
        <v>0</v>
      </c>
      <c r="U11" s="210">
        <f>'TAB4.1.2'!T$15</f>
        <v>0</v>
      </c>
      <c r="V11" s="210">
        <f t="shared" si="7"/>
        <v>0</v>
      </c>
      <c r="W11" s="210">
        <f>'TAB2.1'!P14</f>
        <v>0</v>
      </c>
      <c r="X11" s="210">
        <f>'TAB4.1.2'!W$15</f>
        <v>0</v>
      </c>
      <c r="Y11" s="210">
        <f t="shared" si="8"/>
        <v>0</v>
      </c>
    </row>
    <row r="12" spans="1:25" x14ac:dyDescent="0.3">
      <c r="A12" s="207" t="s">
        <v>6</v>
      </c>
      <c r="B12" s="210">
        <f>'TAB2.1'!B15</f>
        <v>0</v>
      </c>
      <c r="C12" s="210">
        <f t="shared" si="0"/>
        <v>0</v>
      </c>
      <c r="D12" s="210">
        <f t="shared" si="1"/>
        <v>0</v>
      </c>
      <c r="E12" s="210">
        <f>'TAB2.1'!D15</f>
        <v>0</v>
      </c>
      <c r="F12" s="210">
        <f>'TAB4.1.2'!E$16</f>
        <v>0</v>
      </c>
      <c r="G12" s="210">
        <f t="shared" si="2"/>
        <v>0</v>
      </c>
      <c r="H12" s="210">
        <f>'TAB2.1'!F15</f>
        <v>0</v>
      </c>
      <c r="I12" s="210">
        <f>'TAB4.1.2'!H$16</f>
        <v>0</v>
      </c>
      <c r="J12" s="210">
        <f t="shared" si="3"/>
        <v>0</v>
      </c>
      <c r="K12" s="210">
        <f>'TAB2.1'!H15</f>
        <v>0</v>
      </c>
      <c r="L12" s="210">
        <f>'TAB4.1.2'!K$16</f>
        <v>0</v>
      </c>
      <c r="M12" s="210">
        <f t="shared" si="4"/>
        <v>0</v>
      </c>
      <c r="N12" s="210">
        <f>'TAB2.1'!J15</f>
        <v>0</v>
      </c>
      <c r="O12" s="210">
        <f>'TAB4.1.2'!N$16</f>
        <v>0</v>
      </c>
      <c r="P12" s="210">
        <f t="shared" si="5"/>
        <v>0</v>
      </c>
      <c r="Q12" s="210">
        <f>'TAB2.1'!L15</f>
        <v>0</v>
      </c>
      <c r="R12" s="210">
        <f>'TAB4.1.2'!Q$16</f>
        <v>0</v>
      </c>
      <c r="S12" s="210">
        <f t="shared" si="6"/>
        <v>0</v>
      </c>
      <c r="T12" s="210">
        <f>'TAB2.1'!N15</f>
        <v>0</v>
      </c>
      <c r="U12" s="210">
        <f>'TAB4.1.2'!T$16</f>
        <v>0</v>
      </c>
      <c r="V12" s="210">
        <f t="shared" si="7"/>
        <v>0</v>
      </c>
      <c r="W12" s="210">
        <f>'TAB2.1'!P15</f>
        <v>0</v>
      </c>
      <c r="X12" s="210">
        <f>'TAB4.1.2'!W$16</f>
        <v>0</v>
      </c>
      <c r="Y12" s="210">
        <f t="shared" si="8"/>
        <v>0</v>
      </c>
    </row>
    <row r="13" spans="1:25" x14ac:dyDescent="0.3">
      <c r="A13" s="207" t="s">
        <v>10</v>
      </c>
      <c r="B13" s="210">
        <f>'TAB2.1'!B16</f>
        <v>0</v>
      </c>
      <c r="C13" s="210">
        <f t="shared" si="0"/>
        <v>0</v>
      </c>
      <c r="D13" s="210">
        <f t="shared" si="1"/>
        <v>0</v>
      </c>
      <c r="E13" s="210">
        <f>'TAB2.1'!D16</f>
        <v>0</v>
      </c>
      <c r="F13" s="210">
        <f>'TAB4.1.2'!E$17</f>
        <v>0</v>
      </c>
      <c r="G13" s="210">
        <f t="shared" si="2"/>
        <v>0</v>
      </c>
      <c r="H13" s="210">
        <f>'TAB2.1'!F16</f>
        <v>0</v>
      </c>
      <c r="I13" s="210">
        <f>'TAB4.1.2'!H$17</f>
        <v>0</v>
      </c>
      <c r="J13" s="210">
        <f t="shared" si="3"/>
        <v>0</v>
      </c>
      <c r="K13" s="210">
        <f>'TAB2.1'!H16</f>
        <v>0</v>
      </c>
      <c r="L13" s="210">
        <f>'TAB4.1.2'!K$17</f>
        <v>0</v>
      </c>
      <c r="M13" s="210">
        <f t="shared" si="4"/>
        <v>0</v>
      </c>
      <c r="N13" s="210">
        <f>'TAB2.1'!J16</f>
        <v>0</v>
      </c>
      <c r="O13" s="210">
        <f>'TAB4.1.2'!N$17</f>
        <v>0</v>
      </c>
      <c r="P13" s="210">
        <f t="shared" si="5"/>
        <v>0</v>
      </c>
      <c r="Q13" s="210">
        <f>'TAB2.1'!L16</f>
        <v>0</v>
      </c>
      <c r="R13" s="210">
        <f>'TAB4.1.2'!Q$17</f>
        <v>0</v>
      </c>
      <c r="S13" s="210">
        <f t="shared" si="6"/>
        <v>0</v>
      </c>
      <c r="T13" s="210">
        <f>'TAB2.1'!N16</f>
        <v>0</v>
      </c>
      <c r="U13" s="210">
        <f>'TAB4.1.2'!T$17</f>
        <v>0</v>
      </c>
      <c r="V13" s="210">
        <f t="shared" si="7"/>
        <v>0</v>
      </c>
      <c r="W13" s="210">
        <f>'TAB2.1'!P16</f>
        <v>0</v>
      </c>
      <c r="X13" s="210">
        <f>'TAB4.1.2'!W$17</f>
        <v>0</v>
      </c>
      <c r="Y13" s="210">
        <f t="shared" si="8"/>
        <v>0</v>
      </c>
    </row>
    <row r="14" spans="1:25" x14ac:dyDescent="0.3">
      <c r="A14" s="205" t="s">
        <v>131</v>
      </c>
      <c r="B14" s="210">
        <f>'TAB2.1'!B17</f>
        <v>0</v>
      </c>
      <c r="C14" s="210">
        <f t="shared" si="0"/>
        <v>0</v>
      </c>
      <c r="D14" s="210">
        <f t="shared" si="1"/>
        <v>0</v>
      </c>
      <c r="E14" s="210">
        <f>'TAB2.1'!D17</f>
        <v>0</v>
      </c>
      <c r="F14" s="210">
        <f>'TAB4.1.2'!E$18</f>
        <v>0</v>
      </c>
      <c r="G14" s="210">
        <f t="shared" si="2"/>
        <v>0</v>
      </c>
      <c r="H14" s="210">
        <f>'TAB2.1'!F17</f>
        <v>0</v>
      </c>
      <c r="I14" s="210">
        <f>'TAB4.1.2'!H$18</f>
        <v>0</v>
      </c>
      <c r="J14" s="210">
        <f t="shared" si="3"/>
        <v>0</v>
      </c>
      <c r="K14" s="210">
        <f>'TAB2.1'!H17</f>
        <v>0</v>
      </c>
      <c r="L14" s="210">
        <f>'TAB4.1.2'!K$18</f>
        <v>0</v>
      </c>
      <c r="M14" s="210">
        <f t="shared" si="4"/>
        <v>0</v>
      </c>
      <c r="N14" s="210">
        <f>'TAB2.1'!J17</f>
        <v>0</v>
      </c>
      <c r="O14" s="210">
        <f>'TAB4.1.2'!N$18</f>
        <v>0</v>
      </c>
      <c r="P14" s="210">
        <f t="shared" si="5"/>
        <v>0</v>
      </c>
      <c r="Q14" s="210">
        <f>'TAB2.1'!L17</f>
        <v>0</v>
      </c>
      <c r="R14" s="210">
        <f>'TAB4.1.2'!Q$18</f>
        <v>0</v>
      </c>
      <c r="S14" s="210">
        <f t="shared" si="6"/>
        <v>0</v>
      </c>
      <c r="T14" s="210">
        <f>'TAB2.1'!N17</f>
        <v>0</v>
      </c>
      <c r="U14" s="210">
        <f>'TAB4.1.2'!T$18</f>
        <v>0</v>
      </c>
      <c r="V14" s="210">
        <f t="shared" si="7"/>
        <v>0</v>
      </c>
      <c r="W14" s="210">
        <f>'TAB2.1'!P17</f>
        <v>0</v>
      </c>
      <c r="X14" s="210">
        <f>'TAB4.1.2'!W$18</f>
        <v>0</v>
      </c>
      <c r="Y14" s="210">
        <f t="shared" si="8"/>
        <v>0</v>
      </c>
    </row>
    <row r="15" spans="1:25" x14ac:dyDescent="0.3">
      <c r="A15" s="47" t="s">
        <v>7</v>
      </c>
      <c r="B15" s="10">
        <f>SUM(B8:B10,B14)</f>
        <v>0</v>
      </c>
      <c r="C15" s="10">
        <f t="shared" ref="C15:J15" si="10">SUM(C8:C10,C14)</f>
        <v>0</v>
      </c>
      <c r="D15" s="10">
        <f t="shared" si="10"/>
        <v>0</v>
      </c>
      <c r="E15" s="10">
        <f>SUM(E8:E10,E14)</f>
        <v>0</v>
      </c>
      <c r="F15" s="10">
        <f t="shared" si="10"/>
        <v>0</v>
      </c>
      <c r="G15" s="10">
        <f t="shared" si="10"/>
        <v>0</v>
      </c>
      <c r="H15" s="10">
        <f>SUM(H8:H10,H14)</f>
        <v>0</v>
      </c>
      <c r="I15" s="10">
        <f t="shared" ref="I15" si="11">SUM(I8:I10,I14)</f>
        <v>0</v>
      </c>
      <c r="J15" s="10">
        <f t="shared" si="10"/>
        <v>0</v>
      </c>
      <c r="K15" s="10">
        <f>SUM(K8:K10,K14)</f>
        <v>0</v>
      </c>
      <c r="L15" s="10">
        <f t="shared" ref="L15" si="12">SUM(L8:L10,L14)</f>
        <v>0</v>
      </c>
      <c r="M15" s="10">
        <f t="shared" ref="M15" si="13">SUM(M8:M10,M14)</f>
        <v>0</v>
      </c>
      <c r="N15" s="10">
        <f>SUM(N8:N10,N14)</f>
        <v>0</v>
      </c>
      <c r="O15" s="10">
        <f t="shared" ref="O15" si="14">SUM(O8:O10,O14)</f>
        <v>0</v>
      </c>
      <c r="P15" s="10">
        <f t="shared" ref="P15" si="15">SUM(P8:P10,P14)</f>
        <v>0</v>
      </c>
      <c r="Q15" s="10">
        <f>SUM(Q8:Q10,Q14)</f>
        <v>0</v>
      </c>
      <c r="R15" s="10">
        <f t="shared" ref="R15" si="16">SUM(R8:R10,R14)</f>
        <v>0</v>
      </c>
      <c r="S15" s="10">
        <f t="shared" ref="S15" si="17">SUM(S8:S10,S14)</f>
        <v>0</v>
      </c>
      <c r="T15" s="10">
        <f>SUM(T8:T10,T14)</f>
        <v>0</v>
      </c>
      <c r="U15" s="10">
        <f t="shared" ref="U15" si="18">SUM(U8:U10,U14)</f>
        <v>0</v>
      </c>
      <c r="V15" s="10">
        <f t="shared" ref="V15" si="19">SUM(V8:V10,V14)</f>
        <v>0</v>
      </c>
      <c r="W15" s="10">
        <f>SUM(W8:W10,W14)</f>
        <v>0</v>
      </c>
      <c r="X15" s="10">
        <f t="shared" ref="X15" si="20">SUM(X8:X10,X14)</f>
        <v>0</v>
      </c>
      <c r="Y15" s="10">
        <f t="shared" ref="Y15" si="21">SUM(Y8:Y10,Y14)</f>
        <v>0</v>
      </c>
    </row>
    <row r="17" spans="1:25" ht="21" x14ac:dyDescent="0.35">
      <c r="A17" s="406" t="s">
        <v>254</v>
      </c>
      <c r="B17" s="407"/>
      <c r="C17" s="407"/>
      <c r="D17" s="407"/>
      <c r="E17" s="407"/>
      <c r="F17" s="407"/>
      <c r="G17" s="407"/>
      <c r="H17" s="407"/>
      <c r="I17" s="407"/>
      <c r="J17" s="407"/>
      <c r="K17" s="407"/>
      <c r="L17" s="407"/>
      <c r="M17" s="407"/>
      <c r="N17" s="407"/>
      <c r="O17" s="407"/>
      <c r="P17" s="407"/>
      <c r="Q17" s="407"/>
      <c r="R17" s="407"/>
      <c r="S17" s="407"/>
      <c r="T17" s="407"/>
      <c r="U17" s="407"/>
      <c r="V17" s="407"/>
      <c r="W17" s="407"/>
      <c r="X17" s="407"/>
      <c r="Y17" s="408"/>
    </row>
    <row r="18" spans="1:25" x14ac:dyDescent="0.3">
      <c r="A18" s="462" t="s">
        <v>0</v>
      </c>
      <c r="B18" s="423" t="s">
        <v>7</v>
      </c>
      <c r="C18" s="461"/>
      <c r="D18" s="424"/>
      <c r="E18" s="423" t="s">
        <v>32</v>
      </c>
      <c r="F18" s="461"/>
      <c r="G18" s="424"/>
      <c r="H18" s="423" t="s">
        <v>33</v>
      </c>
      <c r="I18" s="461"/>
      <c r="J18" s="424"/>
      <c r="K18" s="423" t="s">
        <v>34</v>
      </c>
      <c r="L18" s="461"/>
      <c r="M18" s="424"/>
      <c r="N18" s="423" t="s">
        <v>35</v>
      </c>
      <c r="O18" s="461"/>
      <c r="P18" s="424"/>
      <c r="Q18" s="423" t="s">
        <v>36</v>
      </c>
      <c r="R18" s="461"/>
      <c r="S18" s="424"/>
      <c r="T18" s="423" t="s">
        <v>37</v>
      </c>
      <c r="U18" s="461"/>
      <c r="V18" s="424"/>
      <c r="W18" s="423" t="s">
        <v>41</v>
      </c>
      <c r="X18" s="461"/>
      <c r="Y18" s="424"/>
    </row>
    <row r="19" spans="1:25" x14ac:dyDescent="0.3">
      <c r="A19" s="463"/>
      <c r="B19" s="223" t="s">
        <v>14</v>
      </c>
      <c r="C19" s="223" t="s">
        <v>15</v>
      </c>
      <c r="D19" s="223" t="s">
        <v>16</v>
      </c>
      <c r="E19" s="223" t="s">
        <v>14</v>
      </c>
      <c r="F19" s="223" t="s">
        <v>15</v>
      </c>
      <c r="G19" s="223" t="s">
        <v>16</v>
      </c>
      <c r="H19" s="223" t="s">
        <v>14</v>
      </c>
      <c r="I19" s="223" t="s">
        <v>15</v>
      </c>
      <c r="J19" s="223" t="s">
        <v>16</v>
      </c>
      <c r="K19" s="223" t="s">
        <v>14</v>
      </c>
      <c r="L19" s="223" t="s">
        <v>15</v>
      </c>
      <c r="M19" s="223" t="s">
        <v>16</v>
      </c>
      <c r="N19" s="223" t="s">
        <v>14</v>
      </c>
      <c r="O19" s="223" t="s">
        <v>15</v>
      </c>
      <c r="P19" s="223" t="s">
        <v>16</v>
      </c>
      <c r="Q19" s="223" t="s">
        <v>14</v>
      </c>
      <c r="R19" s="223" t="s">
        <v>15</v>
      </c>
      <c r="S19" s="223" t="s">
        <v>16</v>
      </c>
      <c r="T19" s="223" t="s">
        <v>14</v>
      </c>
      <c r="U19" s="223" t="s">
        <v>15</v>
      </c>
      <c r="V19" s="223" t="s">
        <v>16</v>
      </c>
      <c r="W19" s="223" t="s">
        <v>14</v>
      </c>
      <c r="X19" s="223" t="s">
        <v>15</v>
      </c>
      <c r="Y19" s="223" t="s">
        <v>16</v>
      </c>
    </row>
    <row r="20" spans="1:25" x14ac:dyDescent="0.3">
      <c r="A20" s="205" t="s">
        <v>5</v>
      </c>
      <c r="B20" s="210">
        <f>'TAB2.1'!B26</f>
        <v>0</v>
      </c>
      <c r="C20" s="210">
        <f>SUM(F20,I20,L20,O20,R20,U20,X20)</f>
        <v>0</v>
      </c>
      <c r="D20" s="210">
        <f>B20-C20</f>
        <v>0</v>
      </c>
      <c r="E20" s="210">
        <f>'TAB2.1'!D26</f>
        <v>0</v>
      </c>
      <c r="F20" s="210">
        <f>'TAB4.2.2'!E$7</f>
        <v>0</v>
      </c>
      <c r="G20" s="210">
        <f>E20-F20</f>
        <v>0</v>
      </c>
      <c r="H20" s="210">
        <f>'TAB2.1'!F26</f>
        <v>0</v>
      </c>
      <c r="I20" s="210">
        <f>'TAB4.2.2'!H$7</f>
        <v>0</v>
      </c>
      <c r="J20" s="210">
        <f>H20-I20</f>
        <v>0</v>
      </c>
      <c r="K20" s="210">
        <f>'TAB2.1'!H26</f>
        <v>0</v>
      </c>
      <c r="L20" s="210">
        <f>'TAB4.2.2'!K$7</f>
        <v>0</v>
      </c>
      <c r="M20" s="210">
        <f>K20-L20</f>
        <v>0</v>
      </c>
      <c r="N20" s="210">
        <f>'TAB2.1'!J26</f>
        <v>0</v>
      </c>
      <c r="O20" s="210">
        <f>'TAB4.2.2'!N$7</f>
        <v>0</v>
      </c>
      <c r="P20" s="210">
        <f>N20-O20</f>
        <v>0</v>
      </c>
      <c r="Q20" s="210">
        <f>'TAB2.1'!L26</f>
        <v>0</v>
      </c>
      <c r="R20" s="210">
        <f>'TAB4.2.2'!Q$7</f>
        <v>0</v>
      </c>
      <c r="S20" s="210">
        <f>Q20-R20</f>
        <v>0</v>
      </c>
      <c r="T20" s="210">
        <f>'TAB2.1'!N26</f>
        <v>0</v>
      </c>
      <c r="U20" s="210">
        <f>'TAB4.2.2'!T$7</f>
        <v>0</v>
      </c>
      <c r="V20" s="210">
        <f>T20-U20</f>
        <v>0</v>
      </c>
      <c r="W20" s="210">
        <f>'TAB2.1'!P26</f>
        <v>0</v>
      </c>
      <c r="X20" s="210">
        <f>'TAB4.2.2'!W$7</f>
        <v>0</v>
      </c>
      <c r="Y20" s="210">
        <f>W20-X20</f>
        <v>0</v>
      </c>
    </row>
    <row r="21" spans="1:25" x14ac:dyDescent="0.3">
      <c r="A21" s="205" t="s">
        <v>130</v>
      </c>
      <c r="B21" s="210">
        <f>'TAB2.1'!B27</f>
        <v>0</v>
      </c>
      <c r="C21" s="210">
        <f t="shared" ref="C21:C26" si="22">SUM(F21,I21,L21,O21,R21,U21,X21)</f>
        <v>0</v>
      </c>
      <c r="D21" s="210">
        <f t="shared" ref="D21:D26" si="23">B21-C21</f>
        <v>0</v>
      </c>
      <c r="E21" s="210">
        <f>'TAB2.1'!D27</f>
        <v>0</v>
      </c>
      <c r="F21" s="210">
        <f>'TAB4.2.2'!E$13</f>
        <v>0</v>
      </c>
      <c r="G21" s="210">
        <f t="shared" ref="G21:G26" si="24">E21-F21</f>
        <v>0</v>
      </c>
      <c r="H21" s="210">
        <f>'TAB2.1'!F27</f>
        <v>0</v>
      </c>
      <c r="I21" s="210">
        <f>'TAB4.2.2'!H$13</f>
        <v>0</v>
      </c>
      <c r="J21" s="210">
        <f t="shared" ref="J21:J26" si="25">H21-I21</f>
        <v>0</v>
      </c>
      <c r="K21" s="210">
        <f>'TAB2.1'!H27</f>
        <v>0</v>
      </c>
      <c r="L21" s="210">
        <f>'TAB4.2.2'!K$13</f>
        <v>0</v>
      </c>
      <c r="M21" s="210">
        <f t="shared" ref="M21:M26" si="26">K21-L21</f>
        <v>0</v>
      </c>
      <c r="N21" s="210">
        <f>'TAB2.1'!J27</f>
        <v>0</v>
      </c>
      <c r="O21" s="210">
        <f>'TAB4.2.2'!N$13</f>
        <v>0</v>
      </c>
      <c r="P21" s="210">
        <f t="shared" ref="P21:P26" si="27">N21-O21</f>
        <v>0</v>
      </c>
      <c r="Q21" s="210">
        <f>'TAB2.1'!L27</f>
        <v>0</v>
      </c>
      <c r="R21" s="210">
        <f>'TAB4.2.2'!Q$13</f>
        <v>0</v>
      </c>
      <c r="S21" s="210">
        <f t="shared" ref="S21:S26" si="28">Q21-R21</f>
        <v>0</v>
      </c>
      <c r="T21" s="210">
        <f>'TAB2.1'!N27</f>
        <v>0</v>
      </c>
      <c r="U21" s="210">
        <f>'TAB4.2.2'!T$13</f>
        <v>0</v>
      </c>
      <c r="V21" s="210">
        <f t="shared" ref="V21:V26" si="29">T21-U21</f>
        <v>0</v>
      </c>
      <c r="W21" s="210">
        <f>'TAB2.1'!P27</f>
        <v>0</v>
      </c>
      <c r="X21" s="210">
        <f>'TAB4.2.2'!W$13</f>
        <v>0</v>
      </c>
      <c r="Y21" s="210">
        <f t="shared" ref="Y21:Y26" si="30">W21-X21</f>
        <v>0</v>
      </c>
    </row>
    <row r="22" spans="1:25" x14ac:dyDescent="0.3">
      <c r="A22" s="205" t="s">
        <v>56</v>
      </c>
      <c r="B22" s="210">
        <f>SUM(B23:B25)</f>
        <v>0</v>
      </c>
      <c r="C22" s="210">
        <f t="shared" si="22"/>
        <v>0</v>
      </c>
      <c r="D22" s="210">
        <f t="shared" ref="D22" si="31">SUM(D23:D25)</f>
        <v>0</v>
      </c>
      <c r="E22" s="210">
        <f t="shared" ref="E22" si="32">SUM(E23:E25)</f>
        <v>0</v>
      </c>
      <c r="F22" s="210">
        <f>'TAB4.2.2'!E$14</f>
        <v>0</v>
      </c>
      <c r="G22" s="210">
        <f t="shared" ref="G22" si="33">SUM(G23:G25)</f>
        <v>0</v>
      </c>
      <c r="H22" s="210">
        <f t="shared" ref="H22" si="34">SUM(H23:H25)</f>
        <v>0</v>
      </c>
      <c r="I22" s="210">
        <f>'TAB4.2.2'!H$14</f>
        <v>0</v>
      </c>
      <c r="J22" s="210">
        <f t="shared" ref="J22" si="35">SUM(J23:J25)</f>
        <v>0</v>
      </c>
      <c r="K22" s="210">
        <f t="shared" ref="K22" si="36">SUM(K23:K25)</f>
        <v>0</v>
      </c>
      <c r="L22" s="210">
        <f>'TAB4.2.2'!K$14</f>
        <v>0</v>
      </c>
      <c r="M22" s="210">
        <f t="shared" ref="M22" si="37">SUM(M23:M25)</f>
        <v>0</v>
      </c>
      <c r="N22" s="210">
        <f t="shared" ref="N22" si="38">SUM(N23:N25)</f>
        <v>0</v>
      </c>
      <c r="O22" s="210">
        <f>'TAB4.2.2'!N$14</f>
        <v>0</v>
      </c>
      <c r="P22" s="210">
        <f t="shared" ref="P22" si="39">SUM(P23:P25)</f>
        <v>0</v>
      </c>
      <c r="Q22" s="210">
        <f t="shared" ref="Q22" si="40">SUM(Q23:Q25)</f>
        <v>0</v>
      </c>
      <c r="R22" s="210">
        <f>'TAB4.2.2'!Q$14</f>
        <v>0</v>
      </c>
      <c r="S22" s="210">
        <f t="shared" ref="S22" si="41">SUM(S23:S25)</f>
        <v>0</v>
      </c>
      <c r="T22" s="210">
        <f t="shared" ref="T22" si="42">SUM(T23:T25)</f>
        <v>0</v>
      </c>
      <c r="U22" s="210">
        <f>'TAB4.2.2'!T$14</f>
        <v>0</v>
      </c>
      <c r="V22" s="210">
        <f t="shared" ref="V22" si="43">SUM(V23:V25)</f>
        <v>0</v>
      </c>
      <c r="W22" s="210">
        <f t="shared" ref="W22" si="44">SUM(W23:W25)</f>
        <v>0</v>
      </c>
      <c r="X22" s="210">
        <f>'TAB4.2.2'!W$14</f>
        <v>0</v>
      </c>
      <c r="Y22" s="210">
        <f t="shared" ref="Y22" si="45">SUM(Y23:Y25)</f>
        <v>0</v>
      </c>
    </row>
    <row r="23" spans="1:25" x14ac:dyDescent="0.3">
      <c r="A23" s="207" t="s">
        <v>2</v>
      </c>
      <c r="B23" s="210">
        <f>'TAB2.1'!B29</f>
        <v>0</v>
      </c>
      <c r="C23" s="210">
        <f t="shared" si="22"/>
        <v>0</v>
      </c>
      <c r="D23" s="210">
        <f t="shared" si="23"/>
        <v>0</v>
      </c>
      <c r="E23" s="210">
        <f>'TAB2.1'!D29</f>
        <v>0</v>
      </c>
      <c r="F23" s="210">
        <f>'TAB4.2.2'!E$15</f>
        <v>0</v>
      </c>
      <c r="G23" s="210">
        <f t="shared" si="24"/>
        <v>0</v>
      </c>
      <c r="H23" s="210">
        <f>'TAB2.1'!F29</f>
        <v>0</v>
      </c>
      <c r="I23" s="210">
        <f>'TAB4.2.2'!H$15</f>
        <v>0</v>
      </c>
      <c r="J23" s="210">
        <f t="shared" si="25"/>
        <v>0</v>
      </c>
      <c r="K23" s="210">
        <f>'TAB2.1'!H29</f>
        <v>0</v>
      </c>
      <c r="L23" s="210">
        <f>'TAB4.2.2'!K$15</f>
        <v>0</v>
      </c>
      <c r="M23" s="210">
        <f t="shared" si="26"/>
        <v>0</v>
      </c>
      <c r="N23" s="210">
        <f>'TAB2.1'!J29</f>
        <v>0</v>
      </c>
      <c r="O23" s="210">
        <f>'TAB4.2.2'!N$15</f>
        <v>0</v>
      </c>
      <c r="P23" s="210">
        <f t="shared" si="27"/>
        <v>0</v>
      </c>
      <c r="Q23" s="210">
        <f>'TAB2.1'!L29</f>
        <v>0</v>
      </c>
      <c r="R23" s="210">
        <f>'TAB4.2.2'!Q$15</f>
        <v>0</v>
      </c>
      <c r="S23" s="210">
        <f t="shared" si="28"/>
        <v>0</v>
      </c>
      <c r="T23" s="210">
        <f>'TAB2.1'!N29</f>
        <v>0</v>
      </c>
      <c r="U23" s="210">
        <f>'TAB4.2.2'!T$15</f>
        <v>0</v>
      </c>
      <c r="V23" s="210">
        <f t="shared" si="29"/>
        <v>0</v>
      </c>
      <c r="W23" s="210">
        <f>'TAB2.1'!P29</f>
        <v>0</v>
      </c>
      <c r="X23" s="210">
        <f>'TAB4.2.2'!W$15</f>
        <v>0</v>
      </c>
      <c r="Y23" s="210">
        <f t="shared" si="30"/>
        <v>0</v>
      </c>
    </row>
    <row r="24" spans="1:25" x14ac:dyDescent="0.3">
      <c r="A24" s="207" t="s">
        <v>6</v>
      </c>
      <c r="B24" s="210">
        <f>'TAB2.1'!B30</f>
        <v>0</v>
      </c>
      <c r="C24" s="210">
        <f t="shared" si="22"/>
        <v>0</v>
      </c>
      <c r="D24" s="210">
        <f t="shared" si="23"/>
        <v>0</v>
      </c>
      <c r="E24" s="210">
        <f>'TAB2.1'!D30</f>
        <v>0</v>
      </c>
      <c r="F24" s="210">
        <f>'TAB4.2.2'!E$16</f>
        <v>0</v>
      </c>
      <c r="G24" s="210">
        <f t="shared" si="24"/>
        <v>0</v>
      </c>
      <c r="H24" s="210">
        <f>'TAB2.1'!F30</f>
        <v>0</v>
      </c>
      <c r="I24" s="210">
        <f>'TAB4.2.2'!H$16</f>
        <v>0</v>
      </c>
      <c r="J24" s="210">
        <f t="shared" si="25"/>
        <v>0</v>
      </c>
      <c r="K24" s="210">
        <f>'TAB2.1'!H30</f>
        <v>0</v>
      </c>
      <c r="L24" s="210">
        <f>'TAB4.2.2'!K$16</f>
        <v>0</v>
      </c>
      <c r="M24" s="210">
        <f t="shared" si="26"/>
        <v>0</v>
      </c>
      <c r="N24" s="210">
        <f>'TAB2.1'!J30</f>
        <v>0</v>
      </c>
      <c r="O24" s="210">
        <f>'TAB4.2.2'!N$16</f>
        <v>0</v>
      </c>
      <c r="P24" s="210">
        <f t="shared" si="27"/>
        <v>0</v>
      </c>
      <c r="Q24" s="210">
        <f>'TAB2.1'!L30</f>
        <v>0</v>
      </c>
      <c r="R24" s="210">
        <f>'TAB4.2.2'!Q$16</f>
        <v>0</v>
      </c>
      <c r="S24" s="210">
        <f t="shared" si="28"/>
        <v>0</v>
      </c>
      <c r="T24" s="210">
        <f>'TAB2.1'!N30</f>
        <v>0</v>
      </c>
      <c r="U24" s="210">
        <f>'TAB4.2.2'!T$16</f>
        <v>0</v>
      </c>
      <c r="V24" s="210">
        <f t="shared" si="29"/>
        <v>0</v>
      </c>
      <c r="W24" s="210">
        <f>'TAB2.1'!P30</f>
        <v>0</v>
      </c>
      <c r="X24" s="210">
        <f>'TAB4.2.2'!W$16</f>
        <v>0</v>
      </c>
      <c r="Y24" s="210">
        <f t="shared" si="30"/>
        <v>0</v>
      </c>
    </row>
    <row r="25" spans="1:25" x14ac:dyDescent="0.3">
      <c r="A25" s="207" t="s">
        <v>10</v>
      </c>
      <c r="B25" s="210">
        <f>'TAB2.1'!B31</f>
        <v>0</v>
      </c>
      <c r="C25" s="210">
        <f t="shared" si="22"/>
        <v>0</v>
      </c>
      <c r="D25" s="210">
        <f t="shared" si="23"/>
        <v>0</v>
      </c>
      <c r="E25" s="210">
        <f>'TAB2.1'!D31</f>
        <v>0</v>
      </c>
      <c r="F25" s="210">
        <f>'TAB4.2.2'!E$17</f>
        <v>0</v>
      </c>
      <c r="G25" s="210">
        <f t="shared" si="24"/>
        <v>0</v>
      </c>
      <c r="H25" s="210">
        <f>'TAB2.1'!F31</f>
        <v>0</v>
      </c>
      <c r="I25" s="210">
        <f>'TAB4.2.2'!H$17</f>
        <v>0</v>
      </c>
      <c r="J25" s="210">
        <f t="shared" si="25"/>
        <v>0</v>
      </c>
      <c r="K25" s="210">
        <f>'TAB2.1'!H31</f>
        <v>0</v>
      </c>
      <c r="L25" s="210">
        <f>'TAB4.2.2'!K$17</f>
        <v>0</v>
      </c>
      <c r="M25" s="210">
        <f t="shared" si="26"/>
        <v>0</v>
      </c>
      <c r="N25" s="210">
        <f>'TAB2.1'!J31</f>
        <v>0</v>
      </c>
      <c r="O25" s="210">
        <f>'TAB4.2.2'!N$17</f>
        <v>0</v>
      </c>
      <c r="P25" s="210">
        <f t="shared" si="27"/>
        <v>0</v>
      </c>
      <c r="Q25" s="210">
        <f>'TAB2.1'!L31</f>
        <v>0</v>
      </c>
      <c r="R25" s="210">
        <f>'TAB4.2.2'!Q$17</f>
        <v>0</v>
      </c>
      <c r="S25" s="210">
        <f t="shared" si="28"/>
        <v>0</v>
      </c>
      <c r="T25" s="210">
        <f>'TAB2.1'!N31</f>
        <v>0</v>
      </c>
      <c r="U25" s="210">
        <f>'TAB4.2.2'!T$17</f>
        <v>0</v>
      </c>
      <c r="V25" s="210">
        <f t="shared" si="29"/>
        <v>0</v>
      </c>
      <c r="W25" s="210">
        <f>'TAB2.1'!P31</f>
        <v>0</v>
      </c>
      <c r="X25" s="210">
        <f>'TAB4.2.2'!W$17</f>
        <v>0</v>
      </c>
      <c r="Y25" s="210">
        <f t="shared" si="30"/>
        <v>0</v>
      </c>
    </row>
    <row r="26" spans="1:25" x14ac:dyDescent="0.3">
      <c r="A26" s="205" t="s">
        <v>131</v>
      </c>
      <c r="B26" s="210">
        <f>'TAB2.1'!B32</f>
        <v>0</v>
      </c>
      <c r="C26" s="210">
        <f t="shared" si="22"/>
        <v>0</v>
      </c>
      <c r="D26" s="210">
        <f t="shared" si="23"/>
        <v>0</v>
      </c>
      <c r="E26" s="210">
        <f>'TAB2.1'!D32</f>
        <v>0</v>
      </c>
      <c r="F26" s="210">
        <f>'TAB4.2.2'!E$18</f>
        <v>0</v>
      </c>
      <c r="G26" s="210">
        <f t="shared" si="24"/>
        <v>0</v>
      </c>
      <c r="H26" s="210">
        <f>'TAB2.1'!F32</f>
        <v>0</v>
      </c>
      <c r="I26" s="210">
        <f>'TAB4.2.2'!H$18</f>
        <v>0</v>
      </c>
      <c r="J26" s="210">
        <f t="shared" si="25"/>
        <v>0</v>
      </c>
      <c r="K26" s="210">
        <f>'TAB2.1'!H32</f>
        <v>0</v>
      </c>
      <c r="L26" s="210">
        <f>'TAB4.2.2'!K$18</f>
        <v>0</v>
      </c>
      <c r="M26" s="210">
        <f t="shared" si="26"/>
        <v>0</v>
      </c>
      <c r="N26" s="210">
        <f>'TAB2.1'!J32</f>
        <v>0</v>
      </c>
      <c r="O26" s="210">
        <f>'TAB4.2.2'!N$18</f>
        <v>0</v>
      </c>
      <c r="P26" s="210">
        <f t="shared" si="27"/>
        <v>0</v>
      </c>
      <c r="Q26" s="210">
        <f>'TAB2.1'!L32</f>
        <v>0</v>
      </c>
      <c r="R26" s="210">
        <f>'TAB4.2.2'!Q$18</f>
        <v>0</v>
      </c>
      <c r="S26" s="210">
        <f t="shared" si="28"/>
        <v>0</v>
      </c>
      <c r="T26" s="210">
        <f>'TAB2.1'!N32</f>
        <v>0</v>
      </c>
      <c r="U26" s="210">
        <f>'TAB4.2.2'!T$18</f>
        <v>0</v>
      </c>
      <c r="V26" s="210">
        <f t="shared" si="29"/>
        <v>0</v>
      </c>
      <c r="W26" s="210">
        <f>'TAB2.1'!P32</f>
        <v>0</v>
      </c>
      <c r="X26" s="210">
        <f>'TAB4.2.2'!W$18</f>
        <v>0</v>
      </c>
      <c r="Y26" s="210">
        <f t="shared" si="30"/>
        <v>0</v>
      </c>
    </row>
    <row r="27" spans="1:25" x14ac:dyDescent="0.3">
      <c r="A27" s="47" t="s">
        <v>7</v>
      </c>
      <c r="B27" s="10">
        <f>SUM(B20:B22,B26)</f>
        <v>0</v>
      </c>
      <c r="C27" s="10">
        <f t="shared" ref="C27" si="46">SUM(C20:C22,C26)</f>
        <v>0</v>
      </c>
      <c r="D27" s="10">
        <f t="shared" ref="D27" si="47">SUM(D20:D22,D26)</f>
        <v>0</v>
      </c>
      <c r="E27" s="10">
        <f>SUM(E20:E22,E26)</f>
        <v>0</v>
      </c>
      <c r="F27" s="10">
        <f t="shared" ref="F27" si="48">SUM(F20:F22,F26)</f>
        <v>0</v>
      </c>
      <c r="G27" s="10">
        <f t="shared" ref="G27" si="49">SUM(G20:G22,G26)</f>
        <v>0</v>
      </c>
      <c r="H27" s="10">
        <f>SUM(H20:H22,H26)</f>
        <v>0</v>
      </c>
      <c r="I27" s="10">
        <f t="shared" ref="I27" si="50">SUM(I20:I22,I26)</f>
        <v>0</v>
      </c>
      <c r="J27" s="10">
        <f t="shared" ref="J27" si="51">SUM(J20:J22,J26)</f>
        <v>0</v>
      </c>
      <c r="K27" s="10">
        <f>SUM(K20:K22,K26)</f>
        <v>0</v>
      </c>
      <c r="L27" s="10">
        <f t="shared" ref="L27" si="52">SUM(L20:L22,L26)</f>
        <v>0</v>
      </c>
      <c r="M27" s="10">
        <f t="shared" ref="M27" si="53">SUM(M20:M22,M26)</f>
        <v>0</v>
      </c>
      <c r="N27" s="10">
        <f>SUM(N20:N22,N26)</f>
        <v>0</v>
      </c>
      <c r="O27" s="10">
        <f t="shared" ref="O27" si="54">SUM(O20:O22,O26)</f>
        <v>0</v>
      </c>
      <c r="P27" s="10">
        <f t="shared" ref="P27" si="55">SUM(P20:P22,P26)</f>
        <v>0</v>
      </c>
      <c r="Q27" s="10">
        <f>SUM(Q20:Q22,Q26)</f>
        <v>0</v>
      </c>
      <c r="R27" s="10">
        <f t="shared" ref="R27" si="56">SUM(R20:R22,R26)</f>
        <v>0</v>
      </c>
      <c r="S27" s="10">
        <f t="shared" ref="S27" si="57">SUM(S20:S22,S26)</f>
        <v>0</v>
      </c>
      <c r="T27" s="10">
        <f>SUM(T20:T22,T26)</f>
        <v>0</v>
      </c>
      <c r="U27" s="10">
        <f t="shared" ref="U27" si="58">SUM(U20:U22,U26)</f>
        <v>0</v>
      </c>
      <c r="V27" s="10">
        <f t="shared" ref="V27" si="59">SUM(V20:V22,V26)</f>
        <v>0</v>
      </c>
      <c r="W27" s="10">
        <f>SUM(W20:W22,W26)</f>
        <v>0</v>
      </c>
      <c r="X27" s="10">
        <f t="shared" ref="X27" si="60">SUM(X20:X22,X26)</f>
        <v>0</v>
      </c>
      <c r="Y27" s="10">
        <f t="shared" ref="Y27" si="61">SUM(Y20:Y22,Y26)</f>
        <v>0</v>
      </c>
    </row>
    <row r="29" spans="1:25" ht="21" x14ac:dyDescent="0.35">
      <c r="A29" s="406" t="s">
        <v>255</v>
      </c>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8"/>
    </row>
    <row r="30" spans="1:25" x14ac:dyDescent="0.3">
      <c r="A30" s="462" t="s">
        <v>0</v>
      </c>
      <c r="B30" s="423" t="s">
        <v>7</v>
      </c>
      <c r="C30" s="461"/>
      <c r="D30" s="424"/>
      <c r="E30" s="423" t="s">
        <v>32</v>
      </c>
      <c r="F30" s="461"/>
      <c r="G30" s="424"/>
      <c r="H30" s="423" t="s">
        <v>33</v>
      </c>
      <c r="I30" s="461"/>
      <c r="J30" s="424"/>
      <c r="K30" s="423" t="s">
        <v>34</v>
      </c>
      <c r="L30" s="461"/>
      <c r="M30" s="424"/>
      <c r="N30" s="423" t="s">
        <v>35</v>
      </c>
      <c r="O30" s="461"/>
      <c r="P30" s="424"/>
      <c r="Q30" s="423" t="s">
        <v>36</v>
      </c>
      <c r="R30" s="461"/>
      <c r="S30" s="424"/>
      <c r="T30" s="423" t="s">
        <v>37</v>
      </c>
      <c r="U30" s="461"/>
      <c r="V30" s="424"/>
      <c r="W30" s="423" t="s">
        <v>41</v>
      </c>
      <c r="X30" s="461"/>
      <c r="Y30" s="424"/>
    </row>
    <row r="31" spans="1:25" x14ac:dyDescent="0.3">
      <c r="A31" s="463"/>
      <c r="B31" s="223" t="s">
        <v>14</v>
      </c>
      <c r="C31" s="223" t="s">
        <v>15</v>
      </c>
      <c r="D31" s="223" t="s">
        <v>16</v>
      </c>
      <c r="E31" s="223" t="s">
        <v>14</v>
      </c>
      <c r="F31" s="223" t="s">
        <v>15</v>
      </c>
      <c r="G31" s="223" t="s">
        <v>16</v>
      </c>
      <c r="H31" s="223" t="s">
        <v>14</v>
      </c>
      <c r="I31" s="223" t="s">
        <v>15</v>
      </c>
      <c r="J31" s="223" t="s">
        <v>16</v>
      </c>
      <c r="K31" s="223" t="s">
        <v>14</v>
      </c>
      <c r="L31" s="223" t="s">
        <v>15</v>
      </c>
      <c r="M31" s="223" t="s">
        <v>16</v>
      </c>
      <c r="N31" s="223" t="s">
        <v>14</v>
      </c>
      <c r="O31" s="223" t="s">
        <v>15</v>
      </c>
      <c r="P31" s="223" t="s">
        <v>16</v>
      </c>
      <c r="Q31" s="223" t="s">
        <v>14</v>
      </c>
      <c r="R31" s="223" t="s">
        <v>15</v>
      </c>
      <c r="S31" s="223" t="s">
        <v>16</v>
      </c>
      <c r="T31" s="223" t="s">
        <v>14</v>
      </c>
      <c r="U31" s="223" t="s">
        <v>15</v>
      </c>
      <c r="V31" s="223" t="s">
        <v>16</v>
      </c>
      <c r="W31" s="223" t="s">
        <v>14</v>
      </c>
      <c r="X31" s="223" t="s">
        <v>15</v>
      </c>
      <c r="Y31" s="223" t="s">
        <v>16</v>
      </c>
    </row>
    <row r="32" spans="1:25" x14ac:dyDescent="0.3">
      <c r="A32" s="205" t="s">
        <v>5</v>
      </c>
      <c r="B32" s="210">
        <f>'TAB2.1'!B41</f>
        <v>0</v>
      </c>
      <c r="C32" s="210">
        <f>SUM(F32,I32,L32,O32,R32,U32,X32)</f>
        <v>0</v>
      </c>
      <c r="D32" s="210">
        <f>B32-C32</f>
        <v>0</v>
      </c>
      <c r="E32" s="210">
        <f>'TAB2.1'!D41</f>
        <v>0</v>
      </c>
      <c r="F32" s="210">
        <f>'TAB4.3.2'!E$7</f>
        <v>0</v>
      </c>
      <c r="G32" s="210">
        <f>E32-F32</f>
        <v>0</v>
      </c>
      <c r="H32" s="210">
        <f>'TAB2.1'!F41</f>
        <v>0</v>
      </c>
      <c r="I32" s="210">
        <f>'TAB4.3.2'!H$7</f>
        <v>0</v>
      </c>
      <c r="J32" s="210">
        <f>H32-I32</f>
        <v>0</v>
      </c>
      <c r="K32" s="210">
        <f>'TAB2.1'!H41</f>
        <v>0</v>
      </c>
      <c r="L32" s="210">
        <f>'TAB4.3.2'!K$7</f>
        <v>0</v>
      </c>
      <c r="M32" s="210">
        <f>K32-L32</f>
        <v>0</v>
      </c>
      <c r="N32" s="210">
        <f>'TAB2.1'!J41</f>
        <v>0</v>
      </c>
      <c r="O32" s="210">
        <f>'TAB4.3.2'!N$7</f>
        <v>0</v>
      </c>
      <c r="P32" s="210">
        <f>N32-O32</f>
        <v>0</v>
      </c>
      <c r="Q32" s="210">
        <f>'TAB2.1'!L41</f>
        <v>0</v>
      </c>
      <c r="R32" s="210">
        <f>'TAB4.3.2'!Q$7</f>
        <v>0</v>
      </c>
      <c r="S32" s="210">
        <f>Q32-R32</f>
        <v>0</v>
      </c>
      <c r="T32" s="210">
        <f>'TAB2.1'!N41</f>
        <v>0</v>
      </c>
      <c r="U32" s="210">
        <f>'TAB4.3.2'!T$7</f>
        <v>0</v>
      </c>
      <c r="V32" s="210">
        <f>T32-U32</f>
        <v>0</v>
      </c>
      <c r="W32" s="210">
        <f>'TAB2.1'!P41</f>
        <v>0</v>
      </c>
      <c r="X32" s="210">
        <f>'TAB4.3.2'!W$7</f>
        <v>0</v>
      </c>
      <c r="Y32" s="210">
        <f>W32-X32</f>
        <v>0</v>
      </c>
    </row>
    <row r="33" spans="1:25" x14ac:dyDescent="0.3">
      <c r="A33" s="205" t="s">
        <v>130</v>
      </c>
      <c r="B33" s="210">
        <f>'TAB2.1'!B42</f>
        <v>0</v>
      </c>
      <c r="C33" s="210">
        <f t="shared" ref="C33:C38" si="62">SUM(F33,I33,L33,O33,R33,U33,X33)</f>
        <v>0</v>
      </c>
      <c r="D33" s="210">
        <f t="shared" ref="D33:D38" si="63">B33-C33</f>
        <v>0</v>
      </c>
      <c r="E33" s="210">
        <f>'TAB2.1'!D42</f>
        <v>0</v>
      </c>
      <c r="F33" s="210">
        <f>'TAB4.3.2'!E$13</f>
        <v>0</v>
      </c>
      <c r="G33" s="210">
        <f t="shared" ref="G33:G38" si="64">E33-F33</f>
        <v>0</v>
      </c>
      <c r="H33" s="210">
        <f>'TAB2.1'!F42</f>
        <v>0</v>
      </c>
      <c r="I33" s="210">
        <f>'TAB4.3.2'!H$13</f>
        <v>0</v>
      </c>
      <c r="J33" s="210">
        <f t="shared" ref="J33:J38" si="65">H33-I33</f>
        <v>0</v>
      </c>
      <c r="K33" s="210">
        <f>'TAB2.1'!H42</f>
        <v>0</v>
      </c>
      <c r="L33" s="210">
        <f>'TAB4.3.2'!K$13</f>
        <v>0</v>
      </c>
      <c r="M33" s="210">
        <f t="shared" ref="M33:M38" si="66">K33-L33</f>
        <v>0</v>
      </c>
      <c r="N33" s="210">
        <f>'TAB2.1'!J42</f>
        <v>0</v>
      </c>
      <c r="O33" s="210">
        <f>'TAB4.3.2'!N$13</f>
        <v>0</v>
      </c>
      <c r="P33" s="210">
        <f t="shared" ref="P33:P38" si="67">N33-O33</f>
        <v>0</v>
      </c>
      <c r="Q33" s="210">
        <f>'TAB2.1'!L42</f>
        <v>0</v>
      </c>
      <c r="R33" s="210">
        <f>'TAB4.3.2'!Q$13</f>
        <v>0</v>
      </c>
      <c r="S33" s="210">
        <f t="shared" ref="S33:S38" si="68">Q33-R33</f>
        <v>0</v>
      </c>
      <c r="T33" s="210">
        <f>'TAB2.1'!N42</f>
        <v>0</v>
      </c>
      <c r="U33" s="210">
        <f>'TAB4.3.2'!T$13</f>
        <v>0</v>
      </c>
      <c r="V33" s="210">
        <f t="shared" ref="V33:V38" si="69">T33-U33</f>
        <v>0</v>
      </c>
      <c r="W33" s="210">
        <f>'TAB2.1'!P42</f>
        <v>0</v>
      </c>
      <c r="X33" s="210">
        <f>'TAB4.3.2'!W$13</f>
        <v>0</v>
      </c>
      <c r="Y33" s="210">
        <f t="shared" ref="Y33:Y38" si="70">W33-X33</f>
        <v>0</v>
      </c>
    </row>
    <row r="34" spans="1:25" x14ac:dyDescent="0.3">
      <c r="A34" s="205" t="s">
        <v>56</v>
      </c>
      <c r="B34" s="210">
        <f>SUM(B35:B37)</f>
        <v>0</v>
      </c>
      <c r="C34" s="210">
        <f t="shared" si="62"/>
        <v>0</v>
      </c>
      <c r="D34" s="210">
        <f t="shared" ref="D34" si="71">SUM(D35:D37)</f>
        <v>0</v>
      </c>
      <c r="E34" s="210">
        <f t="shared" ref="E34" si="72">SUM(E35:E37)</f>
        <v>0</v>
      </c>
      <c r="F34" s="210">
        <f>'TAB4.3.2'!E$14</f>
        <v>0</v>
      </c>
      <c r="G34" s="210">
        <f t="shared" ref="G34" si="73">SUM(G35:G37)</f>
        <v>0</v>
      </c>
      <c r="H34" s="210">
        <f t="shared" ref="H34" si="74">SUM(H35:H37)</f>
        <v>0</v>
      </c>
      <c r="I34" s="210">
        <f>'TAB4.3.2'!H$14</f>
        <v>0</v>
      </c>
      <c r="J34" s="210">
        <f t="shared" ref="J34" si="75">SUM(J35:J37)</f>
        <v>0</v>
      </c>
      <c r="K34" s="210">
        <f t="shared" ref="K34" si="76">SUM(K35:K37)</f>
        <v>0</v>
      </c>
      <c r="L34" s="210">
        <f>'TAB4.3.2'!K$14</f>
        <v>0</v>
      </c>
      <c r="M34" s="210">
        <f t="shared" ref="M34" si="77">SUM(M35:M37)</f>
        <v>0</v>
      </c>
      <c r="N34" s="210">
        <f t="shared" ref="N34" si="78">SUM(N35:N37)</f>
        <v>0</v>
      </c>
      <c r="O34" s="210">
        <f>'TAB4.3.2'!N$14</f>
        <v>0</v>
      </c>
      <c r="P34" s="210">
        <f t="shared" ref="P34" si="79">SUM(P35:P37)</f>
        <v>0</v>
      </c>
      <c r="Q34" s="210">
        <f t="shared" ref="Q34" si="80">SUM(Q35:Q37)</f>
        <v>0</v>
      </c>
      <c r="R34" s="210">
        <f>'TAB4.3.2'!Q$14</f>
        <v>0</v>
      </c>
      <c r="S34" s="210">
        <f t="shared" ref="S34" si="81">SUM(S35:S37)</f>
        <v>0</v>
      </c>
      <c r="T34" s="210">
        <f t="shared" ref="T34" si="82">SUM(T35:T37)</f>
        <v>0</v>
      </c>
      <c r="U34" s="210">
        <f>'TAB4.3.2'!T$14</f>
        <v>0</v>
      </c>
      <c r="V34" s="210">
        <f t="shared" ref="V34" si="83">SUM(V35:V37)</f>
        <v>0</v>
      </c>
      <c r="W34" s="210">
        <f t="shared" ref="W34" si="84">SUM(W35:W37)</f>
        <v>0</v>
      </c>
      <c r="X34" s="210">
        <f>'TAB4.3.2'!W$14</f>
        <v>0</v>
      </c>
      <c r="Y34" s="210">
        <f t="shared" ref="Y34" si="85">SUM(Y35:Y37)</f>
        <v>0</v>
      </c>
    </row>
    <row r="35" spans="1:25" x14ac:dyDescent="0.3">
      <c r="A35" s="207" t="s">
        <v>2</v>
      </c>
      <c r="B35" s="210">
        <f>'TAB2.1'!B44</f>
        <v>0</v>
      </c>
      <c r="C35" s="210">
        <f t="shared" si="62"/>
        <v>0</v>
      </c>
      <c r="D35" s="210">
        <f t="shared" si="63"/>
        <v>0</v>
      </c>
      <c r="E35" s="210">
        <f>'TAB2.1'!D44</f>
        <v>0</v>
      </c>
      <c r="F35" s="210">
        <f>'TAB4.3.2'!E$15</f>
        <v>0</v>
      </c>
      <c r="G35" s="210">
        <f t="shared" si="64"/>
        <v>0</v>
      </c>
      <c r="H35" s="210">
        <f>'TAB2.1'!F44</f>
        <v>0</v>
      </c>
      <c r="I35" s="210">
        <f>'TAB4.3.2'!H$15</f>
        <v>0</v>
      </c>
      <c r="J35" s="210">
        <f t="shared" si="65"/>
        <v>0</v>
      </c>
      <c r="K35" s="210">
        <f>'TAB2.1'!H44</f>
        <v>0</v>
      </c>
      <c r="L35" s="210">
        <f>'TAB4.3.2'!K$15</f>
        <v>0</v>
      </c>
      <c r="M35" s="210">
        <f t="shared" si="66"/>
        <v>0</v>
      </c>
      <c r="N35" s="210">
        <f>'TAB2.1'!J44</f>
        <v>0</v>
      </c>
      <c r="O35" s="210">
        <f>'TAB4.3.2'!N$15</f>
        <v>0</v>
      </c>
      <c r="P35" s="210">
        <f t="shared" si="67"/>
        <v>0</v>
      </c>
      <c r="Q35" s="210">
        <f>'TAB2.1'!L44</f>
        <v>0</v>
      </c>
      <c r="R35" s="210">
        <f>'TAB4.3.2'!Q$15</f>
        <v>0</v>
      </c>
      <c r="S35" s="210">
        <f t="shared" si="68"/>
        <v>0</v>
      </c>
      <c r="T35" s="210">
        <f>'TAB2.1'!N44</f>
        <v>0</v>
      </c>
      <c r="U35" s="210">
        <f>'TAB4.3.2'!T$15</f>
        <v>0</v>
      </c>
      <c r="V35" s="210">
        <f t="shared" si="69"/>
        <v>0</v>
      </c>
      <c r="W35" s="210">
        <f>'TAB2.1'!P44</f>
        <v>0</v>
      </c>
      <c r="X35" s="210">
        <f>'TAB4.3.2'!W$15</f>
        <v>0</v>
      </c>
      <c r="Y35" s="210">
        <f t="shared" si="70"/>
        <v>0</v>
      </c>
    </row>
    <row r="36" spans="1:25" x14ac:dyDescent="0.3">
      <c r="A36" s="207" t="s">
        <v>6</v>
      </c>
      <c r="B36" s="210">
        <f>'TAB2.1'!B45</f>
        <v>0</v>
      </c>
      <c r="C36" s="210">
        <f t="shared" si="62"/>
        <v>0</v>
      </c>
      <c r="D36" s="210">
        <f t="shared" si="63"/>
        <v>0</v>
      </c>
      <c r="E36" s="210">
        <f>'TAB2.1'!D45</f>
        <v>0</v>
      </c>
      <c r="F36" s="210">
        <f>'TAB4.3.2'!E$16</f>
        <v>0</v>
      </c>
      <c r="G36" s="210">
        <f t="shared" si="64"/>
        <v>0</v>
      </c>
      <c r="H36" s="210">
        <f>'TAB2.1'!F45</f>
        <v>0</v>
      </c>
      <c r="I36" s="210">
        <f>'TAB4.3.2'!H$16</f>
        <v>0</v>
      </c>
      <c r="J36" s="210">
        <f t="shared" si="65"/>
        <v>0</v>
      </c>
      <c r="K36" s="210">
        <f>'TAB2.1'!H45</f>
        <v>0</v>
      </c>
      <c r="L36" s="210">
        <f>'TAB4.3.2'!K$16</f>
        <v>0</v>
      </c>
      <c r="M36" s="210">
        <f t="shared" si="66"/>
        <v>0</v>
      </c>
      <c r="N36" s="210">
        <f>'TAB2.1'!J45</f>
        <v>0</v>
      </c>
      <c r="O36" s="210">
        <f>'TAB4.3.2'!N$16</f>
        <v>0</v>
      </c>
      <c r="P36" s="210">
        <f t="shared" si="67"/>
        <v>0</v>
      </c>
      <c r="Q36" s="210">
        <f>'TAB2.1'!L45</f>
        <v>0</v>
      </c>
      <c r="R36" s="210">
        <f>'TAB4.3.2'!Q$16</f>
        <v>0</v>
      </c>
      <c r="S36" s="210">
        <f t="shared" si="68"/>
        <v>0</v>
      </c>
      <c r="T36" s="210">
        <f>'TAB2.1'!N45</f>
        <v>0</v>
      </c>
      <c r="U36" s="210">
        <f>'TAB4.3.2'!T$16</f>
        <v>0</v>
      </c>
      <c r="V36" s="210">
        <f t="shared" si="69"/>
        <v>0</v>
      </c>
      <c r="W36" s="210">
        <f>'TAB2.1'!P45</f>
        <v>0</v>
      </c>
      <c r="X36" s="210">
        <f>'TAB4.3.2'!W$16</f>
        <v>0</v>
      </c>
      <c r="Y36" s="210">
        <f t="shared" si="70"/>
        <v>0</v>
      </c>
    </row>
    <row r="37" spans="1:25" x14ac:dyDescent="0.3">
      <c r="A37" s="207" t="s">
        <v>10</v>
      </c>
      <c r="B37" s="210">
        <f>'TAB2.1'!B46</f>
        <v>0</v>
      </c>
      <c r="C37" s="210">
        <f t="shared" si="62"/>
        <v>0</v>
      </c>
      <c r="D37" s="210">
        <f t="shared" si="63"/>
        <v>0</v>
      </c>
      <c r="E37" s="210">
        <f>'TAB2.1'!D46</f>
        <v>0</v>
      </c>
      <c r="F37" s="210">
        <f>'TAB4.3.2'!E$17</f>
        <v>0</v>
      </c>
      <c r="G37" s="210">
        <f t="shared" si="64"/>
        <v>0</v>
      </c>
      <c r="H37" s="210">
        <f>'TAB2.1'!F46</f>
        <v>0</v>
      </c>
      <c r="I37" s="210">
        <f>'TAB4.3.2'!H$17</f>
        <v>0</v>
      </c>
      <c r="J37" s="210">
        <f t="shared" si="65"/>
        <v>0</v>
      </c>
      <c r="K37" s="210">
        <f>'TAB2.1'!H46</f>
        <v>0</v>
      </c>
      <c r="L37" s="210">
        <f>'TAB4.3.2'!K$17</f>
        <v>0</v>
      </c>
      <c r="M37" s="210">
        <f t="shared" si="66"/>
        <v>0</v>
      </c>
      <c r="N37" s="210">
        <f>'TAB2.1'!J46</f>
        <v>0</v>
      </c>
      <c r="O37" s="210">
        <f>'TAB4.3.2'!N$17</f>
        <v>0</v>
      </c>
      <c r="P37" s="210">
        <f t="shared" si="67"/>
        <v>0</v>
      </c>
      <c r="Q37" s="210">
        <f>'TAB2.1'!L46</f>
        <v>0</v>
      </c>
      <c r="R37" s="210">
        <f>'TAB4.3.2'!Q$17</f>
        <v>0</v>
      </c>
      <c r="S37" s="210">
        <f t="shared" si="68"/>
        <v>0</v>
      </c>
      <c r="T37" s="210">
        <f>'TAB2.1'!N46</f>
        <v>0</v>
      </c>
      <c r="U37" s="210">
        <f>'TAB4.3.2'!T$17</f>
        <v>0</v>
      </c>
      <c r="V37" s="210">
        <f t="shared" si="69"/>
        <v>0</v>
      </c>
      <c r="W37" s="210">
        <f>'TAB2.1'!P46</f>
        <v>0</v>
      </c>
      <c r="X37" s="210">
        <f>'TAB4.3.2'!W$17</f>
        <v>0</v>
      </c>
      <c r="Y37" s="210">
        <f t="shared" si="70"/>
        <v>0</v>
      </c>
    </row>
    <row r="38" spans="1:25" x14ac:dyDescent="0.3">
      <c r="A38" s="205" t="s">
        <v>131</v>
      </c>
      <c r="B38" s="210">
        <f>'TAB2.1'!B47</f>
        <v>0</v>
      </c>
      <c r="C38" s="210">
        <f t="shared" si="62"/>
        <v>0</v>
      </c>
      <c r="D38" s="210">
        <f t="shared" si="63"/>
        <v>0</v>
      </c>
      <c r="E38" s="210">
        <f>'TAB2.1'!D47</f>
        <v>0</v>
      </c>
      <c r="F38" s="210">
        <f>'TAB4.3.2'!E$18</f>
        <v>0</v>
      </c>
      <c r="G38" s="210">
        <f t="shared" si="64"/>
        <v>0</v>
      </c>
      <c r="H38" s="210">
        <f>'TAB2.1'!F47</f>
        <v>0</v>
      </c>
      <c r="I38" s="210">
        <f>'TAB4.3.2'!H$18</f>
        <v>0</v>
      </c>
      <c r="J38" s="210">
        <f t="shared" si="65"/>
        <v>0</v>
      </c>
      <c r="K38" s="210">
        <f>'TAB2.1'!H47</f>
        <v>0</v>
      </c>
      <c r="L38" s="210">
        <f>'TAB4.3.2'!K$18</f>
        <v>0</v>
      </c>
      <c r="M38" s="210">
        <f t="shared" si="66"/>
        <v>0</v>
      </c>
      <c r="N38" s="210">
        <f>'TAB2.1'!J47</f>
        <v>0</v>
      </c>
      <c r="O38" s="210">
        <f>'TAB4.3.2'!N$18</f>
        <v>0</v>
      </c>
      <c r="P38" s="210">
        <f t="shared" si="67"/>
        <v>0</v>
      </c>
      <c r="Q38" s="210">
        <f>'TAB2.1'!L47</f>
        <v>0</v>
      </c>
      <c r="R38" s="210">
        <f>'TAB4.3.2'!Q$18</f>
        <v>0</v>
      </c>
      <c r="S38" s="210">
        <f t="shared" si="68"/>
        <v>0</v>
      </c>
      <c r="T38" s="210">
        <f>'TAB2.1'!N47</f>
        <v>0</v>
      </c>
      <c r="U38" s="210">
        <f>'TAB4.3.2'!T$18</f>
        <v>0</v>
      </c>
      <c r="V38" s="210">
        <f t="shared" si="69"/>
        <v>0</v>
      </c>
      <c r="W38" s="210">
        <f>'TAB2.1'!P47</f>
        <v>0</v>
      </c>
      <c r="X38" s="210">
        <f>'TAB4.3.2'!W$18</f>
        <v>0</v>
      </c>
      <c r="Y38" s="210">
        <f t="shared" si="70"/>
        <v>0</v>
      </c>
    </row>
    <row r="39" spans="1:25" x14ac:dyDescent="0.3">
      <c r="A39" s="47" t="s">
        <v>7</v>
      </c>
      <c r="B39" s="10">
        <f>SUM(B32:B34,B38)</f>
        <v>0</v>
      </c>
      <c r="C39" s="10">
        <f t="shared" ref="C39" si="86">SUM(C32:C34,C38)</f>
        <v>0</v>
      </c>
      <c r="D39" s="10">
        <f t="shared" ref="D39" si="87">SUM(D32:D34,D38)</f>
        <v>0</v>
      </c>
      <c r="E39" s="10">
        <f>SUM(E32:E34,E38)</f>
        <v>0</v>
      </c>
      <c r="F39" s="10">
        <f t="shared" ref="F39" si="88">SUM(F32:F34,F38)</f>
        <v>0</v>
      </c>
      <c r="G39" s="10">
        <f t="shared" ref="G39" si="89">SUM(G32:G34,G38)</f>
        <v>0</v>
      </c>
      <c r="H39" s="10">
        <f>SUM(H32:H34,H38)</f>
        <v>0</v>
      </c>
      <c r="I39" s="10">
        <f t="shared" ref="I39" si="90">SUM(I32:I34,I38)</f>
        <v>0</v>
      </c>
      <c r="J39" s="10">
        <f t="shared" ref="J39" si="91">SUM(J32:J34,J38)</f>
        <v>0</v>
      </c>
      <c r="K39" s="10">
        <f>SUM(K32:K34,K38)</f>
        <v>0</v>
      </c>
      <c r="L39" s="10">
        <f t="shared" ref="L39" si="92">SUM(L32:L34,L38)</f>
        <v>0</v>
      </c>
      <c r="M39" s="10">
        <f t="shared" ref="M39" si="93">SUM(M32:M34,M38)</f>
        <v>0</v>
      </c>
      <c r="N39" s="10">
        <f>SUM(N32:N34,N38)</f>
        <v>0</v>
      </c>
      <c r="O39" s="10">
        <f t="shared" ref="O39" si="94">SUM(O32:O34,O38)</f>
        <v>0</v>
      </c>
      <c r="P39" s="10">
        <f t="shared" ref="P39" si="95">SUM(P32:P34,P38)</f>
        <v>0</v>
      </c>
      <c r="Q39" s="10">
        <f>SUM(Q32:Q34,Q38)</f>
        <v>0</v>
      </c>
      <c r="R39" s="10">
        <f t="shared" ref="R39" si="96">SUM(R32:R34,R38)</f>
        <v>0</v>
      </c>
      <c r="S39" s="10">
        <f t="shared" ref="S39" si="97">SUM(S32:S34,S38)</f>
        <v>0</v>
      </c>
      <c r="T39" s="10">
        <f>SUM(T32:T34,T38)</f>
        <v>0</v>
      </c>
      <c r="U39" s="10">
        <f t="shared" ref="U39" si="98">SUM(U32:U34,U38)</f>
        <v>0</v>
      </c>
      <c r="V39" s="10">
        <f t="shared" ref="V39" si="99">SUM(V32:V34,V38)</f>
        <v>0</v>
      </c>
      <c r="W39" s="10">
        <f>SUM(W32:W34,W38)</f>
        <v>0</v>
      </c>
      <c r="X39" s="10">
        <f t="shared" ref="X39" si="100">SUM(X32:X34,X38)</f>
        <v>0</v>
      </c>
      <c r="Y39" s="10">
        <f t="shared" ref="Y39" si="101">SUM(Y32:Y34,Y38)</f>
        <v>0</v>
      </c>
    </row>
    <row r="41" spans="1:25" ht="21" x14ac:dyDescent="0.35">
      <c r="A41" s="406" t="s">
        <v>256</v>
      </c>
      <c r="B41" s="407"/>
      <c r="C41" s="407"/>
      <c r="D41" s="407"/>
      <c r="E41" s="407"/>
      <c r="F41" s="407"/>
      <c r="G41" s="407"/>
      <c r="H41" s="407"/>
      <c r="I41" s="407"/>
      <c r="J41" s="407"/>
      <c r="K41" s="407"/>
      <c r="L41" s="407"/>
      <c r="M41" s="407"/>
      <c r="N41" s="407"/>
      <c r="O41" s="407"/>
      <c r="P41" s="407"/>
      <c r="Q41" s="407"/>
      <c r="R41" s="407"/>
      <c r="S41" s="407"/>
      <c r="T41" s="407"/>
      <c r="U41" s="407"/>
      <c r="V41" s="407"/>
      <c r="W41" s="407"/>
      <c r="X41" s="407"/>
      <c r="Y41" s="408"/>
    </row>
    <row r="42" spans="1:25" x14ac:dyDescent="0.3">
      <c r="A42" s="462" t="s">
        <v>0</v>
      </c>
      <c r="B42" s="423" t="s">
        <v>7</v>
      </c>
      <c r="C42" s="461"/>
      <c r="D42" s="424"/>
      <c r="E42" s="423" t="s">
        <v>32</v>
      </c>
      <c r="F42" s="461"/>
      <c r="G42" s="424"/>
      <c r="H42" s="423" t="s">
        <v>33</v>
      </c>
      <c r="I42" s="461"/>
      <c r="J42" s="424"/>
      <c r="K42" s="423" t="s">
        <v>34</v>
      </c>
      <c r="L42" s="461"/>
      <c r="M42" s="424"/>
      <c r="N42" s="423" t="s">
        <v>35</v>
      </c>
      <c r="O42" s="461"/>
      <c r="P42" s="424"/>
      <c r="Q42" s="423" t="s">
        <v>36</v>
      </c>
      <c r="R42" s="461"/>
      <c r="S42" s="424"/>
      <c r="T42" s="423" t="s">
        <v>37</v>
      </c>
      <c r="U42" s="461"/>
      <c r="V42" s="424"/>
      <c r="W42" s="423" t="s">
        <v>41</v>
      </c>
      <c r="X42" s="461"/>
      <c r="Y42" s="424"/>
    </row>
    <row r="43" spans="1:25" x14ac:dyDescent="0.3">
      <c r="A43" s="463"/>
      <c r="B43" s="223" t="s">
        <v>14</v>
      </c>
      <c r="C43" s="223" t="s">
        <v>15</v>
      </c>
      <c r="D43" s="223" t="s">
        <v>16</v>
      </c>
      <c r="E43" s="223" t="s">
        <v>14</v>
      </c>
      <c r="F43" s="223" t="s">
        <v>15</v>
      </c>
      <c r="G43" s="223" t="s">
        <v>16</v>
      </c>
      <c r="H43" s="223" t="s">
        <v>14</v>
      </c>
      <c r="I43" s="223" t="s">
        <v>15</v>
      </c>
      <c r="J43" s="223" t="s">
        <v>16</v>
      </c>
      <c r="K43" s="223" t="s">
        <v>14</v>
      </c>
      <c r="L43" s="223" t="s">
        <v>15</v>
      </c>
      <c r="M43" s="223" t="s">
        <v>16</v>
      </c>
      <c r="N43" s="223" t="s">
        <v>14</v>
      </c>
      <c r="O43" s="223" t="s">
        <v>15</v>
      </c>
      <c r="P43" s="223" t="s">
        <v>16</v>
      </c>
      <c r="Q43" s="223" t="s">
        <v>14</v>
      </c>
      <c r="R43" s="223" t="s">
        <v>15</v>
      </c>
      <c r="S43" s="223" t="s">
        <v>16</v>
      </c>
      <c r="T43" s="223" t="s">
        <v>14</v>
      </c>
      <c r="U43" s="223" t="s">
        <v>15</v>
      </c>
      <c r="V43" s="223" t="s">
        <v>16</v>
      </c>
      <c r="W43" s="223" t="s">
        <v>14</v>
      </c>
      <c r="X43" s="223" t="s">
        <v>15</v>
      </c>
      <c r="Y43" s="223" t="s">
        <v>16</v>
      </c>
    </row>
    <row r="44" spans="1:25" x14ac:dyDescent="0.3">
      <c r="A44" s="205" t="s">
        <v>5</v>
      </c>
      <c r="B44" s="210">
        <f>'TAB2.1'!B56</f>
        <v>0</v>
      </c>
      <c r="C44" s="210">
        <f>SUM(F44,I44,L44,O44,R44,U44,X44)</f>
        <v>0</v>
      </c>
      <c r="D44" s="210">
        <f>B44-C44</f>
        <v>0</v>
      </c>
      <c r="E44" s="210">
        <f>'TAB2.1'!D56</f>
        <v>0</v>
      </c>
      <c r="F44" s="210">
        <f>'TAB4.4.2'!E$7</f>
        <v>0</v>
      </c>
      <c r="G44" s="210">
        <f>E44-F44</f>
        <v>0</v>
      </c>
      <c r="H44" s="210">
        <f>'TAB2.1'!F56</f>
        <v>0</v>
      </c>
      <c r="I44" s="210">
        <f>'TAB4.4.2'!H$7</f>
        <v>0</v>
      </c>
      <c r="J44" s="210">
        <f>H44-I44</f>
        <v>0</v>
      </c>
      <c r="K44" s="210">
        <f>'TAB2.1'!H56</f>
        <v>0</v>
      </c>
      <c r="L44" s="210">
        <f>'TAB4.4.2'!K$7</f>
        <v>0</v>
      </c>
      <c r="M44" s="210">
        <f>K44-L44</f>
        <v>0</v>
      </c>
      <c r="N44" s="210">
        <f>'TAB2.1'!J56</f>
        <v>0</v>
      </c>
      <c r="O44" s="210">
        <f>'TAB4.4.2'!N$7</f>
        <v>0</v>
      </c>
      <c r="P44" s="210">
        <f>N44-O44</f>
        <v>0</v>
      </c>
      <c r="Q44" s="210">
        <f>'TAB2.1'!L56</f>
        <v>0</v>
      </c>
      <c r="R44" s="210">
        <f>'TAB4.4.2'!Q$7</f>
        <v>0</v>
      </c>
      <c r="S44" s="210">
        <f>Q44-R44</f>
        <v>0</v>
      </c>
      <c r="T44" s="210">
        <f>'TAB2.1'!N56</f>
        <v>0</v>
      </c>
      <c r="U44" s="210">
        <f>'TAB4.4.2'!T$7</f>
        <v>0</v>
      </c>
      <c r="V44" s="210">
        <f>T44-U44</f>
        <v>0</v>
      </c>
      <c r="W44" s="210">
        <f>'TAB2.1'!P56</f>
        <v>0</v>
      </c>
      <c r="X44" s="210">
        <f>'TAB4.4.2'!W$7</f>
        <v>0</v>
      </c>
      <c r="Y44" s="210">
        <f>W44-X44</f>
        <v>0</v>
      </c>
    </row>
    <row r="45" spans="1:25" x14ac:dyDescent="0.3">
      <c r="A45" s="205" t="s">
        <v>130</v>
      </c>
      <c r="B45" s="210">
        <f>'TAB2.1'!B57</f>
        <v>0</v>
      </c>
      <c r="C45" s="210">
        <f t="shared" ref="C45:C50" si="102">SUM(F45,I45,L45,O45,R45,U45,X45)</f>
        <v>0</v>
      </c>
      <c r="D45" s="210">
        <f t="shared" ref="D45:D50" si="103">B45-C45</f>
        <v>0</v>
      </c>
      <c r="E45" s="210">
        <f>'TAB2.1'!D57</f>
        <v>0</v>
      </c>
      <c r="F45" s="210">
        <f>'TAB4.4.2'!E$13</f>
        <v>0</v>
      </c>
      <c r="G45" s="210">
        <f t="shared" ref="G45:G50" si="104">E45-F45</f>
        <v>0</v>
      </c>
      <c r="H45" s="210">
        <f>'TAB2.1'!F57</f>
        <v>0</v>
      </c>
      <c r="I45" s="210">
        <f>'TAB4.4.2'!H$13</f>
        <v>0</v>
      </c>
      <c r="J45" s="210">
        <f t="shared" ref="J45:J50" si="105">H45-I45</f>
        <v>0</v>
      </c>
      <c r="K45" s="210">
        <f>'TAB2.1'!H57</f>
        <v>0</v>
      </c>
      <c r="L45" s="210">
        <f>'TAB4.4.2'!K$13</f>
        <v>0</v>
      </c>
      <c r="M45" s="210">
        <f t="shared" ref="M45:M50" si="106">K45-L45</f>
        <v>0</v>
      </c>
      <c r="N45" s="210">
        <f>'TAB2.1'!J57</f>
        <v>0</v>
      </c>
      <c r="O45" s="210">
        <f>'TAB4.4.2'!N$13</f>
        <v>0</v>
      </c>
      <c r="P45" s="210">
        <f t="shared" ref="P45:P50" si="107">N45-O45</f>
        <v>0</v>
      </c>
      <c r="Q45" s="210">
        <f>'TAB2.1'!L57</f>
        <v>0</v>
      </c>
      <c r="R45" s="210">
        <f>'TAB4.4.2'!Q$13</f>
        <v>0</v>
      </c>
      <c r="S45" s="210">
        <f t="shared" ref="S45:S50" si="108">Q45-R45</f>
        <v>0</v>
      </c>
      <c r="T45" s="210">
        <f>'TAB2.1'!N57</f>
        <v>0</v>
      </c>
      <c r="U45" s="210">
        <f>'TAB4.4.2'!T$13</f>
        <v>0</v>
      </c>
      <c r="V45" s="210">
        <f t="shared" ref="V45:V50" si="109">T45-U45</f>
        <v>0</v>
      </c>
      <c r="W45" s="210">
        <f>'TAB2.1'!P57</f>
        <v>0</v>
      </c>
      <c r="X45" s="210">
        <f>'TAB4.4.2'!W$13</f>
        <v>0</v>
      </c>
      <c r="Y45" s="210">
        <f t="shared" ref="Y45:Y50" si="110">W45-X45</f>
        <v>0</v>
      </c>
    </row>
    <row r="46" spans="1:25" x14ac:dyDescent="0.3">
      <c r="A46" s="205" t="s">
        <v>56</v>
      </c>
      <c r="B46" s="210">
        <f>SUM(B47:B49)</f>
        <v>0</v>
      </c>
      <c r="C46" s="210">
        <f t="shared" si="102"/>
        <v>0</v>
      </c>
      <c r="D46" s="210">
        <f t="shared" ref="D46" si="111">SUM(D47:D49)</f>
        <v>0</v>
      </c>
      <c r="E46" s="210">
        <f t="shared" ref="E46" si="112">SUM(E47:E49)</f>
        <v>0</v>
      </c>
      <c r="F46" s="210">
        <f>'TAB4.4.2'!E$14</f>
        <v>0</v>
      </c>
      <c r="G46" s="210">
        <f t="shared" ref="G46" si="113">SUM(G47:G49)</f>
        <v>0</v>
      </c>
      <c r="H46" s="210">
        <f t="shared" ref="H46" si="114">SUM(H47:H49)</f>
        <v>0</v>
      </c>
      <c r="I46" s="210">
        <f>'TAB4.4.2'!H$14</f>
        <v>0</v>
      </c>
      <c r="J46" s="210">
        <f t="shared" ref="J46" si="115">SUM(J47:J49)</f>
        <v>0</v>
      </c>
      <c r="K46" s="210">
        <f t="shared" ref="K46" si="116">SUM(K47:K49)</f>
        <v>0</v>
      </c>
      <c r="L46" s="210">
        <f>'TAB4.4.2'!K$14</f>
        <v>0</v>
      </c>
      <c r="M46" s="210">
        <f t="shared" ref="M46" si="117">SUM(M47:M49)</f>
        <v>0</v>
      </c>
      <c r="N46" s="210">
        <f t="shared" ref="N46" si="118">SUM(N47:N49)</f>
        <v>0</v>
      </c>
      <c r="O46" s="210">
        <f>'TAB4.4.2'!N$14</f>
        <v>0</v>
      </c>
      <c r="P46" s="210">
        <f t="shared" ref="P46" si="119">SUM(P47:P49)</f>
        <v>0</v>
      </c>
      <c r="Q46" s="210">
        <f t="shared" ref="Q46" si="120">SUM(Q47:Q49)</f>
        <v>0</v>
      </c>
      <c r="R46" s="210">
        <f>'TAB4.4.2'!Q$14</f>
        <v>0</v>
      </c>
      <c r="S46" s="210">
        <f t="shared" ref="S46" si="121">SUM(S47:S49)</f>
        <v>0</v>
      </c>
      <c r="T46" s="210">
        <f t="shared" ref="T46" si="122">SUM(T47:T49)</f>
        <v>0</v>
      </c>
      <c r="U46" s="210">
        <f>'TAB4.4.2'!T$14</f>
        <v>0</v>
      </c>
      <c r="V46" s="210">
        <f t="shared" ref="V46" si="123">SUM(V47:V49)</f>
        <v>0</v>
      </c>
      <c r="W46" s="210">
        <f t="shared" ref="W46" si="124">SUM(W47:W49)</f>
        <v>0</v>
      </c>
      <c r="X46" s="210">
        <f>'TAB4.4.2'!W$14</f>
        <v>0</v>
      </c>
      <c r="Y46" s="210">
        <f t="shared" ref="Y46" si="125">SUM(Y47:Y49)</f>
        <v>0</v>
      </c>
    </row>
    <row r="47" spans="1:25" x14ac:dyDescent="0.3">
      <c r="A47" s="207" t="s">
        <v>2</v>
      </c>
      <c r="B47" s="210">
        <f>'TAB2.1'!B59</f>
        <v>0</v>
      </c>
      <c r="C47" s="210">
        <f t="shared" si="102"/>
        <v>0</v>
      </c>
      <c r="D47" s="210">
        <f t="shared" si="103"/>
        <v>0</v>
      </c>
      <c r="E47" s="210">
        <f>'TAB2.1'!D59</f>
        <v>0</v>
      </c>
      <c r="F47" s="210">
        <f>'TAB4.4.2'!E$15</f>
        <v>0</v>
      </c>
      <c r="G47" s="210">
        <f t="shared" si="104"/>
        <v>0</v>
      </c>
      <c r="H47" s="210">
        <f>'TAB2.1'!F59</f>
        <v>0</v>
      </c>
      <c r="I47" s="210">
        <f>'TAB4.4.2'!H$15</f>
        <v>0</v>
      </c>
      <c r="J47" s="210">
        <f t="shared" si="105"/>
        <v>0</v>
      </c>
      <c r="K47" s="210">
        <f>'TAB2.1'!H59</f>
        <v>0</v>
      </c>
      <c r="L47" s="210">
        <f>'TAB4.4.2'!K$15</f>
        <v>0</v>
      </c>
      <c r="M47" s="210">
        <f t="shared" si="106"/>
        <v>0</v>
      </c>
      <c r="N47" s="210">
        <f>'TAB2.1'!J59</f>
        <v>0</v>
      </c>
      <c r="O47" s="210">
        <f>'TAB4.4.2'!N$15</f>
        <v>0</v>
      </c>
      <c r="P47" s="210">
        <f t="shared" si="107"/>
        <v>0</v>
      </c>
      <c r="Q47" s="210">
        <f>'TAB2.1'!L59</f>
        <v>0</v>
      </c>
      <c r="R47" s="210">
        <f>'TAB4.4.2'!Q$15</f>
        <v>0</v>
      </c>
      <c r="S47" s="210">
        <f t="shared" si="108"/>
        <v>0</v>
      </c>
      <c r="T47" s="210">
        <f>'TAB2.1'!N59</f>
        <v>0</v>
      </c>
      <c r="U47" s="210">
        <f>'TAB4.4.2'!T$15</f>
        <v>0</v>
      </c>
      <c r="V47" s="210">
        <f t="shared" si="109"/>
        <v>0</v>
      </c>
      <c r="W47" s="210">
        <f>'TAB2.1'!P59</f>
        <v>0</v>
      </c>
      <c r="X47" s="210">
        <f>'TAB4.4.2'!W$15</f>
        <v>0</v>
      </c>
      <c r="Y47" s="210">
        <f t="shared" si="110"/>
        <v>0</v>
      </c>
    </row>
    <row r="48" spans="1:25" x14ac:dyDescent="0.3">
      <c r="A48" s="207" t="s">
        <v>6</v>
      </c>
      <c r="B48" s="210">
        <f>'TAB2.1'!B60</f>
        <v>0</v>
      </c>
      <c r="C48" s="210">
        <f t="shared" si="102"/>
        <v>0</v>
      </c>
      <c r="D48" s="210">
        <f t="shared" si="103"/>
        <v>0</v>
      </c>
      <c r="E48" s="210">
        <f>'TAB2.1'!D60</f>
        <v>0</v>
      </c>
      <c r="F48" s="210">
        <f>'TAB4.4.2'!E$16</f>
        <v>0</v>
      </c>
      <c r="G48" s="210">
        <f t="shared" si="104"/>
        <v>0</v>
      </c>
      <c r="H48" s="210">
        <f>'TAB2.1'!F60</f>
        <v>0</v>
      </c>
      <c r="I48" s="210">
        <f>'TAB4.4.2'!H$16</f>
        <v>0</v>
      </c>
      <c r="J48" s="210">
        <f t="shared" si="105"/>
        <v>0</v>
      </c>
      <c r="K48" s="210">
        <f>'TAB2.1'!H60</f>
        <v>0</v>
      </c>
      <c r="L48" s="210">
        <f>'TAB4.4.2'!K$16</f>
        <v>0</v>
      </c>
      <c r="M48" s="210">
        <f t="shared" si="106"/>
        <v>0</v>
      </c>
      <c r="N48" s="210">
        <f>'TAB2.1'!J60</f>
        <v>0</v>
      </c>
      <c r="O48" s="210">
        <f>'TAB4.4.2'!N$16</f>
        <v>0</v>
      </c>
      <c r="P48" s="210">
        <f t="shared" si="107"/>
        <v>0</v>
      </c>
      <c r="Q48" s="210">
        <f>'TAB2.1'!L60</f>
        <v>0</v>
      </c>
      <c r="R48" s="210">
        <f>'TAB4.4.2'!Q$16</f>
        <v>0</v>
      </c>
      <c r="S48" s="210">
        <f t="shared" si="108"/>
        <v>0</v>
      </c>
      <c r="T48" s="210">
        <f>'TAB2.1'!N60</f>
        <v>0</v>
      </c>
      <c r="U48" s="210">
        <f>'TAB4.4.2'!T$16</f>
        <v>0</v>
      </c>
      <c r="V48" s="210">
        <f t="shared" si="109"/>
        <v>0</v>
      </c>
      <c r="W48" s="210">
        <f>'TAB2.1'!P60</f>
        <v>0</v>
      </c>
      <c r="X48" s="210">
        <f>'TAB4.4.2'!W$16</f>
        <v>0</v>
      </c>
      <c r="Y48" s="210">
        <f t="shared" si="110"/>
        <v>0</v>
      </c>
    </row>
    <row r="49" spans="1:25" x14ac:dyDescent="0.3">
      <c r="A49" s="207" t="s">
        <v>10</v>
      </c>
      <c r="B49" s="210">
        <f>'TAB2.1'!B61</f>
        <v>0</v>
      </c>
      <c r="C49" s="210">
        <f t="shared" si="102"/>
        <v>0</v>
      </c>
      <c r="D49" s="210">
        <f t="shared" si="103"/>
        <v>0</v>
      </c>
      <c r="E49" s="210">
        <f>'TAB2.1'!D61</f>
        <v>0</v>
      </c>
      <c r="F49" s="210">
        <f>'TAB4.4.2'!E$17</f>
        <v>0</v>
      </c>
      <c r="G49" s="210">
        <f t="shared" si="104"/>
        <v>0</v>
      </c>
      <c r="H49" s="210">
        <f>'TAB2.1'!F61</f>
        <v>0</v>
      </c>
      <c r="I49" s="210">
        <f>'TAB4.4.2'!H$17</f>
        <v>0</v>
      </c>
      <c r="J49" s="210">
        <f t="shared" si="105"/>
        <v>0</v>
      </c>
      <c r="K49" s="210">
        <f>'TAB2.1'!H61</f>
        <v>0</v>
      </c>
      <c r="L49" s="210">
        <f>'TAB4.4.2'!K$17</f>
        <v>0</v>
      </c>
      <c r="M49" s="210">
        <f t="shared" si="106"/>
        <v>0</v>
      </c>
      <c r="N49" s="210">
        <f>'TAB2.1'!J61</f>
        <v>0</v>
      </c>
      <c r="O49" s="210">
        <f>'TAB4.4.2'!N$17</f>
        <v>0</v>
      </c>
      <c r="P49" s="210">
        <f t="shared" si="107"/>
        <v>0</v>
      </c>
      <c r="Q49" s="210">
        <f>'TAB2.1'!L61</f>
        <v>0</v>
      </c>
      <c r="R49" s="210">
        <f>'TAB4.4.2'!Q$17</f>
        <v>0</v>
      </c>
      <c r="S49" s="210">
        <f t="shared" si="108"/>
        <v>0</v>
      </c>
      <c r="T49" s="210">
        <f>'TAB2.1'!N61</f>
        <v>0</v>
      </c>
      <c r="U49" s="210">
        <f>'TAB4.4.2'!T$17</f>
        <v>0</v>
      </c>
      <c r="V49" s="210">
        <f t="shared" si="109"/>
        <v>0</v>
      </c>
      <c r="W49" s="210">
        <f>'TAB2.1'!P61</f>
        <v>0</v>
      </c>
      <c r="X49" s="210">
        <f>'TAB4.4.2'!W$17</f>
        <v>0</v>
      </c>
      <c r="Y49" s="210">
        <f t="shared" si="110"/>
        <v>0</v>
      </c>
    </row>
    <row r="50" spans="1:25" x14ac:dyDescent="0.3">
      <c r="A50" s="205" t="s">
        <v>131</v>
      </c>
      <c r="B50" s="210">
        <f>'TAB2.1'!B62</f>
        <v>0</v>
      </c>
      <c r="C50" s="210">
        <f t="shared" si="102"/>
        <v>0</v>
      </c>
      <c r="D50" s="210">
        <f t="shared" si="103"/>
        <v>0</v>
      </c>
      <c r="E50" s="210">
        <f>'TAB2.1'!D62</f>
        <v>0</v>
      </c>
      <c r="F50" s="210">
        <f>'TAB4.4.2'!E$18</f>
        <v>0</v>
      </c>
      <c r="G50" s="210">
        <f t="shared" si="104"/>
        <v>0</v>
      </c>
      <c r="H50" s="210">
        <f>'TAB2.1'!F62</f>
        <v>0</v>
      </c>
      <c r="I50" s="210">
        <f>'TAB4.4.2'!H$18</f>
        <v>0</v>
      </c>
      <c r="J50" s="210">
        <f t="shared" si="105"/>
        <v>0</v>
      </c>
      <c r="K50" s="210">
        <f>'TAB2.1'!H62</f>
        <v>0</v>
      </c>
      <c r="L50" s="210">
        <f>'TAB4.4.2'!K$18</f>
        <v>0</v>
      </c>
      <c r="M50" s="210">
        <f t="shared" si="106"/>
        <v>0</v>
      </c>
      <c r="N50" s="210">
        <f>'TAB2.1'!J62</f>
        <v>0</v>
      </c>
      <c r="O50" s="210">
        <f>'TAB4.4.2'!N$18</f>
        <v>0</v>
      </c>
      <c r="P50" s="210">
        <f t="shared" si="107"/>
        <v>0</v>
      </c>
      <c r="Q50" s="210">
        <f>'TAB2.1'!L62</f>
        <v>0</v>
      </c>
      <c r="R50" s="210">
        <f>'TAB4.4.2'!Q$18</f>
        <v>0</v>
      </c>
      <c r="S50" s="210">
        <f t="shared" si="108"/>
        <v>0</v>
      </c>
      <c r="T50" s="210">
        <f>'TAB2.1'!N62</f>
        <v>0</v>
      </c>
      <c r="U50" s="210">
        <f>'TAB4.4.2'!T$18</f>
        <v>0</v>
      </c>
      <c r="V50" s="210">
        <f t="shared" si="109"/>
        <v>0</v>
      </c>
      <c r="W50" s="210">
        <f>'TAB2.1'!P62</f>
        <v>0</v>
      </c>
      <c r="X50" s="210">
        <f>'TAB4.4.2'!W$18</f>
        <v>0</v>
      </c>
      <c r="Y50" s="210">
        <f t="shared" si="110"/>
        <v>0</v>
      </c>
    </row>
    <row r="51" spans="1:25" x14ac:dyDescent="0.3">
      <c r="A51" s="47" t="s">
        <v>7</v>
      </c>
      <c r="B51" s="10">
        <f>SUM(B44:B46,B50)</f>
        <v>0</v>
      </c>
      <c r="C51" s="10">
        <f t="shared" ref="C51" si="126">SUM(C44:C46,C50)</f>
        <v>0</v>
      </c>
      <c r="D51" s="10">
        <f t="shared" ref="D51" si="127">SUM(D44:D46,D50)</f>
        <v>0</v>
      </c>
      <c r="E51" s="10">
        <f>SUM(E44:E46,E50)</f>
        <v>0</v>
      </c>
      <c r="F51" s="10">
        <f t="shared" ref="F51" si="128">SUM(F44:F46,F50)</f>
        <v>0</v>
      </c>
      <c r="G51" s="10">
        <f t="shared" ref="G51" si="129">SUM(G44:G46,G50)</f>
        <v>0</v>
      </c>
      <c r="H51" s="10">
        <f>SUM(H44:H46,H50)</f>
        <v>0</v>
      </c>
      <c r="I51" s="10">
        <f t="shared" ref="I51" si="130">SUM(I44:I46,I50)</f>
        <v>0</v>
      </c>
      <c r="J51" s="10">
        <f t="shared" ref="J51" si="131">SUM(J44:J46,J50)</f>
        <v>0</v>
      </c>
      <c r="K51" s="10">
        <f>SUM(K44:K46,K50)</f>
        <v>0</v>
      </c>
      <c r="L51" s="10">
        <f t="shared" ref="L51" si="132">SUM(L44:L46,L50)</f>
        <v>0</v>
      </c>
      <c r="M51" s="10">
        <f t="shared" ref="M51" si="133">SUM(M44:M46,M50)</f>
        <v>0</v>
      </c>
      <c r="N51" s="10">
        <f>SUM(N44:N46,N50)</f>
        <v>0</v>
      </c>
      <c r="O51" s="10">
        <f t="shared" ref="O51" si="134">SUM(O44:O46,O50)</f>
        <v>0</v>
      </c>
      <c r="P51" s="10">
        <f t="shared" ref="P51" si="135">SUM(P44:P46,P50)</f>
        <v>0</v>
      </c>
      <c r="Q51" s="10">
        <f>SUM(Q44:Q46,Q50)</f>
        <v>0</v>
      </c>
      <c r="R51" s="10">
        <f t="shared" ref="R51" si="136">SUM(R44:R46,R50)</f>
        <v>0</v>
      </c>
      <c r="S51" s="10">
        <f t="shared" ref="S51" si="137">SUM(S44:S46,S50)</f>
        <v>0</v>
      </c>
      <c r="T51" s="10">
        <f>SUM(T44:T46,T50)</f>
        <v>0</v>
      </c>
      <c r="U51" s="10">
        <f t="shared" ref="U51" si="138">SUM(U44:U46,U50)</f>
        <v>0</v>
      </c>
      <c r="V51" s="10">
        <f t="shared" ref="V51" si="139">SUM(V44:V46,V50)</f>
        <v>0</v>
      </c>
      <c r="W51" s="10">
        <f>SUM(W44:W46,W50)</f>
        <v>0</v>
      </c>
      <c r="X51" s="10">
        <f t="shared" ref="X51" si="140">SUM(X44:X46,X50)</f>
        <v>0</v>
      </c>
      <c r="Y51" s="10">
        <f t="shared" ref="Y51" si="141">SUM(Y44:Y46,Y50)</f>
        <v>0</v>
      </c>
    </row>
    <row r="53" spans="1:25" ht="21" x14ac:dyDescent="0.35">
      <c r="A53" s="406" t="s">
        <v>257</v>
      </c>
      <c r="B53" s="407"/>
      <c r="C53" s="407"/>
      <c r="D53" s="407"/>
      <c r="E53" s="407"/>
      <c r="F53" s="407"/>
      <c r="G53" s="407"/>
      <c r="H53" s="407"/>
      <c r="I53" s="407"/>
      <c r="J53" s="407"/>
      <c r="K53" s="407"/>
      <c r="L53" s="407"/>
      <c r="M53" s="407"/>
      <c r="N53" s="407"/>
      <c r="O53" s="407"/>
      <c r="P53" s="407"/>
      <c r="Q53" s="407"/>
      <c r="R53" s="407"/>
      <c r="S53" s="407"/>
      <c r="T53" s="407"/>
      <c r="U53" s="407"/>
      <c r="V53" s="407"/>
      <c r="W53" s="407"/>
      <c r="X53" s="407"/>
      <c r="Y53" s="408"/>
    </row>
    <row r="54" spans="1:25" x14ac:dyDescent="0.3">
      <c r="A54" s="462" t="s">
        <v>0</v>
      </c>
      <c r="B54" s="423" t="s">
        <v>7</v>
      </c>
      <c r="C54" s="461"/>
      <c r="D54" s="424"/>
      <c r="E54" s="423" t="s">
        <v>32</v>
      </c>
      <c r="F54" s="461"/>
      <c r="G54" s="424"/>
      <c r="H54" s="423" t="s">
        <v>33</v>
      </c>
      <c r="I54" s="461"/>
      <c r="J54" s="424"/>
      <c r="K54" s="423" t="s">
        <v>34</v>
      </c>
      <c r="L54" s="461"/>
      <c r="M54" s="424"/>
      <c r="N54" s="423" t="s">
        <v>35</v>
      </c>
      <c r="O54" s="461"/>
      <c r="P54" s="424"/>
      <c r="Q54" s="423" t="s">
        <v>36</v>
      </c>
      <c r="R54" s="461"/>
      <c r="S54" s="424"/>
      <c r="T54" s="423" t="s">
        <v>37</v>
      </c>
      <c r="U54" s="461"/>
      <c r="V54" s="424"/>
      <c r="W54" s="423" t="s">
        <v>41</v>
      </c>
      <c r="X54" s="461"/>
      <c r="Y54" s="424"/>
    </row>
    <row r="55" spans="1:25" x14ac:dyDescent="0.3">
      <c r="A55" s="463"/>
      <c r="B55" s="223" t="s">
        <v>14</v>
      </c>
      <c r="C55" s="223" t="s">
        <v>15</v>
      </c>
      <c r="D55" s="223" t="s">
        <v>16</v>
      </c>
      <c r="E55" s="223" t="s">
        <v>14</v>
      </c>
      <c r="F55" s="223" t="s">
        <v>15</v>
      </c>
      <c r="G55" s="223" t="s">
        <v>16</v>
      </c>
      <c r="H55" s="223" t="s">
        <v>14</v>
      </c>
      <c r="I55" s="223" t="s">
        <v>15</v>
      </c>
      <c r="J55" s="223" t="s">
        <v>16</v>
      </c>
      <c r="K55" s="223" t="s">
        <v>14</v>
      </c>
      <c r="L55" s="223" t="s">
        <v>15</v>
      </c>
      <c r="M55" s="223" t="s">
        <v>16</v>
      </c>
      <c r="N55" s="223" t="s">
        <v>14</v>
      </c>
      <c r="O55" s="223" t="s">
        <v>15</v>
      </c>
      <c r="P55" s="223" t="s">
        <v>16</v>
      </c>
      <c r="Q55" s="223" t="s">
        <v>14</v>
      </c>
      <c r="R55" s="223" t="s">
        <v>15</v>
      </c>
      <c r="S55" s="223" t="s">
        <v>16</v>
      </c>
      <c r="T55" s="223" t="s">
        <v>14</v>
      </c>
      <c r="U55" s="223" t="s">
        <v>15</v>
      </c>
      <c r="V55" s="223" t="s">
        <v>16</v>
      </c>
      <c r="W55" s="223" t="s">
        <v>14</v>
      </c>
      <c r="X55" s="223" t="s">
        <v>15</v>
      </c>
      <c r="Y55" s="223" t="s">
        <v>16</v>
      </c>
    </row>
    <row r="56" spans="1:25" x14ac:dyDescent="0.3">
      <c r="A56" s="205" t="s">
        <v>5</v>
      </c>
      <c r="B56" s="210">
        <f>'TAB2.1'!B71</f>
        <v>0</v>
      </c>
      <c r="C56" s="210">
        <f>SUM(F56,I56,L56,O56,R56,U56,X56)</f>
        <v>0</v>
      </c>
      <c r="D56" s="210">
        <f>B56-C56</f>
        <v>0</v>
      </c>
      <c r="E56" s="210">
        <f>'TAB2.1'!D71</f>
        <v>0</v>
      </c>
      <c r="F56" s="210">
        <f>'TAB4.5.2'!E$7</f>
        <v>0</v>
      </c>
      <c r="G56" s="210">
        <f>E56-F56</f>
        <v>0</v>
      </c>
      <c r="H56" s="210">
        <f>'TAB2.1'!F71</f>
        <v>0</v>
      </c>
      <c r="I56" s="210">
        <f>'TAB4.5.2'!H$7</f>
        <v>0</v>
      </c>
      <c r="J56" s="210">
        <f>H56-I56</f>
        <v>0</v>
      </c>
      <c r="K56" s="210">
        <f>'TAB2.1'!H71</f>
        <v>0</v>
      </c>
      <c r="L56" s="210">
        <f>'TAB4.5.2'!K$7</f>
        <v>0</v>
      </c>
      <c r="M56" s="210">
        <f>K56-L56</f>
        <v>0</v>
      </c>
      <c r="N56" s="210">
        <f>'TAB2.1'!J71</f>
        <v>0</v>
      </c>
      <c r="O56" s="210">
        <f>'TAB4.5.2'!N$7</f>
        <v>0</v>
      </c>
      <c r="P56" s="210">
        <f>N56-O56</f>
        <v>0</v>
      </c>
      <c r="Q56" s="210">
        <f>'TAB2.1'!L71</f>
        <v>0</v>
      </c>
      <c r="R56" s="210">
        <f>'TAB4.5.2'!Q$7</f>
        <v>0</v>
      </c>
      <c r="S56" s="210">
        <f>Q56-R56</f>
        <v>0</v>
      </c>
      <c r="T56" s="210">
        <f>'TAB2.1'!N71</f>
        <v>0</v>
      </c>
      <c r="U56" s="210">
        <f>'TAB4.5.2'!T$7</f>
        <v>0</v>
      </c>
      <c r="V56" s="210">
        <f>T56-U56</f>
        <v>0</v>
      </c>
      <c r="W56" s="210">
        <f>'TAB2.1'!P71</f>
        <v>0</v>
      </c>
      <c r="X56" s="210">
        <f>'TAB4.5.2'!W$7</f>
        <v>0</v>
      </c>
      <c r="Y56" s="210">
        <f>W56-X56</f>
        <v>0</v>
      </c>
    </row>
    <row r="57" spans="1:25" x14ac:dyDescent="0.3">
      <c r="A57" s="205" t="s">
        <v>130</v>
      </c>
      <c r="B57" s="210">
        <f>'TAB2.1'!B72</f>
        <v>0</v>
      </c>
      <c r="C57" s="210">
        <f t="shared" ref="C57:C62" si="142">SUM(F57,I57,L57,O57,R57,U57,X57)</f>
        <v>0</v>
      </c>
      <c r="D57" s="210">
        <f t="shared" ref="D57:D62" si="143">B57-C57</f>
        <v>0</v>
      </c>
      <c r="E57" s="210">
        <f>'TAB2.1'!D72</f>
        <v>0</v>
      </c>
      <c r="F57" s="210">
        <f>'TAB4.5.2'!E$13</f>
        <v>0</v>
      </c>
      <c r="G57" s="210">
        <f t="shared" ref="G57:G62" si="144">E57-F57</f>
        <v>0</v>
      </c>
      <c r="H57" s="210">
        <f>'TAB2.1'!F72</f>
        <v>0</v>
      </c>
      <c r="I57" s="210">
        <f>'TAB4.5.2'!H$13</f>
        <v>0</v>
      </c>
      <c r="J57" s="210">
        <f t="shared" ref="J57:J62" si="145">H57-I57</f>
        <v>0</v>
      </c>
      <c r="K57" s="210">
        <f>'TAB2.1'!H72</f>
        <v>0</v>
      </c>
      <c r="L57" s="210">
        <f>'TAB4.5.2'!K$13</f>
        <v>0</v>
      </c>
      <c r="M57" s="210">
        <f t="shared" ref="M57:M62" si="146">K57-L57</f>
        <v>0</v>
      </c>
      <c r="N57" s="210">
        <f>'TAB2.1'!J72</f>
        <v>0</v>
      </c>
      <c r="O57" s="210">
        <f>'TAB4.5.2'!N$13</f>
        <v>0</v>
      </c>
      <c r="P57" s="210">
        <f t="shared" ref="P57:P62" si="147">N57-O57</f>
        <v>0</v>
      </c>
      <c r="Q57" s="210">
        <f>'TAB2.1'!L72</f>
        <v>0</v>
      </c>
      <c r="R57" s="210">
        <f>'TAB4.5.2'!Q$13</f>
        <v>0</v>
      </c>
      <c r="S57" s="210">
        <f t="shared" ref="S57:S62" si="148">Q57-R57</f>
        <v>0</v>
      </c>
      <c r="T57" s="210">
        <f>'TAB2.1'!N72</f>
        <v>0</v>
      </c>
      <c r="U57" s="210">
        <f>'TAB4.5.2'!T$13</f>
        <v>0</v>
      </c>
      <c r="V57" s="210">
        <f t="shared" ref="V57:V62" si="149">T57-U57</f>
        <v>0</v>
      </c>
      <c r="W57" s="210">
        <f>'TAB2.1'!P72</f>
        <v>0</v>
      </c>
      <c r="X57" s="210">
        <f>'TAB4.5.2'!W$13</f>
        <v>0</v>
      </c>
      <c r="Y57" s="210">
        <f t="shared" ref="Y57:Y62" si="150">W57-X57</f>
        <v>0</v>
      </c>
    </row>
    <row r="58" spans="1:25" x14ac:dyDescent="0.3">
      <c r="A58" s="205" t="s">
        <v>56</v>
      </c>
      <c r="B58" s="210">
        <f>SUM(B59:B61)</f>
        <v>0</v>
      </c>
      <c r="C58" s="210">
        <f t="shared" si="142"/>
        <v>0</v>
      </c>
      <c r="D58" s="210">
        <f t="shared" ref="D58" si="151">SUM(D59:D61)</f>
        <v>0</v>
      </c>
      <c r="E58" s="210">
        <f t="shared" ref="E58" si="152">SUM(E59:E61)</f>
        <v>0</v>
      </c>
      <c r="F58" s="210">
        <f>'TAB4.5.2'!E$14</f>
        <v>0</v>
      </c>
      <c r="G58" s="210">
        <f t="shared" ref="G58" si="153">SUM(G59:G61)</f>
        <v>0</v>
      </c>
      <c r="H58" s="210">
        <f t="shared" ref="H58" si="154">SUM(H59:H61)</f>
        <v>0</v>
      </c>
      <c r="I58" s="210">
        <f>'TAB4.5.2'!H$14</f>
        <v>0</v>
      </c>
      <c r="J58" s="210">
        <f t="shared" ref="J58" si="155">SUM(J59:J61)</f>
        <v>0</v>
      </c>
      <c r="K58" s="210">
        <f t="shared" ref="K58" si="156">SUM(K59:K61)</f>
        <v>0</v>
      </c>
      <c r="L58" s="210">
        <f>'TAB4.5.2'!K$14</f>
        <v>0</v>
      </c>
      <c r="M58" s="210">
        <f t="shared" ref="M58" si="157">SUM(M59:M61)</f>
        <v>0</v>
      </c>
      <c r="N58" s="210">
        <f t="shared" ref="N58" si="158">SUM(N59:N61)</f>
        <v>0</v>
      </c>
      <c r="O58" s="210">
        <f>'TAB4.5.2'!N$14</f>
        <v>0</v>
      </c>
      <c r="P58" s="210">
        <f t="shared" ref="P58" si="159">SUM(P59:P61)</f>
        <v>0</v>
      </c>
      <c r="Q58" s="210">
        <f t="shared" ref="Q58" si="160">SUM(Q59:Q61)</f>
        <v>0</v>
      </c>
      <c r="R58" s="210">
        <f>'TAB4.5.2'!Q$14</f>
        <v>0</v>
      </c>
      <c r="S58" s="210">
        <f t="shared" ref="S58" si="161">SUM(S59:S61)</f>
        <v>0</v>
      </c>
      <c r="T58" s="210">
        <f t="shared" ref="T58" si="162">SUM(T59:T61)</f>
        <v>0</v>
      </c>
      <c r="U58" s="210">
        <f>'TAB4.5.2'!T$14</f>
        <v>0</v>
      </c>
      <c r="V58" s="210">
        <f t="shared" ref="V58" si="163">SUM(V59:V61)</f>
        <v>0</v>
      </c>
      <c r="W58" s="210">
        <f t="shared" ref="W58" si="164">SUM(W59:W61)</f>
        <v>0</v>
      </c>
      <c r="X58" s="210">
        <f>'TAB4.5.2'!W$14</f>
        <v>0</v>
      </c>
      <c r="Y58" s="210">
        <f t="shared" ref="Y58" si="165">SUM(Y59:Y61)</f>
        <v>0</v>
      </c>
    </row>
    <row r="59" spans="1:25" x14ac:dyDescent="0.3">
      <c r="A59" s="207" t="s">
        <v>2</v>
      </c>
      <c r="B59" s="210">
        <f>'TAB2.1'!B74</f>
        <v>0</v>
      </c>
      <c r="C59" s="210">
        <f t="shared" si="142"/>
        <v>0</v>
      </c>
      <c r="D59" s="210">
        <f t="shared" si="143"/>
        <v>0</v>
      </c>
      <c r="E59" s="210">
        <f>'TAB2.1'!D74</f>
        <v>0</v>
      </c>
      <c r="F59" s="210">
        <f>'TAB4.5.2'!E$15</f>
        <v>0</v>
      </c>
      <c r="G59" s="210">
        <f t="shared" si="144"/>
        <v>0</v>
      </c>
      <c r="H59" s="210">
        <f>'TAB2.1'!F74</f>
        <v>0</v>
      </c>
      <c r="I59" s="210">
        <f>'TAB4.5.2'!H$15</f>
        <v>0</v>
      </c>
      <c r="J59" s="210">
        <f t="shared" si="145"/>
        <v>0</v>
      </c>
      <c r="K59" s="210">
        <f>'TAB2.1'!H74</f>
        <v>0</v>
      </c>
      <c r="L59" s="210">
        <f>'TAB4.5.2'!K$15</f>
        <v>0</v>
      </c>
      <c r="M59" s="210">
        <f t="shared" si="146"/>
        <v>0</v>
      </c>
      <c r="N59" s="210">
        <f>'TAB2.1'!J74</f>
        <v>0</v>
      </c>
      <c r="O59" s="210">
        <f>'TAB4.5.2'!N$15</f>
        <v>0</v>
      </c>
      <c r="P59" s="210">
        <f t="shared" si="147"/>
        <v>0</v>
      </c>
      <c r="Q59" s="210">
        <f>'TAB2.1'!L74</f>
        <v>0</v>
      </c>
      <c r="R59" s="210">
        <f>'TAB4.5.2'!Q$15</f>
        <v>0</v>
      </c>
      <c r="S59" s="210">
        <f t="shared" si="148"/>
        <v>0</v>
      </c>
      <c r="T59" s="210">
        <f>'TAB2.1'!N74</f>
        <v>0</v>
      </c>
      <c r="U59" s="210">
        <f>'TAB4.5.2'!T$15</f>
        <v>0</v>
      </c>
      <c r="V59" s="210">
        <f t="shared" si="149"/>
        <v>0</v>
      </c>
      <c r="W59" s="210">
        <f>'TAB2.1'!P74</f>
        <v>0</v>
      </c>
      <c r="X59" s="210">
        <f>'TAB4.5.2'!W$15</f>
        <v>0</v>
      </c>
      <c r="Y59" s="210">
        <f t="shared" si="150"/>
        <v>0</v>
      </c>
    </row>
    <row r="60" spans="1:25" x14ac:dyDescent="0.3">
      <c r="A60" s="207" t="s">
        <v>6</v>
      </c>
      <c r="B60" s="210">
        <f>'TAB2.1'!B75</f>
        <v>0</v>
      </c>
      <c r="C60" s="210">
        <f t="shared" si="142"/>
        <v>0</v>
      </c>
      <c r="D60" s="210">
        <f t="shared" si="143"/>
        <v>0</v>
      </c>
      <c r="E60" s="210">
        <f>'TAB2.1'!D75</f>
        <v>0</v>
      </c>
      <c r="F60" s="210">
        <f>'TAB4.5.2'!E$16</f>
        <v>0</v>
      </c>
      <c r="G60" s="210">
        <f t="shared" si="144"/>
        <v>0</v>
      </c>
      <c r="H60" s="210">
        <f>'TAB2.1'!F75</f>
        <v>0</v>
      </c>
      <c r="I60" s="210">
        <f>'TAB4.5.2'!H$16</f>
        <v>0</v>
      </c>
      <c r="J60" s="210">
        <f t="shared" si="145"/>
        <v>0</v>
      </c>
      <c r="K60" s="210">
        <f>'TAB2.1'!H75</f>
        <v>0</v>
      </c>
      <c r="L60" s="210">
        <f>'TAB4.5.2'!K$16</f>
        <v>0</v>
      </c>
      <c r="M60" s="210">
        <f t="shared" si="146"/>
        <v>0</v>
      </c>
      <c r="N60" s="210">
        <f>'TAB2.1'!J75</f>
        <v>0</v>
      </c>
      <c r="O60" s="210">
        <f>'TAB4.5.2'!N$16</f>
        <v>0</v>
      </c>
      <c r="P60" s="210">
        <f t="shared" si="147"/>
        <v>0</v>
      </c>
      <c r="Q60" s="210">
        <f>'TAB2.1'!L75</f>
        <v>0</v>
      </c>
      <c r="R60" s="210">
        <f>'TAB4.5.2'!Q$16</f>
        <v>0</v>
      </c>
      <c r="S60" s="210">
        <f t="shared" si="148"/>
        <v>0</v>
      </c>
      <c r="T60" s="210">
        <f>'TAB2.1'!N75</f>
        <v>0</v>
      </c>
      <c r="U60" s="210">
        <f>'TAB4.5.2'!T$16</f>
        <v>0</v>
      </c>
      <c r="V60" s="210">
        <f t="shared" si="149"/>
        <v>0</v>
      </c>
      <c r="W60" s="210">
        <f>'TAB2.1'!P75</f>
        <v>0</v>
      </c>
      <c r="X60" s="210">
        <f>'TAB4.5.2'!W$16</f>
        <v>0</v>
      </c>
      <c r="Y60" s="210">
        <f t="shared" si="150"/>
        <v>0</v>
      </c>
    </row>
    <row r="61" spans="1:25" x14ac:dyDescent="0.3">
      <c r="A61" s="207" t="s">
        <v>10</v>
      </c>
      <c r="B61" s="210">
        <f>'TAB2.1'!B76</f>
        <v>0</v>
      </c>
      <c r="C61" s="210">
        <f t="shared" si="142"/>
        <v>0</v>
      </c>
      <c r="D61" s="210">
        <f t="shared" si="143"/>
        <v>0</v>
      </c>
      <c r="E61" s="210">
        <f>'TAB2.1'!D76</f>
        <v>0</v>
      </c>
      <c r="F61" s="210">
        <f>'TAB4.5.2'!E$17</f>
        <v>0</v>
      </c>
      <c r="G61" s="210">
        <f t="shared" si="144"/>
        <v>0</v>
      </c>
      <c r="H61" s="210">
        <f>'TAB2.1'!F76</f>
        <v>0</v>
      </c>
      <c r="I61" s="210">
        <f>'TAB4.5.2'!H$17</f>
        <v>0</v>
      </c>
      <c r="J61" s="210">
        <f t="shared" si="145"/>
        <v>0</v>
      </c>
      <c r="K61" s="210">
        <f>'TAB2.1'!H76</f>
        <v>0</v>
      </c>
      <c r="L61" s="210">
        <f>'TAB4.5.2'!K$17</f>
        <v>0</v>
      </c>
      <c r="M61" s="210">
        <f t="shared" si="146"/>
        <v>0</v>
      </c>
      <c r="N61" s="210">
        <f>'TAB2.1'!J76</f>
        <v>0</v>
      </c>
      <c r="O61" s="210">
        <f>'TAB4.5.2'!N$17</f>
        <v>0</v>
      </c>
      <c r="P61" s="210">
        <f t="shared" si="147"/>
        <v>0</v>
      </c>
      <c r="Q61" s="210">
        <f>'TAB2.1'!L76</f>
        <v>0</v>
      </c>
      <c r="R61" s="210">
        <f>'TAB4.5.2'!Q$17</f>
        <v>0</v>
      </c>
      <c r="S61" s="210">
        <f t="shared" si="148"/>
        <v>0</v>
      </c>
      <c r="T61" s="210">
        <f>'TAB2.1'!N76</f>
        <v>0</v>
      </c>
      <c r="U61" s="210">
        <f>'TAB4.5.2'!T$17</f>
        <v>0</v>
      </c>
      <c r="V61" s="210">
        <f t="shared" si="149"/>
        <v>0</v>
      </c>
      <c r="W61" s="210">
        <f>'TAB2.1'!P76</f>
        <v>0</v>
      </c>
      <c r="X61" s="210">
        <f>'TAB4.5.2'!W$17</f>
        <v>0</v>
      </c>
      <c r="Y61" s="210">
        <f t="shared" si="150"/>
        <v>0</v>
      </c>
    </row>
    <row r="62" spans="1:25" x14ac:dyDescent="0.3">
      <c r="A62" s="205" t="s">
        <v>131</v>
      </c>
      <c r="B62" s="210">
        <f>'TAB2.1'!B77</f>
        <v>0</v>
      </c>
      <c r="C62" s="210">
        <f t="shared" si="142"/>
        <v>0</v>
      </c>
      <c r="D62" s="210">
        <f t="shared" si="143"/>
        <v>0</v>
      </c>
      <c r="E62" s="210">
        <f>'TAB2.1'!D77</f>
        <v>0</v>
      </c>
      <c r="F62" s="210">
        <f>'TAB4.5.2'!E$18</f>
        <v>0</v>
      </c>
      <c r="G62" s="210">
        <f t="shared" si="144"/>
        <v>0</v>
      </c>
      <c r="H62" s="210">
        <f>'TAB2.1'!F77</f>
        <v>0</v>
      </c>
      <c r="I62" s="210">
        <f>'TAB4.5.2'!H$18</f>
        <v>0</v>
      </c>
      <c r="J62" s="210">
        <f t="shared" si="145"/>
        <v>0</v>
      </c>
      <c r="K62" s="210">
        <f>'TAB2.1'!H77</f>
        <v>0</v>
      </c>
      <c r="L62" s="210">
        <f>'TAB4.5.2'!K$18</f>
        <v>0</v>
      </c>
      <c r="M62" s="210">
        <f t="shared" si="146"/>
        <v>0</v>
      </c>
      <c r="N62" s="210">
        <f>'TAB2.1'!J77</f>
        <v>0</v>
      </c>
      <c r="O62" s="210">
        <f>'TAB4.5.2'!N$18</f>
        <v>0</v>
      </c>
      <c r="P62" s="210">
        <f t="shared" si="147"/>
        <v>0</v>
      </c>
      <c r="Q62" s="210">
        <f>'TAB2.1'!L77</f>
        <v>0</v>
      </c>
      <c r="R62" s="210">
        <f>'TAB4.5.2'!Q$18</f>
        <v>0</v>
      </c>
      <c r="S62" s="210">
        <f t="shared" si="148"/>
        <v>0</v>
      </c>
      <c r="T62" s="210">
        <f>'TAB2.1'!N77</f>
        <v>0</v>
      </c>
      <c r="U62" s="210">
        <f>'TAB4.5.2'!T$18</f>
        <v>0</v>
      </c>
      <c r="V62" s="210">
        <f t="shared" si="149"/>
        <v>0</v>
      </c>
      <c r="W62" s="210">
        <f>'TAB2.1'!P77</f>
        <v>0</v>
      </c>
      <c r="X62" s="210">
        <f>'TAB4.5.2'!W$18</f>
        <v>0</v>
      </c>
      <c r="Y62" s="210">
        <f t="shared" si="150"/>
        <v>0</v>
      </c>
    </row>
    <row r="63" spans="1:25" x14ac:dyDescent="0.3">
      <c r="A63" s="47" t="s">
        <v>7</v>
      </c>
      <c r="B63" s="10">
        <f>SUM(B56:B58,B62)</f>
        <v>0</v>
      </c>
      <c r="C63" s="10">
        <f t="shared" ref="C63" si="166">SUM(C56:C58,C62)</f>
        <v>0</v>
      </c>
      <c r="D63" s="10">
        <f t="shared" ref="D63" si="167">SUM(D56:D58,D62)</f>
        <v>0</v>
      </c>
      <c r="E63" s="10">
        <f>SUM(E56:E58,E62)</f>
        <v>0</v>
      </c>
      <c r="F63" s="10">
        <f t="shared" ref="F63" si="168">SUM(F56:F58,F62)</f>
        <v>0</v>
      </c>
      <c r="G63" s="10">
        <f t="shared" ref="G63" si="169">SUM(G56:G58,G62)</f>
        <v>0</v>
      </c>
      <c r="H63" s="10">
        <f>SUM(H56:H58,H62)</f>
        <v>0</v>
      </c>
      <c r="I63" s="10">
        <f t="shared" ref="I63" si="170">SUM(I56:I58,I62)</f>
        <v>0</v>
      </c>
      <c r="J63" s="10">
        <f t="shared" ref="J63" si="171">SUM(J56:J58,J62)</f>
        <v>0</v>
      </c>
      <c r="K63" s="10">
        <f>SUM(K56:K58,K62)</f>
        <v>0</v>
      </c>
      <c r="L63" s="10">
        <f t="shared" ref="L63" si="172">SUM(L56:L58,L62)</f>
        <v>0</v>
      </c>
      <c r="M63" s="10">
        <f t="shared" ref="M63" si="173">SUM(M56:M58,M62)</f>
        <v>0</v>
      </c>
      <c r="N63" s="10">
        <f>SUM(N56:N58,N62)</f>
        <v>0</v>
      </c>
      <c r="O63" s="10">
        <f t="shared" ref="O63" si="174">SUM(O56:O58,O62)</f>
        <v>0</v>
      </c>
      <c r="P63" s="10">
        <f t="shared" ref="P63" si="175">SUM(P56:P58,P62)</f>
        <v>0</v>
      </c>
      <c r="Q63" s="10">
        <f>SUM(Q56:Q58,Q62)</f>
        <v>0</v>
      </c>
      <c r="R63" s="10">
        <f t="shared" ref="R63" si="176">SUM(R56:R58,R62)</f>
        <v>0</v>
      </c>
      <c r="S63" s="10">
        <f t="shared" ref="S63" si="177">SUM(S56:S58,S62)</f>
        <v>0</v>
      </c>
      <c r="T63" s="10">
        <f>SUM(T56:T58,T62)</f>
        <v>0</v>
      </c>
      <c r="U63" s="10">
        <f t="shared" ref="U63" si="178">SUM(U56:U58,U62)</f>
        <v>0</v>
      </c>
      <c r="V63" s="10">
        <f t="shared" ref="V63" si="179">SUM(V56:V58,V62)</f>
        <v>0</v>
      </c>
      <c r="W63" s="10">
        <f>SUM(W56:W58,W62)</f>
        <v>0</v>
      </c>
      <c r="X63" s="10">
        <f t="shared" ref="X63" si="180">SUM(X56:X58,X62)</f>
        <v>0</v>
      </c>
      <c r="Y63" s="10">
        <f t="shared" ref="Y63" si="181">SUM(Y56:Y58,Y62)</f>
        <v>0</v>
      </c>
    </row>
  </sheetData>
  <mergeCells count="50">
    <mergeCell ref="K54:M54"/>
    <mergeCell ref="N54:P54"/>
    <mergeCell ref="Q54:S54"/>
    <mergeCell ref="E6:G6"/>
    <mergeCell ref="H6:J6"/>
    <mergeCell ref="K6:M6"/>
    <mergeCell ref="A17:Y17"/>
    <mergeCell ref="N18:P18"/>
    <mergeCell ref="Q18:S18"/>
    <mergeCell ref="T18:V18"/>
    <mergeCell ref="W18:Y18"/>
    <mergeCell ref="A29:Y29"/>
    <mergeCell ref="A18:A19"/>
    <mergeCell ref="B18:D18"/>
    <mergeCell ref="E18:G18"/>
    <mergeCell ref="H18:J18"/>
    <mergeCell ref="A5:Y5"/>
    <mergeCell ref="A6:A7"/>
    <mergeCell ref="B6:D6"/>
    <mergeCell ref="N6:P6"/>
    <mergeCell ref="Q6:S6"/>
    <mergeCell ref="T6:V6"/>
    <mergeCell ref="W6:Y6"/>
    <mergeCell ref="K18:M18"/>
    <mergeCell ref="N30:P30"/>
    <mergeCell ref="Q30:S30"/>
    <mergeCell ref="T30:V30"/>
    <mergeCell ref="W30:Y30"/>
    <mergeCell ref="A41:Y41"/>
    <mergeCell ref="A30:A31"/>
    <mergeCell ref="B30:D30"/>
    <mergeCell ref="E30:G30"/>
    <mergeCell ref="H30:J30"/>
    <mergeCell ref="K30:M30"/>
    <mergeCell ref="T54:V54"/>
    <mergeCell ref="W54:Y54"/>
    <mergeCell ref="T42:V42"/>
    <mergeCell ref="W42:Y42"/>
    <mergeCell ref="A53:Y53"/>
    <mergeCell ref="A54:A55"/>
    <mergeCell ref="B54:D54"/>
    <mergeCell ref="E54:G54"/>
    <mergeCell ref="A42:A43"/>
    <mergeCell ref="B42:D42"/>
    <mergeCell ref="E42:G42"/>
    <mergeCell ref="H42:J42"/>
    <mergeCell ref="K42:M42"/>
    <mergeCell ref="N42:P42"/>
    <mergeCell ref="Q42:S42"/>
    <mergeCell ref="H54:J54"/>
  </mergeCells>
  <pageMargins left="0.7" right="0.7" top="0.75" bottom="0.75" header="0.3" footer="0.3"/>
  <pageSetup paperSize="8" scale="52"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3:J38"/>
  <sheetViews>
    <sheetView zoomScaleNormal="100" workbookViewId="0">
      <selection activeCell="A3" sqref="A3"/>
    </sheetView>
  </sheetViews>
  <sheetFormatPr baseColWidth="10" defaultColWidth="8.85546875" defaultRowHeight="15" x14ac:dyDescent="0.3"/>
  <cols>
    <col min="1" max="1" width="39.140625" style="1" customWidth="1"/>
    <col min="2" max="10" width="15.5703125" style="1" customWidth="1"/>
    <col min="11" max="16384" width="8.85546875" style="1"/>
  </cols>
  <sheetData>
    <row r="3" spans="1:10" ht="29.45" customHeight="1" x14ac:dyDescent="0.3">
      <c r="A3" s="25" t="str">
        <f>TAB00!B63&amp;" : "&amp;TAB00!C63</f>
        <v>TAB6.2 : Réconciliation des charges et produits relatifs aux tarifs d'injection</v>
      </c>
      <c r="B3" s="28"/>
      <c r="C3" s="28"/>
      <c r="D3" s="28"/>
      <c r="E3" s="28"/>
      <c r="F3" s="28"/>
      <c r="G3" s="28"/>
      <c r="H3" s="28"/>
      <c r="I3" s="28"/>
      <c r="J3" s="28"/>
    </row>
    <row r="5" spans="1:10" ht="21" x14ac:dyDescent="0.35">
      <c r="A5" s="426" t="s">
        <v>253</v>
      </c>
      <c r="B5" s="426"/>
      <c r="C5" s="426"/>
      <c r="D5" s="426"/>
      <c r="E5" s="426"/>
      <c r="F5" s="426"/>
      <c r="G5" s="426"/>
      <c r="H5" s="426"/>
      <c r="I5" s="426"/>
      <c r="J5" s="426"/>
    </row>
    <row r="6" spans="1:10" s="4" customFormat="1" ht="13.5" x14ac:dyDescent="0.3">
      <c r="A6" s="425" t="s">
        <v>0</v>
      </c>
      <c r="B6" s="464" t="s">
        <v>7</v>
      </c>
      <c r="C6" s="464"/>
      <c r="D6" s="464"/>
      <c r="E6" s="464" t="str">
        <f>'TAB5.5'!M10</f>
        <v>Producteur de gaz 
Cabine du producteur</v>
      </c>
      <c r="F6" s="464"/>
      <c r="G6" s="464"/>
      <c r="H6" s="464" t="str">
        <f>'TAB5.5'!N10</f>
        <v>Producteur de gaz 
Cabine du GRD</v>
      </c>
      <c r="I6" s="464"/>
      <c r="J6" s="464"/>
    </row>
    <row r="7" spans="1:10" s="4" customFormat="1" ht="13.5" x14ac:dyDescent="0.3">
      <c r="A7" s="425"/>
      <c r="B7" s="209" t="s">
        <v>14</v>
      </c>
      <c r="C7" s="209" t="s">
        <v>15</v>
      </c>
      <c r="D7" s="209" t="s">
        <v>16</v>
      </c>
      <c r="E7" s="209" t="s">
        <v>14</v>
      </c>
      <c r="F7" s="209" t="s">
        <v>15</v>
      </c>
      <c r="G7" s="209" t="s">
        <v>16</v>
      </c>
      <c r="H7" s="209" t="s">
        <v>14</v>
      </c>
      <c r="I7" s="209" t="s">
        <v>15</v>
      </c>
      <c r="J7" s="209" t="s">
        <v>16</v>
      </c>
    </row>
    <row r="8" spans="1:10" s="4" customFormat="1" ht="14.45" customHeight="1" x14ac:dyDescent="0.3">
      <c r="A8" s="205" t="s">
        <v>5</v>
      </c>
      <c r="B8" s="210">
        <f>'TAB2.2'!B8</f>
        <v>0</v>
      </c>
      <c r="C8" s="210">
        <f>'TAB5'!B8</f>
        <v>0</v>
      </c>
      <c r="D8" s="210">
        <f>B8-C8</f>
        <v>0</v>
      </c>
      <c r="E8" s="210">
        <f>'TAB2.2'!D8</f>
        <v>0</v>
      </c>
      <c r="F8" s="210">
        <f>'TAB5'!E8</f>
        <v>0</v>
      </c>
      <c r="G8" s="210">
        <f>E8-F8</f>
        <v>0</v>
      </c>
      <c r="H8" s="210">
        <f>'TAB2.2'!F8</f>
        <v>0</v>
      </c>
      <c r="I8" s="210">
        <f>'TAB5'!H8</f>
        <v>0</v>
      </c>
      <c r="J8" s="210">
        <f>H8-I8</f>
        <v>0</v>
      </c>
    </row>
    <row r="9" spans="1:10" x14ac:dyDescent="0.3">
      <c r="A9" s="205" t="s">
        <v>57</v>
      </c>
      <c r="B9" s="210">
        <f>'TAB2.2'!B9</f>
        <v>0</v>
      </c>
      <c r="C9" s="210">
        <f>'TAB5'!B13</f>
        <v>0</v>
      </c>
      <c r="D9" s="210">
        <f t="shared" ref="D9" si="0">B9-C9</f>
        <v>0</v>
      </c>
      <c r="E9" s="210">
        <f>'TAB2.2'!D9</f>
        <v>0</v>
      </c>
      <c r="F9" s="210">
        <f>'TAB5'!E13</f>
        <v>0</v>
      </c>
      <c r="G9" s="210">
        <f t="shared" ref="G9" si="1">E9-F9</f>
        <v>0</v>
      </c>
      <c r="H9" s="210">
        <f>'TAB2.2'!F9</f>
        <v>0</v>
      </c>
      <c r="I9" s="210">
        <f>'TAB5'!H13</f>
        <v>0</v>
      </c>
      <c r="J9" s="210">
        <f t="shared" ref="J9" si="2">H9-I9</f>
        <v>0</v>
      </c>
    </row>
    <row r="10" spans="1:10" x14ac:dyDescent="0.3">
      <c r="A10" s="47" t="s">
        <v>7</v>
      </c>
      <c r="B10" s="10">
        <f t="shared" ref="B10" si="3">SUM(B8:B9)</f>
        <v>0</v>
      </c>
      <c r="C10" s="10">
        <f t="shared" ref="C10" si="4">SUM(C8:C9)</f>
        <v>0</v>
      </c>
      <c r="D10" s="10">
        <f>SUM(D8:D9)</f>
        <v>0</v>
      </c>
      <c r="E10" s="10">
        <f t="shared" ref="E10:F10" si="5">SUM(E8:E9)</f>
        <v>0</v>
      </c>
      <c r="F10" s="10">
        <f t="shared" si="5"/>
        <v>0</v>
      </c>
      <c r="G10" s="10">
        <f t="shared" ref="G10" si="6">SUM(G8:G9)</f>
        <v>0</v>
      </c>
      <c r="H10" s="10">
        <f t="shared" ref="H10:I10" si="7">SUM(H8:H9)</f>
        <v>0</v>
      </c>
      <c r="I10" s="10">
        <f t="shared" si="7"/>
        <v>0</v>
      </c>
      <c r="J10" s="10">
        <f t="shared" ref="J10" si="8">SUM(J8:J9)</f>
        <v>0</v>
      </c>
    </row>
    <row r="12" spans="1:10" ht="21" x14ac:dyDescent="0.35">
      <c r="A12" s="426" t="s">
        <v>254</v>
      </c>
      <c r="B12" s="426"/>
      <c r="C12" s="426"/>
      <c r="D12" s="426"/>
      <c r="E12" s="426"/>
      <c r="F12" s="426"/>
      <c r="G12" s="426"/>
      <c r="H12" s="426"/>
      <c r="I12" s="426"/>
      <c r="J12" s="426"/>
    </row>
    <row r="13" spans="1:10" s="4" customFormat="1" ht="13.5" x14ac:dyDescent="0.3">
      <c r="A13" s="425" t="s">
        <v>0</v>
      </c>
      <c r="B13" s="464" t="str">
        <f>B6</f>
        <v>TOTAL</v>
      </c>
      <c r="C13" s="464"/>
      <c r="D13" s="464"/>
      <c r="E13" s="464" t="str">
        <f>E6</f>
        <v>Producteur de gaz 
Cabine du producteur</v>
      </c>
      <c r="F13" s="464"/>
      <c r="G13" s="464"/>
      <c r="H13" s="464" t="str">
        <f>H6</f>
        <v>Producteur de gaz 
Cabine du GRD</v>
      </c>
      <c r="I13" s="464"/>
      <c r="J13" s="464"/>
    </row>
    <row r="14" spans="1:10" s="4" customFormat="1" ht="13.5" x14ac:dyDescent="0.3">
      <c r="A14" s="425"/>
      <c r="B14" s="209" t="s">
        <v>14</v>
      </c>
      <c r="C14" s="209" t="s">
        <v>15</v>
      </c>
      <c r="D14" s="209" t="s">
        <v>16</v>
      </c>
      <c r="E14" s="209" t="s">
        <v>14</v>
      </c>
      <c r="F14" s="209" t="s">
        <v>15</v>
      </c>
      <c r="G14" s="209" t="s">
        <v>16</v>
      </c>
      <c r="H14" s="209" t="s">
        <v>14</v>
      </c>
      <c r="I14" s="209" t="s">
        <v>15</v>
      </c>
      <c r="J14" s="209" t="s">
        <v>16</v>
      </c>
    </row>
    <row r="15" spans="1:10" s="4" customFormat="1" ht="14.45" customHeight="1" x14ac:dyDescent="0.3">
      <c r="A15" s="205" t="s">
        <v>5</v>
      </c>
      <c r="B15" s="210">
        <f>'TAB2.2'!B15</f>
        <v>0</v>
      </c>
      <c r="C15" s="210">
        <f>'TAB5'!B21</f>
        <v>0</v>
      </c>
      <c r="D15" s="210">
        <f>B15-C15</f>
        <v>0</v>
      </c>
      <c r="E15" s="210">
        <f>'TAB2.2'!D15</f>
        <v>0</v>
      </c>
      <c r="F15" s="210">
        <f>'TAB5'!E21</f>
        <v>0</v>
      </c>
      <c r="G15" s="210">
        <f>E15-F15</f>
        <v>0</v>
      </c>
      <c r="H15" s="210">
        <f>'TAB2.2'!F15</f>
        <v>0</v>
      </c>
      <c r="I15" s="210">
        <f>'TAB5'!H21</f>
        <v>0</v>
      </c>
      <c r="J15" s="210">
        <f>H15-I15</f>
        <v>0</v>
      </c>
    </row>
    <row r="16" spans="1:10" x14ac:dyDescent="0.3">
      <c r="A16" s="205" t="s">
        <v>57</v>
      </c>
      <c r="B16" s="210">
        <f>'TAB2.2'!B16</f>
        <v>0</v>
      </c>
      <c r="C16" s="210">
        <f>'TAB5'!B26</f>
        <v>0</v>
      </c>
      <c r="D16" s="210">
        <f t="shared" ref="D16" si="9">B16-C16</f>
        <v>0</v>
      </c>
      <c r="E16" s="210">
        <f>'TAB2.2'!D16</f>
        <v>0</v>
      </c>
      <c r="F16" s="210">
        <f>'TAB5'!E26</f>
        <v>0</v>
      </c>
      <c r="G16" s="210">
        <f t="shared" ref="G16" si="10">E16-F16</f>
        <v>0</v>
      </c>
      <c r="H16" s="210">
        <f>'TAB2.2'!F16</f>
        <v>0</v>
      </c>
      <c r="I16" s="210">
        <f>'TAB5'!H26</f>
        <v>0</v>
      </c>
      <c r="J16" s="210">
        <f t="shared" ref="J16" si="11">H16-I16</f>
        <v>0</v>
      </c>
    </row>
    <row r="17" spans="1:10" x14ac:dyDescent="0.3">
      <c r="A17" s="47" t="s">
        <v>7</v>
      </c>
      <c r="B17" s="10">
        <f t="shared" ref="B17:C17" si="12">SUM(B15:B16)</f>
        <v>0</v>
      </c>
      <c r="C17" s="10">
        <f t="shared" si="12"/>
        <v>0</v>
      </c>
      <c r="D17" s="10">
        <f>SUM(D15:D16)</f>
        <v>0</v>
      </c>
      <c r="E17" s="10">
        <f t="shared" ref="E17:F17" si="13">SUM(E15:E16)</f>
        <v>0</v>
      </c>
      <c r="F17" s="10">
        <f t="shared" si="13"/>
        <v>0</v>
      </c>
      <c r="G17" s="10">
        <f t="shared" ref="G17" si="14">SUM(G15:G16)</f>
        <v>0</v>
      </c>
      <c r="H17" s="10">
        <f t="shared" ref="H17:I17" si="15">SUM(H15:H16)</f>
        <v>0</v>
      </c>
      <c r="I17" s="10">
        <f t="shared" si="15"/>
        <v>0</v>
      </c>
      <c r="J17" s="10">
        <f t="shared" ref="J17" si="16">SUM(J15:J16)</f>
        <v>0</v>
      </c>
    </row>
    <row r="19" spans="1:10" ht="21" x14ac:dyDescent="0.35">
      <c r="A19" s="426" t="s">
        <v>255</v>
      </c>
      <c r="B19" s="426"/>
      <c r="C19" s="426"/>
      <c r="D19" s="426"/>
      <c r="E19" s="426"/>
      <c r="F19" s="426"/>
      <c r="G19" s="426"/>
      <c r="H19" s="426"/>
      <c r="I19" s="426"/>
      <c r="J19" s="426"/>
    </row>
    <row r="20" spans="1:10" x14ac:dyDescent="0.3">
      <c r="A20" s="425" t="s">
        <v>0</v>
      </c>
      <c r="B20" s="464" t="str">
        <f>B13</f>
        <v>TOTAL</v>
      </c>
      <c r="C20" s="464"/>
      <c r="D20" s="464"/>
      <c r="E20" s="464" t="str">
        <f>E13</f>
        <v>Producteur de gaz 
Cabine du producteur</v>
      </c>
      <c r="F20" s="464"/>
      <c r="G20" s="464"/>
      <c r="H20" s="464" t="str">
        <f>H13</f>
        <v>Producteur de gaz 
Cabine du GRD</v>
      </c>
      <c r="I20" s="464"/>
      <c r="J20" s="464"/>
    </row>
    <row r="21" spans="1:10" x14ac:dyDescent="0.3">
      <c r="A21" s="425"/>
      <c r="B21" s="209" t="s">
        <v>14</v>
      </c>
      <c r="C21" s="209" t="s">
        <v>15</v>
      </c>
      <c r="D21" s="209" t="s">
        <v>16</v>
      </c>
      <c r="E21" s="209" t="s">
        <v>14</v>
      </c>
      <c r="F21" s="209" t="s">
        <v>15</v>
      </c>
      <c r="G21" s="209" t="s">
        <v>16</v>
      </c>
      <c r="H21" s="209" t="s">
        <v>14</v>
      </c>
      <c r="I21" s="209" t="s">
        <v>15</v>
      </c>
      <c r="J21" s="209" t="s">
        <v>16</v>
      </c>
    </row>
    <row r="22" spans="1:10" s="4" customFormat="1" ht="14.45" customHeight="1" x14ac:dyDescent="0.3">
      <c r="A22" s="205" t="s">
        <v>5</v>
      </c>
      <c r="B22" s="210">
        <f>'TAB2.2'!B22</f>
        <v>0</v>
      </c>
      <c r="C22" s="210">
        <f>'TAB5'!B34</f>
        <v>0</v>
      </c>
      <c r="D22" s="210">
        <f>B22-C22</f>
        <v>0</v>
      </c>
      <c r="E22" s="210">
        <f>'TAB2.2'!D22</f>
        <v>0</v>
      </c>
      <c r="F22" s="210">
        <f>'TAB5'!E34</f>
        <v>0</v>
      </c>
      <c r="G22" s="210">
        <f>E22-F22</f>
        <v>0</v>
      </c>
      <c r="H22" s="210">
        <f>'TAB2.2'!F22</f>
        <v>0</v>
      </c>
      <c r="I22" s="210">
        <f>'TAB5'!H34</f>
        <v>0</v>
      </c>
      <c r="J22" s="210">
        <f>H22-I22</f>
        <v>0</v>
      </c>
    </row>
    <row r="23" spans="1:10" x14ac:dyDescent="0.3">
      <c r="A23" s="205" t="s">
        <v>57</v>
      </c>
      <c r="B23" s="210">
        <f>'TAB2.2'!B23</f>
        <v>0</v>
      </c>
      <c r="C23" s="210">
        <f>'TAB5'!B39</f>
        <v>0</v>
      </c>
      <c r="D23" s="210">
        <f t="shared" ref="D23" si="17">B23-C23</f>
        <v>0</v>
      </c>
      <c r="E23" s="210">
        <f>'TAB2.2'!D23</f>
        <v>0</v>
      </c>
      <c r="F23" s="210">
        <f>'TAB5'!E39</f>
        <v>0</v>
      </c>
      <c r="G23" s="210">
        <f t="shared" ref="G23" si="18">E23-F23</f>
        <v>0</v>
      </c>
      <c r="H23" s="210">
        <f>'TAB2.2'!F23</f>
        <v>0</v>
      </c>
      <c r="I23" s="210">
        <f>'TAB5'!H39</f>
        <v>0</v>
      </c>
      <c r="J23" s="210">
        <f t="shared" ref="J23" si="19">H23-I23</f>
        <v>0</v>
      </c>
    </row>
    <row r="24" spans="1:10" x14ac:dyDescent="0.3">
      <c r="A24" s="47" t="s">
        <v>7</v>
      </c>
      <c r="B24" s="10">
        <f t="shared" ref="B24" si="20">SUM(B22:B23)</f>
        <v>0</v>
      </c>
      <c r="C24" s="10">
        <f>SUM(C22:C23)</f>
        <v>0</v>
      </c>
      <c r="D24" s="10">
        <f>SUM(D22:D23)</f>
        <v>0</v>
      </c>
      <c r="E24" s="10">
        <f t="shared" ref="E24" si="21">SUM(E22:E23)</f>
        <v>0</v>
      </c>
      <c r="F24" s="10">
        <f>SUM(F22:F23)</f>
        <v>0</v>
      </c>
      <c r="G24" s="10">
        <f t="shared" ref="G24" si="22">SUM(G22:G23)</f>
        <v>0</v>
      </c>
      <c r="H24" s="10">
        <f t="shared" ref="H24:I24" si="23">SUM(H22:H23)</f>
        <v>0</v>
      </c>
      <c r="I24" s="10">
        <f t="shared" si="23"/>
        <v>0</v>
      </c>
      <c r="J24" s="10">
        <f t="shared" ref="J24" si="24">SUM(J22:J23)</f>
        <v>0</v>
      </c>
    </row>
    <row r="26" spans="1:10" ht="21" x14ac:dyDescent="0.35">
      <c r="A26" s="426" t="s">
        <v>256</v>
      </c>
      <c r="B26" s="426"/>
      <c r="C26" s="426"/>
      <c r="D26" s="426"/>
      <c r="E26" s="426"/>
      <c r="F26" s="426"/>
      <c r="G26" s="426"/>
      <c r="H26" s="426"/>
      <c r="I26" s="426"/>
      <c r="J26" s="426"/>
    </row>
    <row r="27" spans="1:10" x14ac:dyDescent="0.3">
      <c r="A27" s="425" t="s">
        <v>0</v>
      </c>
      <c r="B27" s="464" t="str">
        <f>B20</f>
        <v>TOTAL</v>
      </c>
      <c r="C27" s="464"/>
      <c r="D27" s="464"/>
      <c r="E27" s="464" t="str">
        <f>E20</f>
        <v>Producteur de gaz 
Cabine du producteur</v>
      </c>
      <c r="F27" s="464"/>
      <c r="G27" s="464"/>
      <c r="H27" s="464" t="str">
        <f>H20</f>
        <v>Producteur de gaz 
Cabine du GRD</v>
      </c>
      <c r="I27" s="464"/>
      <c r="J27" s="464"/>
    </row>
    <row r="28" spans="1:10" x14ac:dyDescent="0.3">
      <c r="A28" s="425"/>
      <c r="B28" s="209" t="s">
        <v>14</v>
      </c>
      <c r="C28" s="209" t="s">
        <v>15</v>
      </c>
      <c r="D28" s="209" t="s">
        <v>16</v>
      </c>
      <c r="E28" s="209" t="s">
        <v>14</v>
      </c>
      <c r="F28" s="209" t="s">
        <v>15</v>
      </c>
      <c r="G28" s="209" t="s">
        <v>16</v>
      </c>
      <c r="H28" s="209" t="s">
        <v>14</v>
      </c>
      <c r="I28" s="209" t="s">
        <v>15</v>
      </c>
      <c r="J28" s="209" t="s">
        <v>16</v>
      </c>
    </row>
    <row r="29" spans="1:10" s="4" customFormat="1" ht="14.45" customHeight="1" x14ac:dyDescent="0.3">
      <c r="A29" s="205" t="s">
        <v>5</v>
      </c>
      <c r="B29" s="210">
        <f>'TAB2.2'!B29</f>
        <v>0</v>
      </c>
      <c r="C29" s="210">
        <f>'TAB5'!B47</f>
        <v>0</v>
      </c>
      <c r="D29" s="210">
        <f>B29-C29</f>
        <v>0</v>
      </c>
      <c r="E29" s="210">
        <f>'TAB2.2'!D29</f>
        <v>0</v>
      </c>
      <c r="F29" s="210">
        <f>'TAB5'!E47</f>
        <v>0</v>
      </c>
      <c r="G29" s="210">
        <f>E29-F29</f>
        <v>0</v>
      </c>
      <c r="H29" s="210">
        <f>'TAB2.2'!F29</f>
        <v>0</v>
      </c>
      <c r="I29" s="210">
        <f>'TAB5'!H47</f>
        <v>0</v>
      </c>
      <c r="J29" s="210">
        <f>H29-I29</f>
        <v>0</v>
      </c>
    </row>
    <row r="30" spans="1:10" x14ac:dyDescent="0.3">
      <c r="A30" s="205" t="s">
        <v>57</v>
      </c>
      <c r="B30" s="210">
        <f>'TAB2.2'!B30</f>
        <v>0</v>
      </c>
      <c r="C30" s="210">
        <f>'TAB5'!B52</f>
        <v>0</v>
      </c>
      <c r="D30" s="210">
        <f t="shared" ref="D30" si="25">B30-C30</f>
        <v>0</v>
      </c>
      <c r="E30" s="210">
        <f>'TAB2.2'!D30</f>
        <v>0</v>
      </c>
      <c r="F30" s="210">
        <f>'TAB5'!E52</f>
        <v>0</v>
      </c>
      <c r="G30" s="210">
        <f t="shared" ref="G30" si="26">E30-F30</f>
        <v>0</v>
      </c>
      <c r="H30" s="210">
        <f>'TAB2.2'!F30</f>
        <v>0</v>
      </c>
      <c r="I30" s="210">
        <f>'TAB5'!H52</f>
        <v>0</v>
      </c>
      <c r="J30" s="210">
        <f t="shared" ref="J30" si="27">H30-I30</f>
        <v>0</v>
      </c>
    </row>
    <row r="31" spans="1:10" x14ac:dyDescent="0.3">
      <c r="A31" s="47" t="s">
        <v>7</v>
      </c>
      <c r="B31" s="10">
        <f t="shared" ref="B31:C31" si="28">SUM(B29:B30)</f>
        <v>0</v>
      </c>
      <c r="C31" s="10">
        <f t="shared" si="28"/>
        <v>0</v>
      </c>
      <c r="D31" s="10">
        <f>SUM(D29:D30)</f>
        <v>0</v>
      </c>
      <c r="E31" s="10">
        <f t="shared" ref="E31:F31" si="29">SUM(E29:E30)</f>
        <v>0</v>
      </c>
      <c r="F31" s="10">
        <f t="shared" si="29"/>
        <v>0</v>
      </c>
      <c r="G31" s="10">
        <f t="shared" ref="G31" si="30">SUM(G29:G30)</f>
        <v>0</v>
      </c>
      <c r="H31" s="10">
        <f t="shared" ref="H31:I31" si="31">SUM(H29:H30)</f>
        <v>0</v>
      </c>
      <c r="I31" s="10">
        <f t="shared" si="31"/>
        <v>0</v>
      </c>
      <c r="J31" s="10">
        <f t="shared" ref="J31" si="32">SUM(J29:J30)</f>
        <v>0</v>
      </c>
    </row>
    <row r="33" spans="1:10" ht="21" x14ac:dyDescent="0.35">
      <c r="A33" s="426" t="s">
        <v>257</v>
      </c>
      <c r="B33" s="426"/>
      <c r="C33" s="426"/>
      <c r="D33" s="426"/>
      <c r="E33" s="426"/>
      <c r="F33" s="426"/>
      <c r="G33" s="426"/>
      <c r="H33" s="426"/>
      <c r="I33" s="426"/>
      <c r="J33" s="426"/>
    </row>
    <row r="34" spans="1:10" x14ac:dyDescent="0.3">
      <c r="A34" s="425" t="s">
        <v>0</v>
      </c>
      <c r="B34" s="464" t="str">
        <f>B27</f>
        <v>TOTAL</v>
      </c>
      <c r="C34" s="464"/>
      <c r="D34" s="464"/>
      <c r="E34" s="464" t="str">
        <f>E27</f>
        <v>Producteur de gaz 
Cabine du producteur</v>
      </c>
      <c r="F34" s="464"/>
      <c r="G34" s="464"/>
      <c r="H34" s="464" t="str">
        <f>H27</f>
        <v>Producteur de gaz 
Cabine du GRD</v>
      </c>
      <c r="I34" s="464"/>
      <c r="J34" s="464"/>
    </row>
    <row r="35" spans="1:10" x14ac:dyDescent="0.3">
      <c r="A35" s="425"/>
      <c r="B35" s="209" t="s">
        <v>14</v>
      </c>
      <c r="C35" s="209" t="s">
        <v>15</v>
      </c>
      <c r="D35" s="209" t="s">
        <v>16</v>
      </c>
      <c r="E35" s="209" t="s">
        <v>14</v>
      </c>
      <c r="F35" s="209" t="s">
        <v>15</v>
      </c>
      <c r="G35" s="209" t="s">
        <v>16</v>
      </c>
      <c r="H35" s="209" t="s">
        <v>14</v>
      </c>
      <c r="I35" s="209" t="s">
        <v>15</v>
      </c>
      <c r="J35" s="209" t="s">
        <v>16</v>
      </c>
    </row>
    <row r="36" spans="1:10" s="4" customFormat="1" ht="14.45" customHeight="1" x14ac:dyDescent="0.3">
      <c r="A36" s="205" t="s">
        <v>5</v>
      </c>
      <c r="B36" s="210">
        <f>'TAB2.2'!B36</f>
        <v>0</v>
      </c>
      <c r="C36" s="210">
        <f>'TAB5'!B60</f>
        <v>0</v>
      </c>
      <c r="D36" s="210">
        <f>B36-C36</f>
        <v>0</v>
      </c>
      <c r="E36" s="210">
        <f>'TAB2.2'!D36</f>
        <v>0</v>
      </c>
      <c r="F36" s="210">
        <f>'TAB5'!E60</f>
        <v>0</v>
      </c>
      <c r="G36" s="210">
        <f>E36-F36</f>
        <v>0</v>
      </c>
      <c r="H36" s="210">
        <f>'TAB2.2'!F36</f>
        <v>0</v>
      </c>
      <c r="I36" s="210">
        <f>'TAB5'!H60</f>
        <v>0</v>
      </c>
      <c r="J36" s="210">
        <f>H36-I36</f>
        <v>0</v>
      </c>
    </row>
    <row r="37" spans="1:10" x14ac:dyDescent="0.3">
      <c r="A37" s="205" t="s">
        <v>57</v>
      </c>
      <c r="B37" s="210">
        <f>'TAB2.2'!B37</f>
        <v>0</v>
      </c>
      <c r="C37" s="210">
        <f>'TAB5'!B65</f>
        <v>0</v>
      </c>
      <c r="D37" s="210">
        <f t="shared" ref="D37" si="33">B37-C37</f>
        <v>0</v>
      </c>
      <c r="E37" s="210">
        <f>'TAB2.2'!D37</f>
        <v>0</v>
      </c>
      <c r="F37" s="210">
        <f>'TAB5'!E65</f>
        <v>0</v>
      </c>
      <c r="G37" s="210">
        <f t="shared" ref="G37" si="34">E37-F37</f>
        <v>0</v>
      </c>
      <c r="H37" s="210">
        <f>'TAB2.2'!F37</f>
        <v>0</v>
      </c>
      <c r="I37" s="210">
        <f>'TAB5'!H65</f>
        <v>0</v>
      </c>
      <c r="J37" s="210">
        <f t="shared" ref="J37" si="35">H37-I37</f>
        <v>0</v>
      </c>
    </row>
    <row r="38" spans="1:10" x14ac:dyDescent="0.3">
      <c r="A38" s="47" t="s">
        <v>7</v>
      </c>
      <c r="B38" s="10">
        <f t="shared" ref="B38:C38" si="36">SUM(B36:B37)</f>
        <v>0</v>
      </c>
      <c r="C38" s="10">
        <f t="shared" si="36"/>
        <v>0</v>
      </c>
      <c r="D38" s="10">
        <f>SUM(D36:D37)</f>
        <v>0</v>
      </c>
      <c r="E38" s="10">
        <f t="shared" ref="E38:F38" si="37">SUM(E36:E37)</f>
        <v>0</v>
      </c>
      <c r="F38" s="10">
        <f t="shared" si="37"/>
        <v>0</v>
      </c>
      <c r="G38" s="10">
        <f t="shared" ref="G38" si="38">SUM(G36:G37)</f>
        <v>0</v>
      </c>
      <c r="H38" s="10">
        <f t="shared" ref="H38:I38" si="39">SUM(H36:H37)</f>
        <v>0</v>
      </c>
      <c r="I38" s="10">
        <f t="shared" si="39"/>
        <v>0</v>
      </c>
      <c r="J38" s="10">
        <f t="shared" ref="J38" si="40">SUM(J36:J37)</f>
        <v>0</v>
      </c>
    </row>
  </sheetData>
  <mergeCells count="25">
    <mergeCell ref="A5:J5"/>
    <mergeCell ref="A6:A7"/>
    <mergeCell ref="B6:D6"/>
    <mergeCell ref="E6:G6"/>
    <mergeCell ref="H6:J6"/>
    <mergeCell ref="A12:J12"/>
    <mergeCell ref="A13:A14"/>
    <mergeCell ref="B13:D13"/>
    <mergeCell ref="E13:G13"/>
    <mergeCell ref="H13:J13"/>
    <mergeCell ref="A19:J19"/>
    <mergeCell ref="A20:A21"/>
    <mergeCell ref="B20:D20"/>
    <mergeCell ref="E20:G20"/>
    <mergeCell ref="H20:J20"/>
    <mergeCell ref="A26:J26"/>
    <mergeCell ref="A27:A28"/>
    <mergeCell ref="B27:D27"/>
    <mergeCell ref="E27:G27"/>
    <mergeCell ref="H27:J27"/>
    <mergeCell ref="A33:J33"/>
    <mergeCell ref="A34:A35"/>
    <mergeCell ref="B34:D34"/>
    <mergeCell ref="E34:G34"/>
    <mergeCell ref="H34:J34"/>
  </mergeCells>
  <pageMargins left="0.7" right="0.7" top="0.75" bottom="0.75" header="0.3" footer="0.3"/>
  <pageSetup paperSize="9" scale="78"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3:V114"/>
  <sheetViews>
    <sheetView zoomScale="85" zoomScaleNormal="85" workbookViewId="0">
      <selection activeCell="A3" sqref="A3"/>
    </sheetView>
  </sheetViews>
  <sheetFormatPr baseColWidth="10" defaultColWidth="8.85546875" defaultRowHeight="15" x14ac:dyDescent="0.3"/>
  <cols>
    <col min="1" max="1" width="35.7109375" style="1" customWidth="1"/>
    <col min="2" max="2" width="8.140625" style="1" customWidth="1"/>
    <col min="3" max="3" width="14.7109375" style="1" customWidth="1"/>
    <col min="4" max="4" width="8.140625" style="1" customWidth="1"/>
    <col min="5" max="5" width="14.7109375" style="1" customWidth="1"/>
    <col min="6" max="6" width="8.140625" style="1" customWidth="1"/>
    <col min="7" max="7" width="14.7109375" style="1" customWidth="1"/>
    <col min="8" max="8" width="8.140625" style="1" customWidth="1"/>
    <col min="9" max="9" width="14.7109375" style="1" customWidth="1"/>
    <col min="10" max="10" width="8.140625" style="1" customWidth="1"/>
    <col min="11" max="11" width="14.7109375" style="1" customWidth="1"/>
    <col min="12" max="12" width="8.140625" style="1" customWidth="1"/>
    <col min="13" max="13" width="14.7109375" style="1" customWidth="1"/>
    <col min="14" max="14" width="8.140625" style="1" customWidth="1"/>
    <col min="15" max="15" width="14.7109375" style="1" customWidth="1"/>
    <col min="16" max="16" width="8.140625" style="1" customWidth="1"/>
    <col min="17" max="17" width="14.7109375" style="1" customWidth="1"/>
    <col min="18" max="18" width="8.140625" style="1" customWidth="1"/>
    <col min="19" max="19" width="14.7109375" style="1" customWidth="1"/>
    <col min="20" max="16384" width="8.85546875" style="1"/>
  </cols>
  <sheetData>
    <row r="3" spans="1:21" ht="21" x14ac:dyDescent="0.3">
      <c r="A3" s="25" t="str">
        <f>TAB00!B64&amp;" : "&amp;TAB00!C64</f>
        <v xml:space="preserve">TAB7 : Simulations des coûts de distribution pour les clients-type  </v>
      </c>
      <c r="B3" s="28"/>
      <c r="C3" s="28"/>
      <c r="D3" s="28"/>
      <c r="E3" s="28"/>
      <c r="F3" s="28"/>
      <c r="G3" s="28"/>
      <c r="H3" s="28"/>
      <c r="I3" s="28"/>
      <c r="J3" s="28"/>
      <c r="K3" s="28"/>
      <c r="L3" s="28"/>
      <c r="M3" s="28"/>
      <c r="N3" s="28"/>
      <c r="O3" s="28"/>
      <c r="P3" s="28"/>
      <c r="Q3" s="28"/>
      <c r="R3" s="28"/>
      <c r="S3" s="28"/>
    </row>
    <row r="5" spans="1:21" x14ac:dyDescent="0.3">
      <c r="A5" s="215" t="s">
        <v>8</v>
      </c>
      <c r="B5" s="423" t="s">
        <v>32</v>
      </c>
      <c r="C5" s="424"/>
      <c r="D5" s="423" t="s">
        <v>32</v>
      </c>
      <c r="E5" s="424"/>
      <c r="F5" s="423" t="s">
        <v>33</v>
      </c>
      <c r="G5" s="424"/>
      <c r="H5" s="423" t="s">
        <v>33</v>
      </c>
      <c r="I5" s="424"/>
      <c r="J5" s="471" t="s">
        <v>33</v>
      </c>
      <c r="K5" s="472"/>
      <c r="L5" s="423" t="s">
        <v>34</v>
      </c>
      <c r="M5" s="424"/>
      <c r="N5" s="423" t="s">
        <v>35</v>
      </c>
      <c r="O5" s="424"/>
      <c r="P5" s="423" t="s">
        <v>36</v>
      </c>
      <c r="Q5" s="424"/>
      <c r="R5" s="423" t="s">
        <v>37</v>
      </c>
      <c r="S5" s="424"/>
      <c r="T5" s="6"/>
      <c r="U5" s="6"/>
    </row>
    <row r="6" spans="1:21" x14ac:dyDescent="0.3">
      <c r="A6" s="215" t="s">
        <v>139</v>
      </c>
      <c r="B6" s="423" t="s">
        <v>140</v>
      </c>
      <c r="C6" s="424"/>
      <c r="D6" s="423" t="s">
        <v>140</v>
      </c>
      <c r="E6" s="424"/>
      <c r="F6" s="423" t="s">
        <v>140</v>
      </c>
      <c r="G6" s="424"/>
      <c r="H6" s="423" t="s">
        <v>140</v>
      </c>
      <c r="I6" s="424"/>
      <c r="J6" s="471" t="s">
        <v>140</v>
      </c>
      <c r="K6" s="472"/>
      <c r="L6" s="423" t="s">
        <v>140</v>
      </c>
      <c r="M6" s="424"/>
      <c r="N6" s="423" t="s">
        <v>141</v>
      </c>
      <c r="O6" s="424"/>
      <c r="P6" s="423" t="s">
        <v>142</v>
      </c>
      <c r="Q6" s="424"/>
      <c r="R6" s="469" t="s">
        <v>142</v>
      </c>
      <c r="S6" s="470"/>
      <c r="T6" s="6"/>
      <c r="U6" s="6"/>
    </row>
    <row r="7" spans="1:21" x14ac:dyDescent="0.3">
      <c r="A7" s="214" t="s">
        <v>49</v>
      </c>
      <c r="B7" s="475">
        <v>2326</v>
      </c>
      <c r="C7" s="476"/>
      <c r="D7" s="475">
        <v>4652</v>
      </c>
      <c r="E7" s="476"/>
      <c r="F7" s="475">
        <v>23260</v>
      </c>
      <c r="G7" s="476"/>
      <c r="H7" s="475">
        <v>34890</v>
      </c>
      <c r="I7" s="476"/>
      <c r="J7" s="475">
        <v>17000</v>
      </c>
      <c r="K7" s="476"/>
      <c r="L7" s="475">
        <v>290750</v>
      </c>
      <c r="M7" s="476"/>
      <c r="N7" s="475">
        <v>2300000</v>
      </c>
      <c r="O7" s="476"/>
      <c r="P7" s="475">
        <v>5000000</v>
      </c>
      <c r="Q7" s="476"/>
      <c r="R7" s="473">
        <v>36000000</v>
      </c>
      <c r="S7" s="474"/>
      <c r="T7" s="6"/>
      <c r="U7" s="6"/>
    </row>
    <row r="8" spans="1:21" x14ac:dyDescent="0.3">
      <c r="A8" s="214" t="s">
        <v>58</v>
      </c>
      <c r="B8" s="465"/>
      <c r="C8" s="466"/>
      <c r="D8" s="465"/>
      <c r="E8" s="466"/>
      <c r="F8" s="465"/>
      <c r="G8" s="466"/>
      <c r="H8" s="465"/>
      <c r="I8" s="466"/>
      <c r="J8" s="465"/>
      <c r="K8" s="466"/>
      <c r="L8" s="465"/>
      <c r="M8" s="466"/>
      <c r="N8" s="465"/>
      <c r="O8" s="466"/>
      <c r="P8" s="475">
        <v>2500</v>
      </c>
      <c r="Q8" s="476"/>
      <c r="R8" s="473">
        <v>12000</v>
      </c>
      <c r="S8" s="474"/>
      <c r="T8" s="4"/>
      <c r="U8" s="4"/>
    </row>
    <row r="11" spans="1:21" ht="21" x14ac:dyDescent="0.35">
      <c r="A11" s="406" t="s">
        <v>253</v>
      </c>
      <c r="B11" s="407"/>
      <c r="C11" s="407"/>
      <c r="D11" s="407"/>
      <c r="E11" s="407"/>
      <c r="F11" s="407"/>
      <c r="G11" s="407"/>
      <c r="H11" s="407"/>
      <c r="I11" s="407"/>
      <c r="J11" s="407"/>
      <c r="K11" s="407"/>
      <c r="L11" s="407"/>
      <c r="M11" s="407"/>
      <c r="N11" s="407"/>
      <c r="O11" s="407"/>
      <c r="P11" s="407"/>
      <c r="Q11" s="407"/>
      <c r="R11" s="407"/>
      <c r="S11" s="408"/>
    </row>
    <row r="12" spans="1:21" x14ac:dyDescent="0.3">
      <c r="A12" s="477" t="s">
        <v>0</v>
      </c>
      <c r="B12" s="467" t="str">
        <f>B$5&amp;" | "&amp;B6</f>
        <v>T1 | Relevé annuel</v>
      </c>
      <c r="C12" s="468"/>
      <c r="D12" s="467" t="str">
        <f>D$5&amp;" | "&amp;D6</f>
        <v>T1 | Relevé annuel</v>
      </c>
      <c r="E12" s="468"/>
      <c r="F12" s="467" t="str">
        <f>F$5&amp;" | "&amp;F6</f>
        <v>T2 | Relevé annuel</v>
      </c>
      <c r="G12" s="468"/>
      <c r="H12" s="467" t="str">
        <f>H$5&amp;" | "&amp;H6</f>
        <v>T2 | Relevé annuel</v>
      </c>
      <c r="I12" s="468"/>
      <c r="J12" s="467" t="str">
        <f>J$5&amp;" | "&amp;J6</f>
        <v>T2 | Relevé annuel</v>
      </c>
      <c r="K12" s="468"/>
      <c r="L12" s="467" t="str">
        <f>L$5&amp;" | "&amp;L6</f>
        <v>T3 | Relevé annuel</v>
      </c>
      <c r="M12" s="468"/>
      <c r="N12" s="467" t="str">
        <f>N$5&amp;" | "&amp;N6</f>
        <v>T4 | MMR</v>
      </c>
      <c r="O12" s="468"/>
      <c r="P12" s="467" t="str">
        <f>P$5&amp;" | "&amp;P6</f>
        <v>T5 | AMR</v>
      </c>
      <c r="Q12" s="479"/>
      <c r="R12" s="427" t="str">
        <f>R$5&amp;" | "&amp;R6</f>
        <v>T6 | AMR</v>
      </c>
      <c r="S12" s="427"/>
      <c r="U12" s="217">
        <v>1</v>
      </c>
    </row>
    <row r="13" spans="1:21" x14ac:dyDescent="0.3">
      <c r="A13" s="478"/>
      <c r="B13" s="211" t="s">
        <v>143</v>
      </c>
      <c r="C13" s="211" t="s">
        <v>144</v>
      </c>
      <c r="D13" s="211" t="s">
        <v>143</v>
      </c>
      <c r="E13" s="211" t="s">
        <v>144</v>
      </c>
      <c r="F13" s="211" t="s">
        <v>143</v>
      </c>
      <c r="G13" s="211" t="s">
        <v>144</v>
      </c>
      <c r="H13" s="211" t="s">
        <v>143</v>
      </c>
      <c r="I13" s="211" t="s">
        <v>144</v>
      </c>
      <c r="J13" s="338" t="s">
        <v>143</v>
      </c>
      <c r="K13" s="338" t="s">
        <v>144</v>
      </c>
      <c r="L13" s="211" t="s">
        <v>143</v>
      </c>
      <c r="M13" s="211" t="s">
        <v>144</v>
      </c>
      <c r="N13" s="211" t="s">
        <v>143</v>
      </c>
      <c r="O13" s="211" t="s">
        <v>144</v>
      </c>
      <c r="P13" s="211" t="s">
        <v>143</v>
      </c>
      <c r="Q13" s="211" t="s">
        <v>144</v>
      </c>
      <c r="R13" s="216" t="s">
        <v>143</v>
      </c>
      <c r="S13" s="216" t="s">
        <v>144</v>
      </c>
      <c r="U13" s="217">
        <f>U12+1</f>
        <v>2</v>
      </c>
    </row>
    <row r="14" spans="1:21" x14ac:dyDescent="0.3">
      <c r="A14" s="205" t="s">
        <v>5</v>
      </c>
      <c r="B14" s="8"/>
      <c r="C14" s="276">
        <f>SUM(C15:C17)</f>
        <v>0</v>
      </c>
      <c r="D14" s="276"/>
      <c r="E14" s="276">
        <f>SUM(E15:E17)</f>
        <v>0</v>
      </c>
      <c r="F14" s="276"/>
      <c r="G14" s="276">
        <f>SUM(G15:G17)</f>
        <v>0</v>
      </c>
      <c r="H14" s="276"/>
      <c r="I14" s="276">
        <f>SUM(I15:I17)</f>
        <v>0</v>
      </c>
      <c r="J14" s="276"/>
      <c r="K14" s="276">
        <f>SUM(K15:K17)</f>
        <v>0</v>
      </c>
      <c r="L14" s="276"/>
      <c r="M14" s="276">
        <f>SUM(M15:M17)</f>
        <v>0</v>
      </c>
      <c r="N14" s="276"/>
      <c r="O14" s="276">
        <f>SUM(O15:O17)</f>
        <v>0</v>
      </c>
      <c r="P14" s="276"/>
      <c r="Q14" s="276">
        <f>SUM(Q15:Q17)</f>
        <v>0</v>
      </c>
      <c r="R14" s="276"/>
      <c r="S14" s="276">
        <f>SUM(S15:S17)</f>
        <v>0</v>
      </c>
      <c r="U14" s="217">
        <f t="shared" ref="U14:U24" si="0">U13+1</f>
        <v>3</v>
      </c>
    </row>
    <row r="15" spans="1:21" x14ac:dyDescent="0.3">
      <c r="A15" s="207" t="s">
        <v>110</v>
      </c>
      <c r="B15" s="465"/>
      <c r="C15" s="466"/>
      <c r="D15" s="465"/>
      <c r="E15" s="466"/>
      <c r="F15" s="465"/>
      <c r="G15" s="466"/>
      <c r="H15" s="465"/>
      <c r="I15" s="466"/>
      <c r="J15" s="465"/>
      <c r="K15" s="466"/>
      <c r="L15" s="465"/>
      <c r="M15" s="466"/>
      <c r="N15" s="465"/>
      <c r="O15" s="466"/>
      <c r="P15" s="276">
        <f>'TAB4.1.2'!$O$8</f>
        <v>0</v>
      </c>
      <c r="Q15" s="276">
        <f>P15*P$8</f>
        <v>0</v>
      </c>
      <c r="R15" s="276">
        <f>'TAB4.1.2'!$R$8</f>
        <v>0</v>
      </c>
      <c r="S15" s="276">
        <f>R15*R$8</f>
        <v>0</v>
      </c>
      <c r="U15" s="217">
        <f t="shared" si="0"/>
        <v>4</v>
      </c>
    </row>
    <row r="16" spans="1:21" x14ac:dyDescent="0.3">
      <c r="A16" s="207" t="s">
        <v>132</v>
      </c>
      <c r="B16" s="276">
        <f>'TAB4.1.2'!$C$9</f>
        <v>0</v>
      </c>
      <c r="C16" s="276">
        <f>B16*1</f>
        <v>0</v>
      </c>
      <c r="D16" s="276">
        <f>'TAB4.1.2'!$C$9</f>
        <v>0</v>
      </c>
      <c r="E16" s="276">
        <f>D16*1</f>
        <v>0</v>
      </c>
      <c r="F16" s="276">
        <f>'TAB4.1.2'!$F$9</f>
        <v>0</v>
      </c>
      <c r="G16" s="276">
        <f>F16*1</f>
        <v>0</v>
      </c>
      <c r="H16" s="276">
        <f>'TAB4.1.2'!$F$9</f>
        <v>0</v>
      </c>
      <c r="I16" s="276">
        <f>H16*1</f>
        <v>0</v>
      </c>
      <c r="J16" s="276">
        <f>'TAB4.1.2'!$F$9</f>
        <v>0</v>
      </c>
      <c r="K16" s="276">
        <f>J16*1</f>
        <v>0</v>
      </c>
      <c r="L16" s="276">
        <f>'TAB4.1.2'!$I$9</f>
        <v>0</v>
      </c>
      <c r="M16" s="276">
        <f>L16*1</f>
        <v>0</v>
      </c>
      <c r="N16" s="276">
        <f>'TAB4.1.2'!$L$9</f>
        <v>0</v>
      </c>
      <c r="O16" s="276">
        <f>N16*1</f>
        <v>0</v>
      </c>
      <c r="P16" s="276">
        <f>'TAB4.1.2'!$O$9</f>
        <v>0</v>
      </c>
      <c r="Q16" s="276">
        <f>P16*1</f>
        <v>0</v>
      </c>
      <c r="R16" s="276">
        <f>'TAB4.1.2'!$R$9</f>
        <v>0</v>
      </c>
      <c r="S16" s="276">
        <f>R16*1</f>
        <v>0</v>
      </c>
      <c r="U16" s="217">
        <f t="shared" si="0"/>
        <v>5</v>
      </c>
    </row>
    <row r="17" spans="1:22" x14ac:dyDescent="0.3">
      <c r="A17" s="207" t="s">
        <v>115</v>
      </c>
      <c r="B17" s="288">
        <f>'TAB4.1.2'!$C$11</f>
        <v>0</v>
      </c>
      <c r="C17" s="276">
        <f>B17*B$7</f>
        <v>0</v>
      </c>
      <c r="D17" s="288">
        <f>'TAB4.1.2'!$C$11</f>
        <v>0</v>
      </c>
      <c r="E17" s="276">
        <f>D17*D$7</f>
        <v>0</v>
      </c>
      <c r="F17" s="288">
        <f>'TAB4.1.2'!$F$11</f>
        <v>0</v>
      </c>
      <c r="G17" s="276">
        <f>F17*F$7</f>
        <v>0</v>
      </c>
      <c r="H17" s="288">
        <f>'TAB4.1.2'!$F$11</f>
        <v>0</v>
      </c>
      <c r="I17" s="276">
        <f>H17*H$7</f>
        <v>0</v>
      </c>
      <c r="J17" s="288">
        <f>'TAB4.1.2'!$F$11</f>
        <v>0</v>
      </c>
      <c r="K17" s="276">
        <f>J17*J$7</f>
        <v>0</v>
      </c>
      <c r="L17" s="288">
        <f>'TAB4.1.2'!$I$11</f>
        <v>0</v>
      </c>
      <c r="M17" s="276">
        <f>L17*L$7</f>
        <v>0</v>
      </c>
      <c r="N17" s="288">
        <f>'TAB4.1.2'!$L$11</f>
        <v>0</v>
      </c>
      <c r="O17" s="276">
        <f>N17*N$7</f>
        <v>0</v>
      </c>
      <c r="P17" s="288">
        <f>'TAB4.1.2'!$O$11</f>
        <v>0</v>
      </c>
      <c r="Q17" s="276">
        <f>P17*P$7</f>
        <v>0</v>
      </c>
      <c r="R17" s="288">
        <f>'TAB4.1.2'!$R$11</f>
        <v>0</v>
      </c>
      <c r="S17" s="276">
        <f>R17*R$7</f>
        <v>0</v>
      </c>
      <c r="U17" s="217">
        <f t="shared" si="0"/>
        <v>6</v>
      </c>
    </row>
    <row r="18" spans="1:22" x14ac:dyDescent="0.3">
      <c r="A18" s="205" t="s">
        <v>130</v>
      </c>
      <c r="B18" s="288">
        <f>'TAB4.1.2'!$C$13</f>
        <v>0</v>
      </c>
      <c r="C18" s="276">
        <f>B18*B$7</f>
        <v>0</v>
      </c>
      <c r="D18" s="288">
        <f>'TAB4.1.2'!$C$13</f>
        <v>0</v>
      </c>
      <c r="E18" s="276">
        <f>D18*D$7</f>
        <v>0</v>
      </c>
      <c r="F18" s="288">
        <f>'TAB4.1.2'!$F$13</f>
        <v>0</v>
      </c>
      <c r="G18" s="276">
        <f>F18*F$7</f>
        <v>0</v>
      </c>
      <c r="H18" s="288">
        <f>'TAB4.1.2'!$F$13</f>
        <v>0</v>
      </c>
      <c r="I18" s="276">
        <f>H18*H$7</f>
        <v>0</v>
      </c>
      <c r="J18" s="288">
        <f>'TAB4.1.2'!$F$13</f>
        <v>0</v>
      </c>
      <c r="K18" s="276">
        <f>J18*J$7</f>
        <v>0</v>
      </c>
      <c r="L18" s="288">
        <f>'TAB4.1.2'!$I$13</f>
        <v>0</v>
      </c>
      <c r="M18" s="276">
        <f>L18*L$7</f>
        <v>0</v>
      </c>
      <c r="N18" s="288">
        <f>'TAB4.1.2'!$L$13</f>
        <v>0</v>
      </c>
      <c r="O18" s="276">
        <f>N18*N$7</f>
        <v>0</v>
      </c>
      <c r="P18" s="288">
        <f>'TAB4.1.2'!$O$13</f>
        <v>0</v>
      </c>
      <c r="Q18" s="276">
        <f>P18*P$7</f>
        <v>0</v>
      </c>
      <c r="R18" s="288">
        <f>'TAB4.1.2'!$R$13</f>
        <v>0</v>
      </c>
      <c r="S18" s="276">
        <f>R18*R$7</f>
        <v>0</v>
      </c>
      <c r="U18" s="217">
        <f t="shared" si="0"/>
        <v>7</v>
      </c>
    </row>
    <row r="19" spans="1:22" x14ac:dyDescent="0.3">
      <c r="A19" s="205" t="s">
        <v>56</v>
      </c>
      <c r="B19" s="288"/>
      <c r="C19" s="276">
        <f>SUM(C20:C22)</f>
        <v>0</v>
      </c>
      <c r="D19" s="288"/>
      <c r="E19" s="276">
        <f>SUM(E20:E22)</f>
        <v>0</v>
      </c>
      <c r="F19" s="288"/>
      <c r="G19" s="276">
        <f>SUM(G20:G22)</f>
        <v>0</v>
      </c>
      <c r="H19" s="288"/>
      <c r="I19" s="276">
        <f>SUM(I20:I22)</f>
        <v>0</v>
      </c>
      <c r="J19" s="288"/>
      <c r="K19" s="276">
        <f>SUM(K20:K22)</f>
        <v>0</v>
      </c>
      <c r="L19" s="288"/>
      <c r="M19" s="276">
        <f>SUM(M20:M22)</f>
        <v>0</v>
      </c>
      <c r="N19" s="288"/>
      <c r="O19" s="276">
        <f>SUM(O20:O22)</f>
        <v>0</v>
      </c>
      <c r="P19" s="288"/>
      <c r="Q19" s="276">
        <f>SUM(Q20:Q22)</f>
        <v>0</v>
      </c>
      <c r="R19" s="288"/>
      <c r="S19" s="276">
        <f>SUM(S20:S22)</f>
        <v>0</v>
      </c>
      <c r="U19" s="217">
        <f t="shared" si="0"/>
        <v>8</v>
      </c>
    </row>
    <row r="20" spans="1:22" x14ac:dyDescent="0.3">
      <c r="A20" s="207" t="s">
        <v>2</v>
      </c>
      <c r="B20" s="288">
        <f>'TAB4.1.2'!$C$15</f>
        <v>0</v>
      </c>
      <c r="C20" s="276">
        <f>B20*B$7</f>
        <v>0</v>
      </c>
      <c r="D20" s="288">
        <f>'TAB4.1.2'!$C$15</f>
        <v>0</v>
      </c>
      <c r="E20" s="276">
        <f t="shared" ref="E20:E23" si="1">D20*D$7</f>
        <v>0</v>
      </c>
      <c r="F20" s="288">
        <f>'TAB4.1.2'!$F$15</f>
        <v>0</v>
      </c>
      <c r="G20" s="276">
        <f t="shared" ref="G20:G23" si="2">F20*F$7</f>
        <v>0</v>
      </c>
      <c r="H20" s="288">
        <f>'TAB4.1.2'!$F$15</f>
        <v>0</v>
      </c>
      <c r="I20" s="276">
        <f t="shared" ref="I20:I23" si="3">H20*H$7</f>
        <v>0</v>
      </c>
      <c r="J20" s="288">
        <f>'TAB4.1.2'!$F$15</f>
        <v>0</v>
      </c>
      <c r="K20" s="276">
        <f t="shared" ref="K20:K23" si="4">J20*J$7</f>
        <v>0</v>
      </c>
      <c r="L20" s="288">
        <f>'TAB4.1.2'!$I$15</f>
        <v>0</v>
      </c>
      <c r="M20" s="276">
        <f t="shared" ref="M20:M23" si="5">L20*L$7</f>
        <v>0</v>
      </c>
      <c r="N20" s="288">
        <f>'TAB4.1.2'!$L$15</f>
        <v>0</v>
      </c>
      <c r="O20" s="276">
        <f t="shared" ref="O20:O23" si="6">N20*N$7</f>
        <v>0</v>
      </c>
      <c r="P20" s="288">
        <f>'TAB4.1.2'!$O$15</f>
        <v>0</v>
      </c>
      <c r="Q20" s="276">
        <f t="shared" ref="Q20:Q23" si="7">P20*P$7</f>
        <v>0</v>
      </c>
      <c r="R20" s="288">
        <f>'TAB4.1.2'!$R$15</f>
        <v>0</v>
      </c>
      <c r="S20" s="276">
        <f t="shared" ref="S20:S23" si="8">R20*R$7</f>
        <v>0</v>
      </c>
      <c r="U20" s="217">
        <f t="shared" si="0"/>
        <v>9</v>
      </c>
    </row>
    <row r="21" spans="1:22" x14ac:dyDescent="0.3">
      <c r="A21" s="207" t="s">
        <v>6</v>
      </c>
      <c r="B21" s="288">
        <f>'TAB4.1.2'!$C$16</f>
        <v>0</v>
      </c>
      <c r="C21" s="276">
        <f t="shared" ref="C21:C23" si="9">B21*B$7</f>
        <v>0</v>
      </c>
      <c r="D21" s="288">
        <f>'TAB4.1.2'!$C$16</f>
        <v>0</v>
      </c>
      <c r="E21" s="276">
        <f t="shared" si="1"/>
        <v>0</v>
      </c>
      <c r="F21" s="288">
        <f>'TAB4.1.2'!$F$16</f>
        <v>0</v>
      </c>
      <c r="G21" s="276">
        <f t="shared" si="2"/>
        <v>0</v>
      </c>
      <c r="H21" s="288">
        <f>'TAB4.1.2'!$F$16</f>
        <v>0</v>
      </c>
      <c r="I21" s="276">
        <f t="shared" si="3"/>
        <v>0</v>
      </c>
      <c r="J21" s="288">
        <f>'TAB4.1.2'!$F$16</f>
        <v>0</v>
      </c>
      <c r="K21" s="276">
        <f t="shared" si="4"/>
        <v>0</v>
      </c>
      <c r="L21" s="288">
        <f>'TAB4.1.2'!$I$16</f>
        <v>0</v>
      </c>
      <c r="M21" s="276">
        <f t="shared" si="5"/>
        <v>0</v>
      </c>
      <c r="N21" s="288">
        <f>'TAB4.1.2'!$L$16</f>
        <v>0</v>
      </c>
      <c r="O21" s="276">
        <f t="shared" si="6"/>
        <v>0</v>
      </c>
      <c r="P21" s="288">
        <f>'TAB4.1.2'!$O$16</f>
        <v>0</v>
      </c>
      <c r="Q21" s="276">
        <f t="shared" si="7"/>
        <v>0</v>
      </c>
      <c r="R21" s="288">
        <f>'TAB4.1.2'!$R$16</f>
        <v>0</v>
      </c>
      <c r="S21" s="276">
        <f t="shared" si="8"/>
        <v>0</v>
      </c>
      <c r="U21" s="217">
        <f t="shared" si="0"/>
        <v>10</v>
      </c>
    </row>
    <row r="22" spans="1:22" x14ac:dyDescent="0.3">
      <c r="A22" s="207" t="s">
        <v>10</v>
      </c>
      <c r="B22" s="288">
        <f>'TAB4.1.2'!$C$17</f>
        <v>0</v>
      </c>
      <c r="C22" s="276">
        <f t="shared" si="9"/>
        <v>0</v>
      </c>
      <c r="D22" s="288">
        <f>'TAB4.1.2'!$C$17</f>
        <v>0</v>
      </c>
      <c r="E22" s="276">
        <f t="shared" si="1"/>
        <v>0</v>
      </c>
      <c r="F22" s="288">
        <f>'TAB4.1.2'!$F$17</f>
        <v>0</v>
      </c>
      <c r="G22" s="276">
        <f t="shared" si="2"/>
        <v>0</v>
      </c>
      <c r="H22" s="288">
        <f>'TAB4.1.2'!$F$17</f>
        <v>0</v>
      </c>
      <c r="I22" s="276">
        <f t="shared" si="3"/>
        <v>0</v>
      </c>
      <c r="J22" s="288">
        <f>'TAB4.1.2'!$F$17</f>
        <v>0</v>
      </c>
      <c r="K22" s="276">
        <f t="shared" si="4"/>
        <v>0</v>
      </c>
      <c r="L22" s="288">
        <f>'TAB4.1.2'!$I$17</f>
        <v>0</v>
      </c>
      <c r="M22" s="276">
        <f t="shared" si="5"/>
        <v>0</v>
      </c>
      <c r="N22" s="288">
        <f>'TAB4.1.2'!$L$17</f>
        <v>0</v>
      </c>
      <c r="O22" s="276">
        <f t="shared" si="6"/>
        <v>0</v>
      </c>
      <c r="P22" s="288">
        <f>'TAB4.1.2'!$O$17</f>
        <v>0</v>
      </c>
      <c r="Q22" s="276">
        <f t="shared" si="7"/>
        <v>0</v>
      </c>
      <c r="R22" s="288">
        <f>'TAB4.1.2'!$R$17</f>
        <v>0</v>
      </c>
      <c r="S22" s="276">
        <f t="shared" si="8"/>
        <v>0</v>
      </c>
      <c r="U22" s="217">
        <f t="shared" si="0"/>
        <v>11</v>
      </c>
    </row>
    <row r="23" spans="1:22" x14ac:dyDescent="0.3">
      <c r="A23" s="205" t="s">
        <v>131</v>
      </c>
      <c r="B23" s="288">
        <f>'TAB4.1.2'!$C$18</f>
        <v>0</v>
      </c>
      <c r="C23" s="276">
        <f t="shared" si="9"/>
        <v>0</v>
      </c>
      <c r="D23" s="288">
        <f>'TAB4.1.2'!$C$18</f>
        <v>0</v>
      </c>
      <c r="E23" s="276">
        <f t="shared" si="1"/>
        <v>0</v>
      </c>
      <c r="F23" s="288">
        <f>'TAB4.1.2'!$F$18</f>
        <v>0</v>
      </c>
      <c r="G23" s="276">
        <f t="shared" si="2"/>
        <v>0</v>
      </c>
      <c r="H23" s="288">
        <f>'TAB4.1.2'!$F$18</f>
        <v>0</v>
      </c>
      <c r="I23" s="276">
        <f t="shared" si="3"/>
        <v>0</v>
      </c>
      <c r="J23" s="288">
        <f>'TAB4.1.2'!$F$18</f>
        <v>0</v>
      </c>
      <c r="K23" s="276">
        <f t="shared" si="4"/>
        <v>0</v>
      </c>
      <c r="L23" s="288">
        <f>'TAB4.1.2'!$I$18</f>
        <v>0</v>
      </c>
      <c r="M23" s="276">
        <f t="shared" si="5"/>
        <v>0</v>
      </c>
      <c r="N23" s="288">
        <f>'TAB4.1.2'!$L$18</f>
        <v>0</v>
      </c>
      <c r="O23" s="276">
        <f t="shared" si="6"/>
        <v>0</v>
      </c>
      <c r="P23" s="288">
        <f>'TAB4.1.2'!$O$18</f>
        <v>0</v>
      </c>
      <c r="Q23" s="276">
        <f t="shared" si="7"/>
        <v>0</v>
      </c>
      <c r="R23" s="288">
        <f>'TAB4.1.2'!$R$18</f>
        <v>0</v>
      </c>
      <c r="S23" s="276">
        <f t="shared" si="8"/>
        <v>0</v>
      </c>
      <c r="U23" s="217">
        <f t="shared" si="0"/>
        <v>12</v>
      </c>
    </row>
    <row r="24" spans="1:22" x14ac:dyDescent="0.3">
      <c r="A24" s="47" t="s">
        <v>7</v>
      </c>
      <c r="B24" s="10"/>
      <c r="C24" s="255">
        <f>SUM(C14,C18:C19,C23)</f>
        <v>0</v>
      </c>
      <c r="D24" s="10"/>
      <c r="E24" s="255">
        <f>SUM(E14,E18:E19,E23)</f>
        <v>0</v>
      </c>
      <c r="F24" s="10"/>
      <c r="G24" s="255">
        <f>SUM(G14,G18:G19,G23)</f>
        <v>0</v>
      </c>
      <c r="H24" s="10"/>
      <c r="I24" s="255">
        <f>SUM(I14,I18:I19,I23)</f>
        <v>0</v>
      </c>
      <c r="J24" s="10"/>
      <c r="K24" s="255">
        <f>SUM(K14,K18:K19,K23)</f>
        <v>0</v>
      </c>
      <c r="L24" s="10"/>
      <c r="M24" s="255">
        <f>SUM(M14,M18:M19,M23)</f>
        <v>0</v>
      </c>
      <c r="N24" s="10"/>
      <c r="O24" s="255">
        <f>SUM(O14,O18:O19,O23)</f>
        <v>0</v>
      </c>
      <c r="P24" s="10"/>
      <c r="Q24" s="255">
        <f>SUM(Q14,Q18:Q19,Q23)</f>
        <v>0</v>
      </c>
      <c r="R24" s="10"/>
      <c r="S24" s="255">
        <f>SUM(S14,S18:S19,S23)</f>
        <v>0</v>
      </c>
      <c r="U24" s="217">
        <f t="shared" si="0"/>
        <v>13</v>
      </c>
    </row>
    <row r="25" spans="1:22" ht="31.15" customHeight="1" x14ac:dyDescent="0.3">
      <c r="A25" s="218" t="s">
        <v>299</v>
      </c>
      <c r="B25" s="6"/>
      <c r="C25" s="277"/>
      <c r="E25" s="277"/>
      <c r="F25" s="6"/>
      <c r="G25" s="277"/>
      <c r="I25" s="277"/>
      <c r="K25" s="277"/>
      <c r="L25" s="6"/>
      <c r="M25" s="277"/>
      <c r="O25" s="277"/>
      <c r="P25" s="6"/>
      <c r="Q25" s="277"/>
      <c r="S25" s="277"/>
      <c r="V25" s="217">
        <f>U24+1</f>
        <v>14</v>
      </c>
    </row>
    <row r="26" spans="1:22" x14ac:dyDescent="0.3">
      <c r="A26" s="280" t="s">
        <v>301</v>
      </c>
      <c r="B26" s="281"/>
      <c r="C26" s="282">
        <f>C24-C25</f>
        <v>0</v>
      </c>
      <c r="D26" s="283"/>
      <c r="E26" s="282">
        <f>E24-E25</f>
        <v>0</v>
      </c>
      <c r="F26" s="281"/>
      <c r="G26" s="282">
        <f>G24-G25</f>
        <v>0</v>
      </c>
      <c r="H26" s="283"/>
      <c r="I26" s="282">
        <f>I24-I25</f>
        <v>0</v>
      </c>
      <c r="J26" s="283"/>
      <c r="K26" s="282">
        <f>K24-K25</f>
        <v>0</v>
      </c>
      <c r="L26" s="281"/>
      <c r="M26" s="282">
        <f>M24-M25</f>
        <v>0</v>
      </c>
      <c r="N26" s="283"/>
      <c r="O26" s="282">
        <f>O24-O25</f>
        <v>0</v>
      </c>
      <c r="P26" s="281"/>
      <c r="Q26" s="282">
        <f>Q24-Q25</f>
        <v>0</v>
      </c>
      <c r="R26" s="283"/>
      <c r="S26" s="282">
        <f>S24-S25</f>
        <v>0</v>
      </c>
      <c r="V26" s="217"/>
    </row>
    <row r="27" spans="1:22" ht="15.75" thickBot="1" x14ac:dyDescent="0.35">
      <c r="A27" s="219" t="s">
        <v>302</v>
      </c>
      <c r="B27" s="278"/>
      <c r="C27" s="284" t="str">
        <f>IFERROR((C26/C25)," ")</f>
        <v xml:space="preserve"> </v>
      </c>
      <c r="D27" s="279"/>
      <c r="E27" s="284" t="str">
        <f>IFERROR((E26/E25)," ")</f>
        <v xml:space="preserve"> </v>
      </c>
      <c r="F27" s="278"/>
      <c r="G27" s="284" t="str">
        <f>IFERROR((G26/G25)," ")</f>
        <v xml:space="preserve"> </v>
      </c>
      <c r="H27" s="279"/>
      <c r="I27" s="284" t="str">
        <f>IFERROR((I26/I25)," ")</f>
        <v xml:space="preserve"> </v>
      </c>
      <c r="J27" s="279"/>
      <c r="K27" s="284" t="str">
        <f>IFERROR((K26/K25)," ")</f>
        <v xml:space="preserve"> </v>
      </c>
      <c r="L27" s="278"/>
      <c r="M27" s="284" t="str">
        <f>IFERROR((M26/M25)," ")</f>
        <v xml:space="preserve"> </v>
      </c>
      <c r="N27" s="279"/>
      <c r="O27" s="284" t="str">
        <f>IFERROR((O26/O25)," ")</f>
        <v xml:space="preserve"> </v>
      </c>
      <c r="P27" s="278"/>
      <c r="Q27" s="284" t="str">
        <f>IFERROR((Q26/Q25)," ")</f>
        <v xml:space="preserve"> </v>
      </c>
      <c r="R27" s="279"/>
      <c r="S27" s="284" t="str">
        <f>IFERROR((S26/S25)," ")</f>
        <v xml:space="preserve"> </v>
      </c>
      <c r="V27" s="217"/>
    </row>
    <row r="28" spans="1:22" ht="15.75" thickTop="1" x14ac:dyDescent="0.3">
      <c r="A28" s="339"/>
      <c r="B28" s="6"/>
      <c r="C28" s="340"/>
      <c r="D28" s="308"/>
      <c r="E28" s="340"/>
      <c r="F28" s="6"/>
      <c r="G28" s="340"/>
      <c r="H28" s="308"/>
      <c r="I28" s="340"/>
      <c r="J28" s="308"/>
      <c r="K28" s="340"/>
      <c r="L28" s="6"/>
      <c r="M28" s="340"/>
      <c r="N28" s="308"/>
      <c r="O28" s="340"/>
      <c r="P28" s="6"/>
      <c r="Q28" s="340"/>
      <c r="R28" s="308"/>
      <c r="S28" s="340"/>
      <c r="V28" s="217"/>
    </row>
    <row r="29" spans="1:22" x14ac:dyDescent="0.3">
      <c r="A29" s="341" t="s">
        <v>315</v>
      </c>
      <c r="B29" s="288">
        <f>'TAB4.1.2'!$C$12</f>
        <v>0</v>
      </c>
      <c r="C29" s="276">
        <f>B29*B$7</f>
        <v>0</v>
      </c>
      <c r="D29" s="288">
        <f>'TAB4.1.2'!$C$12</f>
        <v>0</v>
      </c>
      <c r="E29" s="276">
        <f>D29*D$7</f>
        <v>0</v>
      </c>
      <c r="F29" s="288">
        <f>'TAB4.1.2'!$F$12</f>
        <v>0</v>
      </c>
      <c r="G29" s="276">
        <f>F29*F$7</f>
        <v>0</v>
      </c>
      <c r="H29" s="288">
        <f>'TAB4.1.2'!$F$12</f>
        <v>0</v>
      </c>
      <c r="I29" s="276">
        <f>H29*H$7</f>
        <v>0</v>
      </c>
      <c r="J29" s="288">
        <f>'TAB4.1.2'!$F$12</f>
        <v>0</v>
      </c>
      <c r="K29" s="276">
        <f>J29*J$7</f>
        <v>0</v>
      </c>
      <c r="L29" s="288">
        <f>'TAB4.1.2'!$I$12</f>
        <v>0</v>
      </c>
      <c r="M29" s="276">
        <f>L29*L$7</f>
        <v>0</v>
      </c>
      <c r="N29" s="288">
        <f>'TAB4.1.2'!$L$12</f>
        <v>0</v>
      </c>
      <c r="O29" s="276">
        <f>N29*N$7</f>
        <v>0</v>
      </c>
      <c r="P29" s="288">
        <f>'TAB4.1.2'!$O$12</f>
        <v>0</v>
      </c>
      <c r="Q29" s="276">
        <f>P29*P$7</f>
        <v>0</v>
      </c>
      <c r="R29" s="288">
        <f>'TAB4.1.2'!$R$12</f>
        <v>0</v>
      </c>
      <c r="S29" s="276">
        <f>R29*R$7</f>
        <v>0</v>
      </c>
      <c r="V29" s="217"/>
    </row>
    <row r="30" spans="1:22" s="342" customFormat="1" x14ac:dyDescent="0.3">
      <c r="B30" s="343"/>
      <c r="C30" s="343">
        <f>IFERROR(C29/C24,0)</f>
        <v>0</v>
      </c>
      <c r="D30" s="343"/>
      <c r="E30" s="343">
        <f>IFERROR(E29/E24,0)</f>
        <v>0</v>
      </c>
      <c r="F30" s="343"/>
      <c r="G30" s="343">
        <f>IFERROR(G29/G24,0)</f>
        <v>0</v>
      </c>
      <c r="H30" s="343"/>
      <c r="I30" s="343">
        <f>IFERROR(I29/I24,0)</f>
        <v>0</v>
      </c>
      <c r="J30" s="343"/>
      <c r="K30" s="343">
        <f>IFERROR(K29/K24,0)</f>
        <v>0</v>
      </c>
      <c r="L30" s="343"/>
      <c r="M30" s="343">
        <f>IFERROR(M29/M24,0)</f>
        <v>0</v>
      </c>
      <c r="N30" s="343"/>
      <c r="O30" s="343">
        <f>IFERROR(O29/O24,0)</f>
        <v>0</v>
      </c>
      <c r="P30" s="343"/>
      <c r="Q30" s="343">
        <f>IFERROR(Q29/Q24,0)</f>
        <v>0</v>
      </c>
      <c r="R30" s="343"/>
      <c r="S30" s="343">
        <f>IFERROR(S29/S24,0)</f>
        <v>0</v>
      </c>
      <c r="V30" s="344"/>
    </row>
    <row r="31" spans="1:22" x14ac:dyDescent="0.3">
      <c r="U31" s="217"/>
    </row>
    <row r="32" spans="1:22" ht="21" x14ac:dyDescent="0.35">
      <c r="A32" s="406" t="s">
        <v>254</v>
      </c>
      <c r="B32" s="407"/>
      <c r="C32" s="407"/>
      <c r="D32" s="407"/>
      <c r="E32" s="407"/>
      <c r="F32" s="407"/>
      <c r="G32" s="407"/>
      <c r="H32" s="407"/>
      <c r="I32" s="407"/>
      <c r="J32" s="407"/>
      <c r="K32" s="407"/>
      <c r="L32" s="407"/>
      <c r="M32" s="407"/>
      <c r="N32" s="407"/>
      <c r="O32" s="407"/>
      <c r="P32" s="407"/>
      <c r="Q32" s="407"/>
      <c r="R32" s="407"/>
      <c r="S32" s="408"/>
      <c r="U32" s="217">
        <f>V25+1</f>
        <v>15</v>
      </c>
    </row>
    <row r="33" spans="1:22" x14ac:dyDescent="0.3">
      <c r="A33" s="477" t="s">
        <v>0</v>
      </c>
      <c r="B33" s="467" t="str">
        <f>B$5&amp;" | "&amp;B6</f>
        <v>T1 | Relevé annuel</v>
      </c>
      <c r="C33" s="468"/>
      <c r="D33" s="467" t="str">
        <f>D$5&amp;" | "&amp;D6</f>
        <v>T1 | Relevé annuel</v>
      </c>
      <c r="E33" s="468"/>
      <c r="F33" s="467" t="str">
        <f>F$5&amp;" | "&amp;F6</f>
        <v>T2 | Relevé annuel</v>
      </c>
      <c r="G33" s="468"/>
      <c r="H33" s="467" t="str">
        <f>H$5&amp;" | "&amp;H6</f>
        <v>T2 | Relevé annuel</v>
      </c>
      <c r="I33" s="468"/>
      <c r="J33" s="467" t="str">
        <f>J$5&amp;" | "&amp;J6</f>
        <v>T2 | Relevé annuel</v>
      </c>
      <c r="K33" s="468"/>
      <c r="L33" s="467" t="str">
        <f>L$5&amp;" | "&amp;L6</f>
        <v>T3 | Relevé annuel</v>
      </c>
      <c r="M33" s="468"/>
      <c r="N33" s="467" t="str">
        <f>N$5&amp;" | "&amp;N6</f>
        <v>T4 | MMR</v>
      </c>
      <c r="O33" s="468"/>
      <c r="P33" s="467" t="str">
        <f>P$5&amp;" | "&amp;P6</f>
        <v>T5 | AMR</v>
      </c>
      <c r="Q33" s="468"/>
      <c r="R33" s="467" t="str">
        <f>R$5&amp;" | "&amp;R6</f>
        <v>T6 | AMR</v>
      </c>
      <c r="S33" s="468"/>
      <c r="U33" s="217">
        <f t="shared" ref="U33:U45" si="10">U12</f>
        <v>1</v>
      </c>
    </row>
    <row r="34" spans="1:22" x14ac:dyDescent="0.3">
      <c r="A34" s="478"/>
      <c r="B34" s="211" t="s">
        <v>143</v>
      </c>
      <c r="C34" s="211" t="s">
        <v>144</v>
      </c>
      <c r="D34" s="211" t="s">
        <v>143</v>
      </c>
      <c r="E34" s="211" t="s">
        <v>144</v>
      </c>
      <c r="F34" s="211" t="s">
        <v>143</v>
      </c>
      <c r="G34" s="211" t="s">
        <v>144</v>
      </c>
      <c r="H34" s="211" t="s">
        <v>143</v>
      </c>
      <c r="I34" s="211" t="s">
        <v>144</v>
      </c>
      <c r="J34" s="338" t="s">
        <v>143</v>
      </c>
      <c r="K34" s="338" t="s">
        <v>144</v>
      </c>
      <c r="L34" s="211" t="s">
        <v>143</v>
      </c>
      <c r="M34" s="211" t="s">
        <v>144</v>
      </c>
      <c r="N34" s="211" t="s">
        <v>143</v>
      </c>
      <c r="O34" s="211" t="s">
        <v>144</v>
      </c>
      <c r="P34" s="211" t="s">
        <v>143</v>
      </c>
      <c r="Q34" s="211" t="s">
        <v>144</v>
      </c>
      <c r="R34" s="216" t="s">
        <v>143</v>
      </c>
      <c r="S34" s="216" t="s">
        <v>144</v>
      </c>
      <c r="U34" s="217">
        <f t="shared" si="10"/>
        <v>2</v>
      </c>
    </row>
    <row r="35" spans="1:22" x14ac:dyDescent="0.3">
      <c r="A35" s="205" t="s">
        <v>5</v>
      </c>
      <c r="B35" s="8"/>
      <c r="C35" s="276">
        <f>SUM(C36:C38)</f>
        <v>0</v>
      </c>
      <c r="D35" s="276"/>
      <c r="E35" s="276">
        <f>SUM(E36:E38)</f>
        <v>0</v>
      </c>
      <c r="F35" s="276"/>
      <c r="G35" s="276">
        <f>SUM(G36:G38)</f>
        <v>0</v>
      </c>
      <c r="H35" s="276"/>
      <c r="I35" s="276">
        <f>SUM(I36:I38)</f>
        <v>0</v>
      </c>
      <c r="J35" s="276"/>
      <c r="K35" s="276">
        <f>SUM(K36:K38)</f>
        <v>0</v>
      </c>
      <c r="L35" s="276"/>
      <c r="M35" s="276">
        <f>SUM(M36:M38)</f>
        <v>0</v>
      </c>
      <c r="N35" s="276"/>
      <c r="O35" s="276">
        <f>SUM(O36:O38)</f>
        <v>0</v>
      </c>
      <c r="P35" s="276"/>
      <c r="Q35" s="276">
        <f>SUM(Q36:Q38)</f>
        <v>0</v>
      </c>
      <c r="R35" s="276"/>
      <c r="S35" s="276">
        <f>SUM(S36:S38)</f>
        <v>0</v>
      </c>
      <c r="U35" s="217">
        <f t="shared" si="10"/>
        <v>3</v>
      </c>
    </row>
    <row r="36" spans="1:22" x14ac:dyDescent="0.3">
      <c r="A36" s="207" t="s">
        <v>110</v>
      </c>
      <c r="B36" s="465"/>
      <c r="C36" s="466"/>
      <c r="D36" s="465"/>
      <c r="E36" s="466"/>
      <c r="F36" s="465"/>
      <c r="G36" s="466"/>
      <c r="H36" s="465"/>
      <c r="I36" s="466"/>
      <c r="J36" s="465"/>
      <c r="K36" s="466"/>
      <c r="L36" s="465"/>
      <c r="M36" s="466"/>
      <c r="N36" s="465"/>
      <c r="O36" s="466"/>
      <c r="P36" s="276">
        <f>'TAB4.2.2'!$O$8</f>
        <v>0</v>
      </c>
      <c r="Q36" s="276">
        <f>P36*P$8</f>
        <v>0</v>
      </c>
      <c r="R36" s="276">
        <f>'TAB4.2.2'!$R$8</f>
        <v>0</v>
      </c>
      <c r="S36" s="276">
        <f>R36*R$8</f>
        <v>0</v>
      </c>
      <c r="U36" s="217">
        <f t="shared" si="10"/>
        <v>4</v>
      </c>
    </row>
    <row r="37" spans="1:22" x14ac:dyDescent="0.3">
      <c r="A37" s="207" t="s">
        <v>132</v>
      </c>
      <c r="B37" s="276">
        <f>'TAB4.2.2'!$C$9</f>
        <v>0</v>
      </c>
      <c r="C37" s="276">
        <f>B37*1</f>
        <v>0</v>
      </c>
      <c r="D37" s="276">
        <f>'TAB4.2.2'!$C$9</f>
        <v>0</v>
      </c>
      <c r="E37" s="276">
        <f>D37*1</f>
        <v>0</v>
      </c>
      <c r="F37" s="276">
        <f>'TAB4.2.2'!$F$9</f>
        <v>0</v>
      </c>
      <c r="G37" s="276">
        <f>F37*1</f>
        <v>0</v>
      </c>
      <c r="H37" s="276">
        <f>'TAB4.2.2'!$F$9</f>
        <v>0</v>
      </c>
      <c r="I37" s="276">
        <f>H37*1</f>
        <v>0</v>
      </c>
      <c r="J37" s="276">
        <f>'TAB4.2.2'!$F$9</f>
        <v>0</v>
      </c>
      <c r="K37" s="276">
        <f>J37*1</f>
        <v>0</v>
      </c>
      <c r="L37" s="276">
        <f>'TAB4.2.2'!$I$9</f>
        <v>0</v>
      </c>
      <c r="M37" s="276">
        <f>L37*1</f>
        <v>0</v>
      </c>
      <c r="N37" s="276">
        <f>'TAB4.2.2'!$L$9</f>
        <v>0</v>
      </c>
      <c r="O37" s="276">
        <f>N37*1</f>
        <v>0</v>
      </c>
      <c r="P37" s="276">
        <f>'TAB4.2.2'!$O$9</f>
        <v>0</v>
      </c>
      <c r="Q37" s="276">
        <f>P37*1</f>
        <v>0</v>
      </c>
      <c r="R37" s="276">
        <f>'TAB4.2.2'!$R$9</f>
        <v>0</v>
      </c>
      <c r="S37" s="276">
        <f>R37*1</f>
        <v>0</v>
      </c>
      <c r="U37" s="217">
        <f t="shared" si="10"/>
        <v>5</v>
      </c>
    </row>
    <row r="38" spans="1:22" x14ac:dyDescent="0.3">
      <c r="A38" s="207" t="s">
        <v>115</v>
      </c>
      <c r="B38" s="288">
        <f>'TAB4.2.2'!$C$11</f>
        <v>0</v>
      </c>
      <c r="C38" s="276">
        <f>B38*B$7</f>
        <v>0</v>
      </c>
      <c r="D38" s="288">
        <f>'TAB4.2.2'!$C$11</f>
        <v>0</v>
      </c>
      <c r="E38" s="276">
        <f>D38*D$7</f>
        <v>0</v>
      </c>
      <c r="F38" s="288">
        <f>'TAB4.2.2'!$F$11</f>
        <v>0</v>
      </c>
      <c r="G38" s="276">
        <f>F38*F$7</f>
        <v>0</v>
      </c>
      <c r="H38" s="288">
        <f>'TAB4.2.2'!$F$11</f>
        <v>0</v>
      </c>
      <c r="I38" s="276">
        <f>H38*H$7</f>
        <v>0</v>
      </c>
      <c r="J38" s="288">
        <f>'TAB4.2.2'!$F$11</f>
        <v>0</v>
      </c>
      <c r="K38" s="276">
        <f>J38*J$7</f>
        <v>0</v>
      </c>
      <c r="L38" s="288">
        <f>'TAB4.2.2'!$I$11</f>
        <v>0</v>
      </c>
      <c r="M38" s="276">
        <f>L38*L$7</f>
        <v>0</v>
      </c>
      <c r="N38" s="288">
        <f>'TAB4.2.2'!$L$11</f>
        <v>0</v>
      </c>
      <c r="O38" s="276">
        <f>N38*N$7</f>
        <v>0</v>
      </c>
      <c r="P38" s="288">
        <f>'TAB4.2.2'!$O$11</f>
        <v>0</v>
      </c>
      <c r="Q38" s="276">
        <f>P38*P$7</f>
        <v>0</v>
      </c>
      <c r="R38" s="288">
        <f>'TAB4.2.2'!$R$11</f>
        <v>0</v>
      </c>
      <c r="S38" s="276">
        <f>R38*R$7</f>
        <v>0</v>
      </c>
      <c r="U38" s="217">
        <f t="shared" si="10"/>
        <v>6</v>
      </c>
    </row>
    <row r="39" spans="1:22" x14ac:dyDescent="0.3">
      <c r="A39" s="205" t="s">
        <v>130</v>
      </c>
      <c r="B39" s="288">
        <f>'TAB4.2.2'!$C$13</f>
        <v>0</v>
      </c>
      <c r="C39" s="276">
        <f>B39*B$7</f>
        <v>0</v>
      </c>
      <c r="D39" s="288">
        <f>'TAB4.2.2'!$C$13</f>
        <v>0</v>
      </c>
      <c r="E39" s="276">
        <f>D39*D$7</f>
        <v>0</v>
      </c>
      <c r="F39" s="288">
        <f>'TAB4.2.2'!$F$13</f>
        <v>0</v>
      </c>
      <c r="G39" s="276">
        <f>F39*F$7</f>
        <v>0</v>
      </c>
      <c r="H39" s="288">
        <f>'TAB4.2.2'!$F$13</f>
        <v>0</v>
      </c>
      <c r="I39" s="276">
        <f>H39*H$7</f>
        <v>0</v>
      </c>
      <c r="J39" s="288">
        <f>'TAB4.2.2'!$F$13</f>
        <v>0</v>
      </c>
      <c r="K39" s="276">
        <f>J39*J$7</f>
        <v>0</v>
      </c>
      <c r="L39" s="288">
        <f>'TAB4.2.2'!$I$13</f>
        <v>0</v>
      </c>
      <c r="M39" s="276">
        <f>L39*L$7</f>
        <v>0</v>
      </c>
      <c r="N39" s="288">
        <f>'TAB4.2.2'!$L$13</f>
        <v>0</v>
      </c>
      <c r="O39" s="276">
        <f>N39*N$7</f>
        <v>0</v>
      </c>
      <c r="P39" s="288">
        <f>'TAB4.2.2'!$O$13</f>
        <v>0</v>
      </c>
      <c r="Q39" s="276">
        <f>P39*P$7</f>
        <v>0</v>
      </c>
      <c r="R39" s="288">
        <f>'TAB4.2.2'!$R$13</f>
        <v>0</v>
      </c>
      <c r="S39" s="276">
        <f>R39*R$7</f>
        <v>0</v>
      </c>
      <c r="U39" s="217">
        <f t="shared" si="10"/>
        <v>7</v>
      </c>
    </row>
    <row r="40" spans="1:22" x14ac:dyDescent="0.3">
      <c r="A40" s="205" t="s">
        <v>56</v>
      </c>
      <c r="B40" s="288"/>
      <c r="C40" s="276">
        <f>SUM(C41:C43)</f>
        <v>0</v>
      </c>
      <c r="D40" s="288"/>
      <c r="E40" s="276">
        <f>SUM(E41:E43)</f>
        <v>0</v>
      </c>
      <c r="F40" s="288"/>
      <c r="G40" s="276">
        <f>SUM(G41:G43)</f>
        <v>0</v>
      </c>
      <c r="H40" s="288"/>
      <c r="I40" s="276">
        <f>SUM(I41:I43)</f>
        <v>0</v>
      </c>
      <c r="J40" s="288"/>
      <c r="K40" s="276">
        <f>SUM(K41:K43)</f>
        <v>0</v>
      </c>
      <c r="L40" s="288"/>
      <c r="M40" s="276">
        <f>SUM(M41:M43)</f>
        <v>0</v>
      </c>
      <c r="N40" s="288"/>
      <c r="O40" s="276">
        <f>SUM(O41:O43)</f>
        <v>0</v>
      </c>
      <c r="P40" s="288"/>
      <c r="Q40" s="276">
        <f>SUM(Q41:Q43)</f>
        <v>0</v>
      </c>
      <c r="R40" s="288"/>
      <c r="S40" s="276">
        <f>SUM(S41:S43)</f>
        <v>0</v>
      </c>
      <c r="U40" s="217">
        <f t="shared" si="10"/>
        <v>8</v>
      </c>
    </row>
    <row r="41" spans="1:22" x14ac:dyDescent="0.3">
      <c r="A41" s="207" t="s">
        <v>2</v>
      </c>
      <c r="B41" s="288">
        <f>'TAB4.2.2'!$C$15</f>
        <v>0</v>
      </c>
      <c r="C41" s="276">
        <f t="shared" ref="C41:C44" si="11">B41*B$7</f>
        <v>0</v>
      </c>
      <c r="D41" s="288">
        <f>'TAB4.2.2'!$C$15</f>
        <v>0</v>
      </c>
      <c r="E41" s="276">
        <f t="shared" ref="E41:E44" si="12">D41*D$7</f>
        <v>0</v>
      </c>
      <c r="F41" s="288">
        <f>'TAB4.2.2'!$F$15</f>
        <v>0</v>
      </c>
      <c r="G41" s="276">
        <f t="shared" ref="G41:G44" si="13">F41*F$7</f>
        <v>0</v>
      </c>
      <c r="H41" s="288">
        <f>'TAB4.2.2'!$F$15</f>
        <v>0</v>
      </c>
      <c r="I41" s="276">
        <f t="shared" ref="I41:I44" si="14">H41*H$7</f>
        <v>0</v>
      </c>
      <c r="J41" s="288">
        <f>'TAB4.2.2'!$F$15</f>
        <v>0</v>
      </c>
      <c r="K41" s="276">
        <f t="shared" ref="K41:K44" si="15">J41*J$7</f>
        <v>0</v>
      </c>
      <c r="L41" s="288">
        <f>'TAB4.2.2'!$I$15</f>
        <v>0</v>
      </c>
      <c r="M41" s="276">
        <f t="shared" ref="M41:M44" si="16">L41*L$7</f>
        <v>0</v>
      </c>
      <c r="N41" s="288">
        <f>'TAB4.2.2'!$L$15</f>
        <v>0</v>
      </c>
      <c r="O41" s="276">
        <f t="shared" ref="O41:O44" si="17">N41*N$7</f>
        <v>0</v>
      </c>
      <c r="P41" s="288">
        <f>'TAB4.2.2'!$O$15</f>
        <v>0</v>
      </c>
      <c r="Q41" s="276">
        <f t="shared" ref="Q41:Q44" si="18">P41*P$7</f>
        <v>0</v>
      </c>
      <c r="R41" s="288">
        <f>'TAB4.2.2'!$R$15</f>
        <v>0</v>
      </c>
      <c r="S41" s="276">
        <f t="shared" ref="S41:S44" si="19">R41*R$7</f>
        <v>0</v>
      </c>
      <c r="U41" s="217">
        <f t="shared" si="10"/>
        <v>9</v>
      </c>
    </row>
    <row r="42" spans="1:22" x14ac:dyDescent="0.3">
      <c r="A42" s="207" t="s">
        <v>6</v>
      </c>
      <c r="B42" s="288">
        <f>'TAB4.2.2'!$C$16</f>
        <v>0</v>
      </c>
      <c r="C42" s="276">
        <f t="shared" si="11"/>
        <v>0</v>
      </c>
      <c r="D42" s="288">
        <f>'TAB4.2.2'!$C$16</f>
        <v>0</v>
      </c>
      <c r="E42" s="276">
        <f t="shared" si="12"/>
        <v>0</v>
      </c>
      <c r="F42" s="288">
        <f>'TAB4.2.2'!$F$16</f>
        <v>0</v>
      </c>
      <c r="G42" s="276">
        <f t="shared" si="13"/>
        <v>0</v>
      </c>
      <c r="H42" s="288">
        <f>'TAB4.2.2'!$F$16</f>
        <v>0</v>
      </c>
      <c r="I42" s="276">
        <f t="shared" si="14"/>
        <v>0</v>
      </c>
      <c r="J42" s="288">
        <f>'TAB4.2.2'!$F$16</f>
        <v>0</v>
      </c>
      <c r="K42" s="276">
        <f t="shared" si="15"/>
        <v>0</v>
      </c>
      <c r="L42" s="288">
        <f>'TAB4.2.2'!$I$16</f>
        <v>0</v>
      </c>
      <c r="M42" s="276">
        <f t="shared" si="16"/>
        <v>0</v>
      </c>
      <c r="N42" s="288">
        <f>'TAB4.2.2'!$L$16</f>
        <v>0</v>
      </c>
      <c r="O42" s="276">
        <f t="shared" si="17"/>
        <v>0</v>
      </c>
      <c r="P42" s="288">
        <f>'TAB4.2.2'!$O$16</f>
        <v>0</v>
      </c>
      <c r="Q42" s="276">
        <f t="shared" si="18"/>
        <v>0</v>
      </c>
      <c r="R42" s="288">
        <f>'TAB4.2.2'!$R$16</f>
        <v>0</v>
      </c>
      <c r="S42" s="276">
        <f t="shared" si="19"/>
        <v>0</v>
      </c>
      <c r="U42" s="217">
        <f t="shared" si="10"/>
        <v>10</v>
      </c>
    </row>
    <row r="43" spans="1:22" x14ac:dyDescent="0.3">
      <c r="A43" s="207" t="s">
        <v>10</v>
      </c>
      <c r="B43" s="288">
        <f>'TAB4.2.2'!$C$17</f>
        <v>0</v>
      </c>
      <c r="C43" s="276">
        <f t="shared" si="11"/>
        <v>0</v>
      </c>
      <c r="D43" s="288">
        <f>'TAB4.2.2'!$C$17</f>
        <v>0</v>
      </c>
      <c r="E43" s="276">
        <f t="shared" si="12"/>
        <v>0</v>
      </c>
      <c r="F43" s="288">
        <f>'TAB4.2.2'!$F$17</f>
        <v>0</v>
      </c>
      <c r="G43" s="276">
        <f t="shared" si="13"/>
        <v>0</v>
      </c>
      <c r="H43" s="288">
        <f>'TAB4.2.2'!$F$17</f>
        <v>0</v>
      </c>
      <c r="I43" s="276">
        <f t="shared" si="14"/>
        <v>0</v>
      </c>
      <c r="J43" s="288">
        <f>'TAB4.2.2'!$F$17</f>
        <v>0</v>
      </c>
      <c r="K43" s="276">
        <f t="shared" si="15"/>
        <v>0</v>
      </c>
      <c r="L43" s="288">
        <f>'TAB4.2.2'!$I$17</f>
        <v>0</v>
      </c>
      <c r="M43" s="276">
        <f t="shared" si="16"/>
        <v>0</v>
      </c>
      <c r="N43" s="288">
        <f>'TAB4.2.2'!$L$17</f>
        <v>0</v>
      </c>
      <c r="O43" s="276">
        <f t="shared" si="17"/>
        <v>0</v>
      </c>
      <c r="P43" s="288">
        <f>'TAB4.2.2'!$O$17</f>
        <v>0</v>
      </c>
      <c r="Q43" s="276">
        <f t="shared" si="18"/>
        <v>0</v>
      </c>
      <c r="R43" s="288">
        <f>'TAB4.2.2'!$R$17</f>
        <v>0</v>
      </c>
      <c r="S43" s="276">
        <f t="shared" si="19"/>
        <v>0</v>
      </c>
      <c r="U43" s="217">
        <f t="shared" si="10"/>
        <v>11</v>
      </c>
    </row>
    <row r="44" spans="1:22" x14ac:dyDescent="0.3">
      <c r="A44" s="205" t="s">
        <v>131</v>
      </c>
      <c r="B44" s="288">
        <f>'TAB4.2.2'!$C$18</f>
        <v>0</v>
      </c>
      <c r="C44" s="276">
        <f t="shared" si="11"/>
        <v>0</v>
      </c>
      <c r="D44" s="288">
        <f>'TAB4.2.2'!$C$18</f>
        <v>0</v>
      </c>
      <c r="E44" s="276">
        <f t="shared" si="12"/>
        <v>0</v>
      </c>
      <c r="F44" s="288">
        <f>'TAB4.2.2'!$F$18</f>
        <v>0</v>
      </c>
      <c r="G44" s="276">
        <f t="shared" si="13"/>
        <v>0</v>
      </c>
      <c r="H44" s="288">
        <f>'TAB4.2.2'!$F$18</f>
        <v>0</v>
      </c>
      <c r="I44" s="276">
        <f t="shared" si="14"/>
        <v>0</v>
      </c>
      <c r="J44" s="288">
        <f>'TAB4.2.2'!$F$18</f>
        <v>0</v>
      </c>
      <c r="K44" s="276">
        <f t="shared" si="15"/>
        <v>0</v>
      </c>
      <c r="L44" s="288">
        <f>'TAB4.2.2'!$I$18</f>
        <v>0</v>
      </c>
      <c r="M44" s="276">
        <f t="shared" si="16"/>
        <v>0</v>
      </c>
      <c r="N44" s="288">
        <f>'TAB4.2.2'!$L$18</f>
        <v>0</v>
      </c>
      <c r="O44" s="276">
        <f t="shared" si="17"/>
        <v>0</v>
      </c>
      <c r="P44" s="288">
        <f>'TAB4.2.2'!$O$18</f>
        <v>0</v>
      </c>
      <c r="Q44" s="276">
        <f t="shared" si="18"/>
        <v>0</v>
      </c>
      <c r="R44" s="288">
        <f>'TAB4.2.2'!$R$18</f>
        <v>0</v>
      </c>
      <c r="S44" s="276">
        <f t="shared" si="19"/>
        <v>0</v>
      </c>
      <c r="U44" s="217">
        <f t="shared" si="10"/>
        <v>12</v>
      </c>
    </row>
    <row r="45" spans="1:22" x14ac:dyDescent="0.3">
      <c r="A45" s="47" t="s">
        <v>7</v>
      </c>
      <c r="B45" s="10"/>
      <c r="C45" s="255">
        <f>SUM(C35,C39:C40,C44)</f>
        <v>0</v>
      </c>
      <c r="D45" s="10"/>
      <c r="E45" s="255">
        <f>SUM(E35,E39:E40,E44)</f>
        <v>0</v>
      </c>
      <c r="F45" s="10"/>
      <c r="G45" s="255">
        <f>SUM(G35,G39:G40,G44)</f>
        <v>0</v>
      </c>
      <c r="H45" s="10"/>
      <c r="I45" s="255">
        <f>SUM(I35,I39:I40,I44)</f>
        <v>0</v>
      </c>
      <c r="J45" s="10"/>
      <c r="K45" s="255">
        <f>SUM(K35,K39:K40,K44)</f>
        <v>0</v>
      </c>
      <c r="L45" s="10"/>
      <c r="M45" s="255">
        <f>SUM(M35,M39:M40,M44)</f>
        <v>0</v>
      </c>
      <c r="N45" s="10"/>
      <c r="O45" s="255">
        <f>SUM(O35,O39:O40,O44)</f>
        <v>0</v>
      </c>
      <c r="P45" s="10"/>
      <c r="Q45" s="255">
        <f>SUM(Q35,Q39:Q40,Q44)</f>
        <v>0</v>
      </c>
      <c r="R45" s="10"/>
      <c r="S45" s="255">
        <f>SUM(S35,S39:S40,S44)</f>
        <v>0</v>
      </c>
      <c r="U45" s="217">
        <f t="shared" si="10"/>
        <v>13</v>
      </c>
    </row>
    <row r="46" spans="1:22" x14ac:dyDescent="0.3">
      <c r="A46" s="218" t="s">
        <v>303</v>
      </c>
      <c r="B46" s="6"/>
      <c r="C46" s="277">
        <f>C24</f>
        <v>0</v>
      </c>
      <c r="E46" s="277">
        <f>E24</f>
        <v>0</v>
      </c>
      <c r="F46" s="6"/>
      <c r="G46" s="277">
        <f>G24</f>
        <v>0</v>
      </c>
      <c r="I46" s="277">
        <f>I24</f>
        <v>0</v>
      </c>
      <c r="K46" s="277">
        <f>K24</f>
        <v>0</v>
      </c>
      <c r="L46" s="6"/>
      <c r="M46" s="277">
        <f>M24</f>
        <v>0</v>
      </c>
      <c r="O46" s="277">
        <f>O24</f>
        <v>0</v>
      </c>
      <c r="P46" s="6"/>
      <c r="Q46" s="277">
        <f>Q24</f>
        <v>0</v>
      </c>
      <c r="S46" s="277">
        <f>S24</f>
        <v>0</v>
      </c>
      <c r="U46" s="217">
        <f>V25</f>
        <v>14</v>
      </c>
    </row>
    <row r="47" spans="1:22" x14ac:dyDescent="0.3">
      <c r="A47" s="280" t="s">
        <v>304</v>
      </c>
      <c r="B47" s="281"/>
      <c r="C47" s="282">
        <f>C45-C46</f>
        <v>0</v>
      </c>
      <c r="D47" s="283"/>
      <c r="E47" s="282">
        <f>E45-E46</f>
        <v>0</v>
      </c>
      <c r="F47" s="281"/>
      <c r="G47" s="282">
        <f>G45-G46</f>
        <v>0</v>
      </c>
      <c r="H47" s="283"/>
      <c r="I47" s="282">
        <f>I45-I46</f>
        <v>0</v>
      </c>
      <c r="J47" s="283"/>
      <c r="K47" s="282">
        <f>K45-K46</f>
        <v>0</v>
      </c>
      <c r="L47" s="281"/>
      <c r="M47" s="282">
        <f>M45-M46</f>
        <v>0</v>
      </c>
      <c r="N47" s="283"/>
      <c r="O47" s="282">
        <f>O45-O46</f>
        <v>0</v>
      </c>
      <c r="P47" s="281"/>
      <c r="Q47" s="282">
        <f>Q45-Q46</f>
        <v>0</v>
      </c>
      <c r="R47" s="283"/>
      <c r="S47" s="282">
        <f>S45-S46</f>
        <v>0</v>
      </c>
      <c r="U47" s="217"/>
    </row>
    <row r="48" spans="1:22" ht="15.75" thickBot="1" x14ac:dyDescent="0.35">
      <c r="A48" s="219" t="s">
        <v>305</v>
      </c>
      <c r="B48" s="278"/>
      <c r="C48" s="284" t="str">
        <f>IFERROR((C47/C46)," ")</f>
        <v xml:space="preserve"> </v>
      </c>
      <c r="D48" s="279"/>
      <c r="E48" s="284" t="str">
        <f>IFERROR((E47/E46)," ")</f>
        <v xml:space="preserve"> </v>
      </c>
      <c r="F48" s="278"/>
      <c r="G48" s="284" t="str">
        <f>IFERROR((G47/G46)," ")</f>
        <v xml:space="preserve"> </v>
      </c>
      <c r="H48" s="279"/>
      <c r="I48" s="284" t="str">
        <f>IFERROR((I47/I46)," ")</f>
        <v xml:space="preserve"> </v>
      </c>
      <c r="J48" s="279"/>
      <c r="K48" s="284" t="str">
        <f>IFERROR((K47/K46)," ")</f>
        <v xml:space="preserve"> </v>
      </c>
      <c r="L48" s="278"/>
      <c r="M48" s="284" t="str">
        <f>IFERROR((M47/M46)," ")</f>
        <v xml:space="preserve"> </v>
      </c>
      <c r="N48" s="279"/>
      <c r="O48" s="284" t="str">
        <f>IFERROR((O47/O46)," ")</f>
        <v xml:space="preserve"> </v>
      </c>
      <c r="P48" s="278"/>
      <c r="Q48" s="284" t="str">
        <f>IFERROR((Q47/Q46)," ")</f>
        <v xml:space="preserve"> </v>
      </c>
      <c r="R48" s="279"/>
      <c r="S48" s="284" t="str">
        <f>IFERROR((S47/S46)," ")</f>
        <v xml:space="preserve"> </v>
      </c>
      <c r="V48" s="217"/>
    </row>
    <row r="49" spans="1:22" ht="15.75" thickTop="1" x14ac:dyDescent="0.3">
      <c r="A49" s="339"/>
      <c r="B49" s="6"/>
      <c r="C49" s="340"/>
      <c r="D49" s="308"/>
      <c r="E49" s="340"/>
      <c r="F49" s="6"/>
      <c r="G49" s="340"/>
      <c r="H49" s="308"/>
      <c r="I49" s="340"/>
      <c r="J49" s="308"/>
      <c r="K49" s="340"/>
      <c r="L49" s="6"/>
      <c r="M49" s="340"/>
      <c r="N49" s="308"/>
      <c r="O49" s="340"/>
      <c r="P49" s="6"/>
      <c r="Q49" s="340"/>
      <c r="R49" s="308"/>
      <c r="S49" s="340"/>
      <c r="V49" s="217"/>
    </row>
    <row r="50" spans="1:22" x14ac:dyDescent="0.3">
      <c r="A50" s="341" t="s">
        <v>315</v>
      </c>
      <c r="B50" s="288">
        <f>'TAB4.2.2'!$C$12</f>
        <v>0</v>
      </c>
      <c r="C50" s="276">
        <f>B50*B$7</f>
        <v>0</v>
      </c>
      <c r="D50" s="288">
        <f>'TAB4.2.2'!$C$12</f>
        <v>0</v>
      </c>
      <c r="E50" s="276">
        <f>D50*D$7</f>
        <v>0</v>
      </c>
      <c r="F50" s="288">
        <f>'TAB4.2.2'!$F$12</f>
        <v>0</v>
      </c>
      <c r="G50" s="276">
        <f>F50*F$7</f>
        <v>0</v>
      </c>
      <c r="H50" s="288">
        <f>'TAB4.2.2'!$F$12</f>
        <v>0</v>
      </c>
      <c r="I50" s="276">
        <f>H50*H$7</f>
        <v>0</v>
      </c>
      <c r="J50" s="288">
        <f>'TAB4.2.2'!$F$12</f>
        <v>0</v>
      </c>
      <c r="K50" s="276">
        <f>J50*J$7</f>
        <v>0</v>
      </c>
      <c r="L50" s="288">
        <f>'TAB4.2.2'!$I$12</f>
        <v>0</v>
      </c>
      <c r="M50" s="276">
        <f>L50*L$7</f>
        <v>0</v>
      </c>
      <c r="N50" s="288">
        <f>'TAB4.2.2'!$L$12</f>
        <v>0</v>
      </c>
      <c r="O50" s="276">
        <f>N50*N$7</f>
        <v>0</v>
      </c>
      <c r="P50" s="288">
        <f>'TAB4.2.2'!$O$12</f>
        <v>0</v>
      </c>
      <c r="Q50" s="276">
        <f>P50*P$7</f>
        <v>0</v>
      </c>
      <c r="R50" s="288">
        <f>'TAB4.2.2'!$R$12</f>
        <v>0</v>
      </c>
      <c r="S50" s="276">
        <f>R50*R$7</f>
        <v>0</v>
      </c>
      <c r="V50" s="217"/>
    </row>
    <row r="51" spans="1:22" s="342" customFormat="1" x14ac:dyDescent="0.3">
      <c r="B51" s="343"/>
      <c r="C51" s="343">
        <f>IFERROR(C50/C45,0)</f>
        <v>0</v>
      </c>
      <c r="D51" s="343"/>
      <c r="E51" s="343">
        <f>IFERROR(E50/E45,0)</f>
        <v>0</v>
      </c>
      <c r="F51" s="343"/>
      <c r="G51" s="343">
        <f>IFERROR(G50/G45,0)</f>
        <v>0</v>
      </c>
      <c r="H51" s="343"/>
      <c r="I51" s="343">
        <f>IFERROR(I50/I45,0)</f>
        <v>0</v>
      </c>
      <c r="J51" s="343"/>
      <c r="K51" s="343">
        <f>IFERROR(K50/K45,0)</f>
        <v>0</v>
      </c>
      <c r="L51" s="343"/>
      <c r="M51" s="343">
        <f>IFERROR(M50/M45,0)</f>
        <v>0</v>
      </c>
      <c r="N51" s="343"/>
      <c r="O51" s="343">
        <f>IFERROR(O50/O45,0)</f>
        <v>0</v>
      </c>
      <c r="P51" s="343"/>
      <c r="Q51" s="343">
        <f>IFERROR(Q50/Q45,0)</f>
        <v>0</v>
      </c>
      <c r="R51" s="343"/>
      <c r="S51" s="343">
        <f>IFERROR(S50/S45,0)</f>
        <v>0</v>
      </c>
      <c r="V51" s="344"/>
    </row>
    <row r="52" spans="1:22" x14ac:dyDescent="0.3">
      <c r="U52" s="217"/>
    </row>
    <row r="53" spans="1:22" ht="21" x14ac:dyDescent="0.35">
      <c r="A53" s="406" t="s">
        <v>255</v>
      </c>
      <c r="B53" s="407"/>
      <c r="C53" s="407"/>
      <c r="D53" s="407"/>
      <c r="E53" s="407"/>
      <c r="F53" s="407"/>
      <c r="G53" s="407"/>
      <c r="H53" s="407"/>
      <c r="I53" s="407"/>
      <c r="J53" s="407"/>
      <c r="K53" s="407"/>
      <c r="L53" s="407"/>
      <c r="M53" s="407"/>
      <c r="N53" s="407"/>
      <c r="O53" s="407"/>
      <c r="P53" s="407"/>
      <c r="Q53" s="407"/>
      <c r="R53" s="407"/>
      <c r="S53" s="408"/>
      <c r="U53" s="217">
        <f t="shared" ref="U53:U66" si="20">U32</f>
        <v>15</v>
      </c>
    </row>
    <row r="54" spans="1:22" x14ac:dyDescent="0.3">
      <c r="A54" s="477" t="s">
        <v>0</v>
      </c>
      <c r="B54" s="467" t="str">
        <f>B$5&amp;" | "&amp;B6</f>
        <v>T1 | Relevé annuel</v>
      </c>
      <c r="C54" s="468"/>
      <c r="D54" s="467" t="str">
        <f>D$5&amp;" | "&amp;D6</f>
        <v>T1 | Relevé annuel</v>
      </c>
      <c r="E54" s="468"/>
      <c r="F54" s="467" t="str">
        <f>F$5&amp;" | "&amp;F6</f>
        <v>T2 | Relevé annuel</v>
      </c>
      <c r="G54" s="468"/>
      <c r="H54" s="467" t="str">
        <f>H$5&amp;" | "&amp;H6</f>
        <v>T2 | Relevé annuel</v>
      </c>
      <c r="I54" s="468"/>
      <c r="J54" s="467" t="str">
        <f>J$5&amp;" | "&amp;J6</f>
        <v>T2 | Relevé annuel</v>
      </c>
      <c r="K54" s="468"/>
      <c r="L54" s="467" t="str">
        <f>L$5&amp;" | "&amp;L6</f>
        <v>T3 | Relevé annuel</v>
      </c>
      <c r="M54" s="468"/>
      <c r="N54" s="467" t="str">
        <f>N$5&amp;" | "&amp;N6</f>
        <v>T4 | MMR</v>
      </c>
      <c r="O54" s="468"/>
      <c r="P54" s="467" t="str">
        <f>P$5&amp;" | "&amp;P6</f>
        <v>T5 | AMR</v>
      </c>
      <c r="Q54" s="468"/>
      <c r="R54" s="467" t="str">
        <f>R$5&amp;" | "&amp;R6</f>
        <v>T6 | AMR</v>
      </c>
      <c r="S54" s="468"/>
      <c r="U54" s="217">
        <f t="shared" si="20"/>
        <v>1</v>
      </c>
    </row>
    <row r="55" spans="1:22" x14ac:dyDescent="0.3">
      <c r="A55" s="478"/>
      <c r="B55" s="211" t="s">
        <v>143</v>
      </c>
      <c r="C55" s="211" t="s">
        <v>144</v>
      </c>
      <c r="D55" s="211" t="s">
        <v>143</v>
      </c>
      <c r="E55" s="211" t="s">
        <v>144</v>
      </c>
      <c r="F55" s="211" t="s">
        <v>143</v>
      </c>
      <c r="G55" s="211" t="s">
        <v>144</v>
      </c>
      <c r="H55" s="211" t="s">
        <v>143</v>
      </c>
      <c r="I55" s="211" t="s">
        <v>144</v>
      </c>
      <c r="J55" s="338" t="s">
        <v>143</v>
      </c>
      <c r="K55" s="338" t="s">
        <v>144</v>
      </c>
      <c r="L55" s="211" t="s">
        <v>143</v>
      </c>
      <c r="M55" s="211" t="s">
        <v>144</v>
      </c>
      <c r="N55" s="211" t="s">
        <v>143</v>
      </c>
      <c r="O55" s="211" t="s">
        <v>144</v>
      </c>
      <c r="P55" s="211" t="s">
        <v>143</v>
      </c>
      <c r="Q55" s="211" t="s">
        <v>144</v>
      </c>
      <c r="R55" s="216" t="s">
        <v>143</v>
      </c>
      <c r="S55" s="216" t="s">
        <v>144</v>
      </c>
      <c r="U55" s="217">
        <f t="shared" si="20"/>
        <v>2</v>
      </c>
    </row>
    <row r="56" spans="1:22" x14ac:dyDescent="0.3">
      <c r="A56" s="205" t="s">
        <v>5</v>
      </c>
      <c r="B56" s="8"/>
      <c r="C56" s="276">
        <f>SUM(C57:C59)</f>
        <v>0</v>
      </c>
      <c r="D56" s="276"/>
      <c r="E56" s="276">
        <f>SUM(E57:E59)</f>
        <v>0</v>
      </c>
      <c r="F56" s="276"/>
      <c r="G56" s="276">
        <f>SUM(G57:G59)</f>
        <v>0</v>
      </c>
      <c r="H56" s="276"/>
      <c r="I56" s="276">
        <f>SUM(I57:I59)</f>
        <v>0</v>
      </c>
      <c r="J56" s="276"/>
      <c r="K56" s="276">
        <f>SUM(K57:K59)</f>
        <v>0</v>
      </c>
      <c r="L56" s="276"/>
      <c r="M56" s="276">
        <f>SUM(M57:M59)</f>
        <v>0</v>
      </c>
      <c r="N56" s="276"/>
      <c r="O56" s="276">
        <f>SUM(O57:O59)</f>
        <v>0</v>
      </c>
      <c r="P56" s="276"/>
      <c r="Q56" s="276">
        <f>SUM(Q57:Q59)</f>
        <v>0</v>
      </c>
      <c r="R56" s="276"/>
      <c r="S56" s="276">
        <f>SUM(S57:S59)</f>
        <v>0</v>
      </c>
      <c r="U56" s="217">
        <f t="shared" si="20"/>
        <v>3</v>
      </c>
    </row>
    <row r="57" spans="1:22" x14ac:dyDescent="0.3">
      <c r="A57" s="207" t="s">
        <v>110</v>
      </c>
      <c r="B57" s="465"/>
      <c r="C57" s="466"/>
      <c r="D57" s="465"/>
      <c r="E57" s="466"/>
      <c r="F57" s="465"/>
      <c r="G57" s="466"/>
      <c r="H57" s="465"/>
      <c r="I57" s="466"/>
      <c r="J57" s="465"/>
      <c r="K57" s="466"/>
      <c r="L57" s="465"/>
      <c r="M57" s="466"/>
      <c r="N57" s="465"/>
      <c r="O57" s="466"/>
      <c r="P57" s="276">
        <f>'TAB4.3.2'!$O$8</f>
        <v>0</v>
      </c>
      <c r="Q57" s="276">
        <f>P57*P$8</f>
        <v>0</v>
      </c>
      <c r="R57" s="276">
        <f>'TAB4.3.2'!$R$8</f>
        <v>0</v>
      </c>
      <c r="S57" s="276">
        <f>R57*R$8</f>
        <v>0</v>
      </c>
      <c r="U57" s="217">
        <f t="shared" si="20"/>
        <v>4</v>
      </c>
    </row>
    <row r="58" spans="1:22" x14ac:dyDescent="0.3">
      <c r="A58" s="207" t="s">
        <v>132</v>
      </c>
      <c r="B58" s="276">
        <f>'TAB4.3.2'!$C$9</f>
        <v>0</v>
      </c>
      <c r="C58" s="276">
        <f>B58*1</f>
        <v>0</v>
      </c>
      <c r="D58" s="276">
        <f>'TAB4.3.2'!$C$9</f>
        <v>0</v>
      </c>
      <c r="E58" s="276">
        <f>D58*1</f>
        <v>0</v>
      </c>
      <c r="F58" s="276">
        <f>'TAB4.3.2'!$F$9</f>
        <v>0</v>
      </c>
      <c r="G58" s="276">
        <f>F58*1</f>
        <v>0</v>
      </c>
      <c r="H58" s="276">
        <f>'TAB4.3.2'!$F$9</f>
        <v>0</v>
      </c>
      <c r="I58" s="276">
        <f>H58*1</f>
        <v>0</v>
      </c>
      <c r="J58" s="276">
        <f>'TAB4.3.2'!$F$9</f>
        <v>0</v>
      </c>
      <c r="K58" s="276">
        <f>J58*1</f>
        <v>0</v>
      </c>
      <c r="L58" s="276">
        <f>'TAB4.3.2'!$I$9</f>
        <v>0</v>
      </c>
      <c r="M58" s="276">
        <f>L58*1</f>
        <v>0</v>
      </c>
      <c r="N58" s="276">
        <f>'TAB4.3.2'!$L$9</f>
        <v>0</v>
      </c>
      <c r="O58" s="276">
        <f>N58*1</f>
        <v>0</v>
      </c>
      <c r="P58" s="276">
        <f>'TAB4.3.2'!$O$9</f>
        <v>0</v>
      </c>
      <c r="Q58" s="276">
        <f>P58*1</f>
        <v>0</v>
      </c>
      <c r="R58" s="276">
        <f>'TAB4.3.2'!$R$9</f>
        <v>0</v>
      </c>
      <c r="S58" s="276">
        <f>R58*1</f>
        <v>0</v>
      </c>
      <c r="U58" s="217">
        <f t="shared" si="20"/>
        <v>5</v>
      </c>
    </row>
    <row r="59" spans="1:22" x14ac:dyDescent="0.3">
      <c r="A59" s="207" t="s">
        <v>115</v>
      </c>
      <c r="B59" s="288">
        <f>'TAB4.3.2'!$C$11</f>
        <v>0</v>
      </c>
      <c r="C59" s="276">
        <f>B59*B$7</f>
        <v>0</v>
      </c>
      <c r="D59" s="288">
        <f>'TAB4.3.2'!$C$11</f>
        <v>0</v>
      </c>
      <c r="E59" s="276">
        <f>D59*D$7</f>
        <v>0</v>
      </c>
      <c r="F59" s="288">
        <f>'TAB4.3.2'!$F$11</f>
        <v>0</v>
      </c>
      <c r="G59" s="276">
        <f>F59*F$7</f>
        <v>0</v>
      </c>
      <c r="H59" s="288">
        <f>'TAB4.3.2'!$F$11</f>
        <v>0</v>
      </c>
      <c r="I59" s="276">
        <f>H59*H$7</f>
        <v>0</v>
      </c>
      <c r="J59" s="288">
        <f>'TAB4.3.2'!$F$11</f>
        <v>0</v>
      </c>
      <c r="K59" s="276">
        <f>J59*J$7</f>
        <v>0</v>
      </c>
      <c r="L59" s="288">
        <f>'TAB4.3.2'!$I$11</f>
        <v>0</v>
      </c>
      <c r="M59" s="276">
        <f>L59*L$7</f>
        <v>0</v>
      </c>
      <c r="N59" s="288">
        <f>'TAB4.3.2'!$L$11</f>
        <v>0</v>
      </c>
      <c r="O59" s="276">
        <f>N59*N$7</f>
        <v>0</v>
      </c>
      <c r="P59" s="288">
        <f>'TAB4.3.2'!$O$11</f>
        <v>0</v>
      </c>
      <c r="Q59" s="276">
        <f>P59*P$7</f>
        <v>0</v>
      </c>
      <c r="R59" s="288">
        <f>'TAB4.3.2'!$R$11</f>
        <v>0</v>
      </c>
      <c r="S59" s="276">
        <f>R59*R$7</f>
        <v>0</v>
      </c>
      <c r="U59" s="217">
        <f t="shared" si="20"/>
        <v>6</v>
      </c>
    </row>
    <row r="60" spans="1:22" x14ac:dyDescent="0.3">
      <c r="A60" s="205" t="s">
        <v>130</v>
      </c>
      <c r="B60" s="288">
        <f>'TAB4.3.2'!$C$13</f>
        <v>0</v>
      </c>
      <c r="C60" s="276">
        <f>B60*B$7</f>
        <v>0</v>
      </c>
      <c r="D60" s="288">
        <f>'TAB4.3.2'!$C$13</f>
        <v>0</v>
      </c>
      <c r="E60" s="276">
        <f>D60*D$7</f>
        <v>0</v>
      </c>
      <c r="F60" s="288">
        <f>'TAB4.3.2'!$F$13</f>
        <v>0</v>
      </c>
      <c r="G60" s="276">
        <f>F60*F$7</f>
        <v>0</v>
      </c>
      <c r="H60" s="288">
        <f>'TAB4.3.2'!$F$13</f>
        <v>0</v>
      </c>
      <c r="I60" s="276">
        <f>H60*H$7</f>
        <v>0</v>
      </c>
      <c r="J60" s="288">
        <f>'TAB4.3.2'!$F$13</f>
        <v>0</v>
      </c>
      <c r="K60" s="276">
        <f>J60*J$7</f>
        <v>0</v>
      </c>
      <c r="L60" s="288">
        <f>'TAB4.3.2'!$I$13</f>
        <v>0</v>
      </c>
      <c r="M60" s="276">
        <f>L60*L$7</f>
        <v>0</v>
      </c>
      <c r="N60" s="288">
        <f>'TAB4.3.2'!$L$13</f>
        <v>0</v>
      </c>
      <c r="O60" s="276">
        <f>N60*N$7</f>
        <v>0</v>
      </c>
      <c r="P60" s="288">
        <f>'TAB4.3.2'!$O$13</f>
        <v>0</v>
      </c>
      <c r="Q60" s="276">
        <f>P60*P$7</f>
        <v>0</v>
      </c>
      <c r="R60" s="288">
        <f>'TAB4.3.2'!$R$13</f>
        <v>0</v>
      </c>
      <c r="S60" s="276">
        <f>R60*R$7</f>
        <v>0</v>
      </c>
      <c r="U60" s="217">
        <f t="shared" si="20"/>
        <v>7</v>
      </c>
    </row>
    <row r="61" spans="1:22" x14ac:dyDescent="0.3">
      <c r="A61" s="205" t="s">
        <v>56</v>
      </c>
      <c r="B61" s="288"/>
      <c r="C61" s="276">
        <f>SUM(C62:C64)</f>
        <v>0</v>
      </c>
      <c r="D61" s="288"/>
      <c r="E61" s="276">
        <f>SUM(E62:E64)</f>
        <v>0</v>
      </c>
      <c r="F61" s="288"/>
      <c r="G61" s="276">
        <f>SUM(G62:G64)</f>
        <v>0</v>
      </c>
      <c r="H61" s="288"/>
      <c r="I61" s="276">
        <f>SUM(I62:I64)</f>
        <v>0</v>
      </c>
      <c r="J61" s="288"/>
      <c r="K61" s="276">
        <f>SUM(K62:K64)</f>
        <v>0</v>
      </c>
      <c r="L61" s="288"/>
      <c r="M61" s="276">
        <f>SUM(M62:M64)</f>
        <v>0</v>
      </c>
      <c r="N61" s="288"/>
      <c r="O61" s="276">
        <f>SUM(O62:O64)</f>
        <v>0</v>
      </c>
      <c r="P61" s="288"/>
      <c r="Q61" s="276">
        <f>SUM(Q62:Q64)</f>
        <v>0</v>
      </c>
      <c r="R61" s="288"/>
      <c r="S61" s="276">
        <f>SUM(S62:S64)</f>
        <v>0</v>
      </c>
      <c r="U61" s="217">
        <f t="shared" si="20"/>
        <v>8</v>
      </c>
    </row>
    <row r="62" spans="1:22" x14ac:dyDescent="0.3">
      <c r="A62" s="207" t="s">
        <v>2</v>
      </c>
      <c r="B62" s="288">
        <f>'TAB4.3.2'!$C$15</f>
        <v>0</v>
      </c>
      <c r="C62" s="276">
        <f t="shared" ref="C62:C65" si="21">B62*B$7</f>
        <v>0</v>
      </c>
      <c r="D62" s="288">
        <f>'TAB4.3.2'!$C$15</f>
        <v>0</v>
      </c>
      <c r="E62" s="276">
        <f t="shared" ref="E62:E65" si="22">D62*D$7</f>
        <v>0</v>
      </c>
      <c r="F62" s="288">
        <f>'TAB4.3.2'!$F$15</f>
        <v>0</v>
      </c>
      <c r="G62" s="276">
        <f t="shared" ref="G62:G65" si="23">F62*F$7</f>
        <v>0</v>
      </c>
      <c r="H62" s="288">
        <f>'TAB4.3.2'!$F$15</f>
        <v>0</v>
      </c>
      <c r="I62" s="276">
        <f t="shared" ref="I62:I65" si="24">H62*H$7</f>
        <v>0</v>
      </c>
      <c r="J62" s="288">
        <f>'TAB4.3.2'!$F$15</f>
        <v>0</v>
      </c>
      <c r="K62" s="276">
        <f t="shared" ref="K62:K65" si="25">J62*J$7</f>
        <v>0</v>
      </c>
      <c r="L62" s="288">
        <f>'TAB4.3.2'!$I$15</f>
        <v>0</v>
      </c>
      <c r="M62" s="276">
        <f t="shared" ref="M62:M65" si="26">L62*L$7</f>
        <v>0</v>
      </c>
      <c r="N62" s="288">
        <f>'TAB4.3.2'!$L$15</f>
        <v>0</v>
      </c>
      <c r="O62" s="276">
        <f t="shared" ref="O62:O65" si="27">N62*N$7</f>
        <v>0</v>
      </c>
      <c r="P62" s="288">
        <f>'TAB4.3.2'!$O$15</f>
        <v>0</v>
      </c>
      <c r="Q62" s="276">
        <f t="shared" ref="Q62:Q65" si="28">P62*P$7</f>
        <v>0</v>
      </c>
      <c r="R62" s="288">
        <f>'TAB4.3.2'!$R$15</f>
        <v>0</v>
      </c>
      <c r="S62" s="276">
        <f t="shared" ref="S62:S65" si="29">R62*R$7</f>
        <v>0</v>
      </c>
      <c r="U62" s="217">
        <f t="shared" si="20"/>
        <v>9</v>
      </c>
    </row>
    <row r="63" spans="1:22" x14ac:dyDescent="0.3">
      <c r="A63" s="207" t="s">
        <v>6</v>
      </c>
      <c r="B63" s="288">
        <f>'TAB4.3.2'!$C$16</f>
        <v>0</v>
      </c>
      <c r="C63" s="276">
        <f t="shared" si="21"/>
        <v>0</v>
      </c>
      <c r="D63" s="288">
        <f>'TAB4.3.2'!$C$16</f>
        <v>0</v>
      </c>
      <c r="E63" s="276">
        <f t="shared" si="22"/>
        <v>0</v>
      </c>
      <c r="F63" s="288">
        <f>'TAB4.3.2'!$F$16</f>
        <v>0</v>
      </c>
      <c r="G63" s="276">
        <f t="shared" si="23"/>
        <v>0</v>
      </c>
      <c r="H63" s="288">
        <f>'TAB4.3.2'!$F$16</f>
        <v>0</v>
      </c>
      <c r="I63" s="276">
        <f t="shared" si="24"/>
        <v>0</v>
      </c>
      <c r="J63" s="288">
        <f>'TAB4.3.2'!$F$16</f>
        <v>0</v>
      </c>
      <c r="K63" s="276">
        <f t="shared" si="25"/>
        <v>0</v>
      </c>
      <c r="L63" s="288">
        <f>'TAB4.3.2'!$I$16</f>
        <v>0</v>
      </c>
      <c r="M63" s="276">
        <f t="shared" si="26"/>
        <v>0</v>
      </c>
      <c r="N63" s="288">
        <f>'TAB4.3.2'!$L$16</f>
        <v>0</v>
      </c>
      <c r="O63" s="276">
        <f t="shared" si="27"/>
        <v>0</v>
      </c>
      <c r="P63" s="288">
        <f>'TAB4.3.2'!$O$16</f>
        <v>0</v>
      </c>
      <c r="Q63" s="276">
        <f t="shared" si="28"/>
        <v>0</v>
      </c>
      <c r="R63" s="288">
        <f>'TAB4.3.2'!$R$16</f>
        <v>0</v>
      </c>
      <c r="S63" s="276">
        <f t="shared" si="29"/>
        <v>0</v>
      </c>
      <c r="U63" s="217">
        <f t="shared" si="20"/>
        <v>10</v>
      </c>
    </row>
    <row r="64" spans="1:22" x14ac:dyDescent="0.3">
      <c r="A64" s="207" t="s">
        <v>10</v>
      </c>
      <c r="B64" s="288">
        <f>'TAB4.3.2'!$C$17</f>
        <v>0</v>
      </c>
      <c r="C64" s="276">
        <f t="shared" si="21"/>
        <v>0</v>
      </c>
      <c r="D64" s="288">
        <f>'TAB4.3.2'!$C$17</f>
        <v>0</v>
      </c>
      <c r="E64" s="276">
        <f t="shared" si="22"/>
        <v>0</v>
      </c>
      <c r="F64" s="288">
        <f>'TAB4.3.2'!$F$17</f>
        <v>0</v>
      </c>
      <c r="G64" s="276">
        <f t="shared" si="23"/>
        <v>0</v>
      </c>
      <c r="H64" s="288">
        <f>'TAB4.3.2'!$F$17</f>
        <v>0</v>
      </c>
      <c r="I64" s="276">
        <f t="shared" si="24"/>
        <v>0</v>
      </c>
      <c r="J64" s="288">
        <f>'TAB4.3.2'!$F$17</f>
        <v>0</v>
      </c>
      <c r="K64" s="276">
        <f t="shared" si="25"/>
        <v>0</v>
      </c>
      <c r="L64" s="288">
        <f>'TAB4.3.2'!$I$17</f>
        <v>0</v>
      </c>
      <c r="M64" s="276">
        <f t="shared" si="26"/>
        <v>0</v>
      </c>
      <c r="N64" s="288">
        <f>'TAB4.3.2'!$L$17</f>
        <v>0</v>
      </c>
      <c r="O64" s="276">
        <f t="shared" si="27"/>
        <v>0</v>
      </c>
      <c r="P64" s="288">
        <f>'TAB4.3.2'!$O$17</f>
        <v>0</v>
      </c>
      <c r="Q64" s="276">
        <f t="shared" si="28"/>
        <v>0</v>
      </c>
      <c r="R64" s="288">
        <f>'TAB4.3.2'!$R$17</f>
        <v>0</v>
      </c>
      <c r="S64" s="276">
        <f t="shared" si="29"/>
        <v>0</v>
      </c>
      <c r="U64" s="217">
        <f t="shared" si="20"/>
        <v>11</v>
      </c>
    </row>
    <row r="65" spans="1:22" x14ac:dyDescent="0.3">
      <c r="A65" s="205" t="s">
        <v>131</v>
      </c>
      <c r="B65" s="288">
        <f>'TAB4.3.2'!$C$18</f>
        <v>0</v>
      </c>
      <c r="C65" s="276">
        <f t="shared" si="21"/>
        <v>0</v>
      </c>
      <c r="D65" s="288">
        <f>'TAB4.3.2'!$C$18</f>
        <v>0</v>
      </c>
      <c r="E65" s="276">
        <f t="shared" si="22"/>
        <v>0</v>
      </c>
      <c r="F65" s="288">
        <f>'TAB4.3.2'!$F$18</f>
        <v>0</v>
      </c>
      <c r="G65" s="276">
        <f t="shared" si="23"/>
        <v>0</v>
      </c>
      <c r="H65" s="288">
        <f>'TAB4.3.2'!$F$18</f>
        <v>0</v>
      </c>
      <c r="I65" s="276">
        <f t="shared" si="24"/>
        <v>0</v>
      </c>
      <c r="J65" s="288">
        <f>'TAB4.3.2'!$F$18</f>
        <v>0</v>
      </c>
      <c r="K65" s="276">
        <f t="shared" si="25"/>
        <v>0</v>
      </c>
      <c r="L65" s="288">
        <f>'TAB4.3.2'!$I$18</f>
        <v>0</v>
      </c>
      <c r="M65" s="276">
        <f t="shared" si="26"/>
        <v>0</v>
      </c>
      <c r="N65" s="288">
        <f>'TAB4.3.2'!$L$18</f>
        <v>0</v>
      </c>
      <c r="O65" s="276">
        <f t="shared" si="27"/>
        <v>0</v>
      </c>
      <c r="P65" s="288">
        <f>'TAB4.3.2'!$O$18</f>
        <v>0</v>
      </c>
      <c r="Q65" s="276">
        <f t="shared" si="28"/>
        <v>0</v>
      </c>
      <c r="R65" s="288">
        <f>'TAB4.3.2'!$R$18</f>
        <v>0</v>
      </c>
      <c r="S65" s="276">
        <f t="shared" si="29"/>
        <v>0</v>
      </c>
      <c r="U65" s="217">
        <f t="shared" si="20"/>
        <v>12</v>
      </c>
    </row>
    <row r="66" spans="1:22" x14ac:dyDescent="0.3">
      <c r="A66" s="47" t="s">
        <v>7</v>
      </c>
      <c r="B66" s="10"/>
      <c r="C66" s="255">
        <f>SUM(C56,C60:C61,C65)</f>
        <v>0</v>
      </c>
      <c r="D66" s="10"/>
      <c r="E66" s="255">
        <f>SUM(E56,E60:E61,E65)</f>
        <v>0</v>
      </c>
      <c r="F66" s="10"/>
      <c r="G66" s="255">
        <f>SUM(G56,G60:G61,G65)</f>
        <v>0</v>
      </c>
      <c r="H66" s="10"/>
      <c r="I66" s="255">
        <f>SUM(I56,I60:I61,I65)</f>
        <v>0</v>
      </c>
      <c r="J66" s="10"/>
      <c r="K66" s="255">
        <f>SUM(K56,K60:K61,K65)</f>
        <v>0</v>
      </c>
      <c r="L66" s="10"/>
      <c r="M66" s="255">
        <f>SUM(M56,M60:M61,M65)</f>
        <v>0</v>
      </c>
      <c r="N66" s="10"/>
      <c r="O66" s="255">
        <f>SUM(O56,O60:O61,O65)</f>
        <v>0</v>
      </c>
      <c r="P66" s="10"/>
      <c r="Q66" s="255">
        <f>SUM(Q56,Q60:Q61,Q65)</f>
        <v>0</v>
      </c>
      <c r="R66" s="10"/>
      <c r="S66" s="255">
        <f>SUM(S56,S60:S61,S65)</f>
        <v>0</v>
      </c>
      <c r="U66" s="217">
        <f t="shared" si="20"/>
        <v>13</v>
      </c>
    </row>
    <row r="67" spans="1:22" x14ac:dyDescent="0.3">
      <c r="A67" s="218" t="s">
        <v>306</v>
      </c>
      <c r="B67" s="6"/>
      <c r="C67" s="277">
        <f>C45</f>
        <v>0</v>
      </c>
      <c r="E67" s="277">
        <f>E45</f>
        <v>0</v>
      </c>
      <c r="F67" s="6"/>
      <c r="G67" s="277">
        <f>G45</f>
        <v>0</v>
      </c>
      <c r="I67" s="277">
        <f>I45</f>
        <v>0</v>
      </c>
      <c r="K67" s="277">
        <f>K45</f>
        <v>0</v>
      </c>
      <c r="L67" s="6"/>
      <c r="M67" s="277">
        <f>M45</f>
        <v>0</v>
      </c>
      <c r="O67" s="277">
        <f>O45</f>
        <v>0</v>
      </c>
      <c r="P67" s="6"/>
      <c r="Q67" s="277">
        <f>Q45</f>
        <v>0</v>
      </c>
      <c r="S67" s="277">
        <f>S45</f>
        <v>0</v>
      </c>
      <c r="U67" s="217">
        <f>V46</f>
        <v>0</v>
      </c>
    </row>
    <row r="68" spans="1:22" x14ac:dyDescent="0.3">
      <c r="A68" s="280" t="s">
        <v>307</v>
      </c>
      <c r="B68" s="281"/>
      <c r="C68" s="282">
        <f>C66-C67</f>
        <v>0</v>
      </c>
      <c r="D68" s="283"/>
      <c r="E68" s="282">
        <f>E66-E67</f>
        <v>0</v>
      </c>
      <c r="F68" s="281"/>
      <c r="G68" s="282">
        <f>G66-G67</f>
        <v>0</v>
      </c>
      <c r="H68" s="283"/>
      <c r="I68" s="282">
        <f>I66-I67</f>
        <v>0</v>
      </c>
      <c r="J68" s="283"/>
      <c r="K68" s="282">
        <f>K66-K67</f>
        <v>0</v>
      </c>
      <c r="L68" s="281"/>
      <c r="M68" s="282">
        <f>M66-M67</f>
        <v>0</v>
      </c>
      <c r="N68" s="283"/>
      <c r="O68" s="282">
        <f>O66-O67</f>
        <v>0</v>
      </c>
      <c r="P68" s="281"/>
      <c r="Q68" s="282">
        <f>Q66-Q67</f>
        <v>0</v>
      </c>
      <c r="R68" s="283"/>
      <c r="S68" s="282">
        <f>S66-S67</f>
        <v>0</v>
      </c>
      <c r="U68" s="217"/>
    </row>
    <row r="69" spans="1:22" ht="15.75" thickBot="1" x14ac:dyDescent="0.35">
      <c r="A69" s="219" t="s">
        <v>308</v>
      </c>
      <c r="B69" s="278"/>
      <c r="C69" s="284" t="str">
        <f>IFERROR((C68/C67)," ")</f>
        <v xml:space="preserve"> </v>
      </c>
      <c r="D69" s="279"/>
      <c r="E69" s="284" t="str">
        <f>IFERROR((E68/E67)," ")</f>
        <v xml:space="preserve"> </v>
      </c>
      <c r="F69" s="278"/>
      <c r="G69" s="284" t="str">
        <f>IFERROR((G68/G67)," ")</f>
        <v xml:space="preserve"> </v>
      </c>
      <c r="H69" s="279"/>
      <c r="I69" s="284" t="str">
        <f>IFERROR((I68/I67)," ")</f>
        <v xml:space="preserve"> </v>
      </c>
      <c r="J69" s="279"/>
      <c r="K69" s="284" t="str">
        <f>IFERROR((K68/K67)," ")</f>
        <v xml:space="preserve"> </v>
      </c>
      <c r="L69" s="278"/>
      <c r="M69" s="284" t="str">
        <f>IFERROR((M68/M67)," ")</f>
        <v xml:space="preserve"> </v>
      </c>
      <c r="N69" s="279"/>
      <c r="O69" s="284" t="str">
        <f>IFERROR((O68/O67)," ")</f>
        <v xml:space="preserve"> </v>
      </c>
      <c r="P69" s="278"/>
      <c r="Q69" s="284" t="str">
        <f>IFERROR((Q68/Q67)," ")</f>
        <v xml:space="preserve"> </v>
      </c>
      <c r="R69" s="279"/>
      <c r="S69" s="284" t="str">
        <f>IFERROR((S68/S67)," ")</f>
        <v xml:space="preserve"> </v>
      </c>
      <c r="U69" s="217"/>
    </row>
    <row r="70" spans="1:22" ht="15.75" thickTop="1" x14ac:dyDescent="0.3">
      <c r="A70" s="339"/>
      <c r="B70" s="6"/>
      <c r="C70" s="340"/>
      <c r="D70" s="308"/>
      <c r="E70" s="340"/>
      <c r="F70" s="6"/>
      <c r="G70" s="340"/>
      <c r="H70" s="308"/>
      <c r="I70" s="340"/>
      <c r="J70" s="308"/>
      <c r="K70" s="340"/>
      <c r="L70" s="6"/>
      <c r="M70" s="340"/>
      <c r="N70" s="308"/>
      <c r="O70" s="340"/>
      <c r="P70" s="6"/>
      <c r="Q70" s="340"/>
      <c r="R70" s="308"/>
      <c r="S70" s="340"/>
      <c r="U70" s="217"/>
    </row>
    <row r="71" spans="1:22" x14ac:dyDescent="0.3">
      <c r="A71" s="341" t="s">
        <v>315</v>
      </c>
      <c r="B71" s="288">
        <f>'TAB4.3.2'!$C$12</f>
        <v>0</v>
      </c>
      <c r="C71" s="276">
        <f>B71*B$7</f>
        <v>0</v>
      </c>
      <c r="D71" s="288">
        <f>'TAB4.3.2'!$C$12</f>
        <v>0</v>
      </c>
      <c r="E71" s="276">
        <f>D71*D$7</f>
        <v>0</v>
      </c>
      <c r="F71" s="288">
        <f>'TAB4.3.2'!$F$12</f>
        <v>0</v>
      </c>
      <c r="G71" s="276">
        <f>F71*F$7</f>
        <v>0</v>
      </c>
      <c r="H71" s="288">
        <f>'TAB4.3.2'!$F$12</f>
        <v>0</v>
      </c>
      <c r="I71" s="276">
        <f>H71*H$7</f>
        <v>0</v>
      </c>
      <c r="J71" s="288">
        <f>'TAB4.3.2'!$F$12</f>
        <v>0</v>
      </c>
      <c r="K71" s="276">
        <f>J71*J$7</f>
        <v>0</v>
      </c>
      <c r="L71" s="288">
        <f>'TAB4.3.2'!$I$12</f>
        <v>0</v>
      </c>
      <c r="M71" s="276">
        <f>L71*L$7</f>
        <v>0</v>
      </c>
      <c r="N71" s="288">
        <f>'TAB4.3.2'!$L$12</f>
        <v>0</v>
      </c>
      <c r="O71" s="276">
        <f>N71*N$7</f>
        <v>0</v>
      </c>
      <c r="P71" s="288">
        <f>'TAB4.3.2'!$O$12</f>
        <v>0</v>
      </c>
      <c r="Q71" s="276">
        <f>P71*P$7</f>
        <v>0</v>
      </c>
      <c r="R71" s="288">
        <f>'TAB4.3.2'!$R$12</f>
        <v>0</v>
      </c>
      <c r="S71" s="276">
        <f>R71*R$7</f>
        <v>0</v>
      </c>
      <c r="V71" s="217"/>
    </row>
    <row r="72" spans="1:22" s="342" customFormat="1" x14ac:dyDescent="0.3">
      <c r="B72" s="343"/>
      <c r="C72" s="343">
        <f>IFERROR(C71/C66,0)</f>
        <v>0</v>
      </c>
      <c r="D72" s="343"/>
      <c r="E72" s="343">
        <f>IFERROR(E71/E66,0)</f>
        <v>0</v>
      </c>
      <c r="F72" s="343"/>
      <c r="G72" s="343">
        <f>IFERROR(G71/G66,0)</f>
        <v>0</v>
      </c>
      <c r="H72" s="343"/>
      <c r="I72" s="343">
        <f>IFERROR(I71/I66,0)</f>
        <v>0</v>
      </c>
      <c r="J72" s="343"/>
      <c r="K72" s="343">
        <f>IFERROR(K71/K66,0)</f>
        <v>0</v>
      </c>
      <c r="L72" s="343"/>
      <c r="M72" s="343">
        <f>IFERROR(M71/M66,0)</f>
        <v>0</v>
      </c>
      <c r="N72" s="343"/>
      <c r="O72" s="343">
        <f>IFERROR(O71/O66,0)</f>
        <v>0</v>
      </c>
      <c r="P72" s="343"/>
      <c r="Q72" s="343">
        <f>IFERROR(Q71/Q66,0)</f>
        <v>0</v>
      </c>
      <c r="R72" s="343"/>
      <c r="S72" s="343">
        <f>IFERROR(S71/S66,0)</f>
        <v>0</v>
      </c>
      <c r="V72" s="344"/>
    </row>
    <row r="73" spans="1:22" x14ac:dyDescent="0.3">
      <c r="U73" s="217">
        <f>U46</f>
        <v>14</v>
      </c>
    </row>
    <row r="74" spans="1:22" ht="21" x14ac:dyDescent="0.35">
      <c r="A74" s="406" t="s">
        <v>256</v>
      </c>
      <c r="B74" s="407"/>
      <c r="C74" s="407"/>
      <c r="D74" s="407"/>
      <c r="E74" s="407"/>
      <c r="F74" s="407"/>
      <c r="G74" s="407"/>
      <c r="H74" s="407"/>
      <c r="I74" s="407"/>
      <c r="J74" s="407"/>
      <c r="K74" s="407"/>
      <c r="L74" s="407"/>
      <c r="M74" s="407"/>
      <c r="N74" s="407"/>
      <c r="O74" s="407"/>
      <c r="P74" s="407"/>
      <c r="Q74" s="407"/>
      <c r="R74" s="407"/>
      <c r="S74" s="408"/>
      <c r="U74" s="217">
        <f t="shared" ref="U74:U87" si="30">U53</f>
        <v>15</v>
      </c>
    </row>
    <row r="75" spans="1:22" x14ac:dyDescent="0.3">
      <c r="A75" s="477" t="s">
        <v>0</v>
      </c>
      <c r="B75" s="467" t="str">
        <f>B$5&amp;" | "&amp;B6</f>
        <v>T1 | Relevé annuel</v>
      </c>
      <c r="C75" s="468"/>
      <c r="D75" s="467" t="str">
        <f>D$5&amp;" | "&amp;D6</f>
        <v>T1 | Relevé annuel</v>
      </c>
      <c r="E75" s="468"/>
      <c r="F75" s="467" t="str">
        <f>F$5&amp;" | "&amp;F6</f>
        <v>T2 | Relevé annuel</v>
      </c>
      <c r="G75" s="468"/>
      <c r="H75" s="467" t="str">
        <f>H$5&amp;" | "&amp;H6</f>
        <v>T2 | Relevé annuel</v>
      </c>
      <c r="I75" s="468"/>
      <c r="J75" s="467" t="str">
        <f>J$5&amp;" | "&amp;J6</f>
        <v>T2 | Relevé annuel</v>
      </c>
      <c r="K75" s="468"/>
      <c r="L75" s="467" t="str">
        <f>L$5&amp;" | "&amp;L6</f>
        <v>T3 | Relevé annuel</v>
      </c>
      <c r="M75" s="468"/>
      <c r="N75" s="467" t="str">
        <f>N$5&amp;" | "&amp;N6</f>
        <v>T4 | MMR</v>
      </c>
      <c r="O75" s="468"/>
      <c r="P75" s="467" t="str">
        <f>P$5&amp;" | "&amp;P6</f>
        <v>T5 | AMR</v>
      </c>
      <c r="Q75" s="468"/>
      <c r="R75" s="467" t="str">
        <f>R$5&amp;" | "&amp;R6</f>
        <v>T6 | AMR</v>
      </c>
      <c r="S75" s="468"/>
      <c r="U75" s="217">
        <f t="shared" si="30"/>
        <v>1</v>
      </c>
    </row>
    <row r="76" spans="1:22" x14ac:dyDescent="0.3">
      <c r="A76" s="478"/>
      <c r="B76" s="211" t="s">
        <v>143</v>
      </c>
      <c r="C76" s="211" t="s">
        <v>144</v>
      </c>
      <c r="D76" s="211" t="s">
        <v>143</v>
      </c>
      <c r="E76" s="211" t="s">
        <v>144</v>
      </c>
      <c r="F76" s="211" t="s">
        <v>143</v>
      </c>
      <c r="G76" s="211" t="s">
        <v>144</v>
      </c>
      <c r="H76" s="211" t="s">
        <v>143</v>
      </c>
      <c r="I76" s="211" t="s">
        <v>144</v>
      </c>
      <c r="J76" s="338" t="s">
        <v>143</v>
      </c>
      <c r="K76" s="338" t="s">
        <v>144</v>
      </c>
      <c r="L76" s="211" t="s">
        <v>143</v>
      </c>
      <c r="M76" s="211" t="s">
        <v>144</v>
      </c>
      <c r="N76" s="211" t="s">
        <v>143</v>
      </c>
      <c r="O76" s="211" t="s">
        <v>144</v>
      </c>
      <c r="P76" s="211" t="s">
        <v>143</v>
      </c>
      <c r="Q76" s="211" t="s">
        <v>144</v>
      </c>
      <c r="R76" s="216" t="s">
        <v>143</v>
      </c>
      <c r="S76" s="216" t="s">
        <v>144</v>
      </c>
      <c r="U76" s="217">
        <f t="shared" si="30"/>
        <v>2</v>
      </c>
    </row>
    <row r="77" spans="1:22" x14ac:dyDescent="0.3">
      <c r="A77" s="205" t="s">
        <v>5</v>
      </c>
      <c r="B77" s="8"/>
      <c r="C77" s="276">
        <f>SUM(C78:C80)</f>
        <v>0</v>
      </c>
      <c r="D77" s="276"/>
      <c r="E77" s="276">
        <f>SUM(E78:E80)</f>
        <v>0</v>
      </c>
      <c r="F77" s="276"/>
      <c r="G77" s="276">
        <f>SUM(G78:G80)</f>
        <v>0</v>
      </c>
      <c r="H77" s="276"/>
      <c r="I77" s="276">
        <f>SUM(I78:I80)</f>
        <v>0</v>
      </c>
      <c r="J77" s="276"/>
      <c r="K77" s="276">
        <f>SUM(K78:K80)</f>
        <v>0</v>
      </c>
      <c r="L77" s="276"/>
      <c r="M77" s="276">
        <f>SUM(M78:M80)</f>
        <v>0</v>
      </c>
      <c r="N77" s="276"/>
      <c r="O77" s="276">
        <f>SUM(O78:O80)</f>
        <v>0</v>
      </c>
      <c r="P77" s="276"/>
      <c r="Q77" s="276">
        <f>SUM(Q78:Q80)</f>
        <v>0</v>
      </c>
      <c r="R77" s="276"/>
      <c r="S77" s="276">
        <f>SUM(S78:S80)</f>
        <v>0</v>
      </c>
      <c r="U77" s="217">
        <f t="shared" si="30"/>
        <v>3</v>
      </c>
    </row>
    <row r="78" spans="1:22" x14ac:dyDescent="0.3">
      <c r="A78" s="207" t="s">
        <v>110</v>
      </c>
      <c r="B78" s="465"/>
      <c r="C78" s="466"/>
      <c r="D78" s="465"/>
      <c r="E78" s="466"/>
      <c r="F78" s="465"/>
      <c r="G78" s="466"/>
      <c r="H78" s="465"/>
      <c r="I78" s="466"/>
      <c r="J78" s="465"/>
      <c r="K78" s="466"/>
      <c r="L78" s="465"/>
      <c r="M78" s="466"/>
      <c r="N78" s="465"/>
      <c r="O78" s="466"/>
      <c r="P78" s="276">
        <f>'TAB4.4.2'!$O$8</f>
        <v>0</v>
      </c>
      <c r="Q78" s="276">
        <f>P78*P$8</f>
        <v>0</v>
      </c>
      <c r="R78" s="276">
        <f>'TAB4.4.2'!$R$8</f>
        <v>0</v>
      </c>
      <c r="S78" s="276">
        <f>R78*R$8</f>
        <v>0</v>
      </c>
      <c r="U78" s="217">
        <f t="shared" si="30"/>
        <v>4</v>
      </c>
    </row>
    <row r="79" spans="1:22" x14ac:dyDescent="0.3">
      <c r="A79" s="207" t="s">
        <v>132</v>
      </c>
      <c r="B79" s="276">
        <f>'TAB4.4.2'!$C$9</f>
        <v>0</v>
      </c>
      <c r="C79" s="276">
        <f>B79*1</f>
        <v>0</v>
      </c>
      <c r="D79" s="276">
        <f>'TAB4.4.2'!$C$9</f>
        <v>0</v>
      </c>
      <c r="E79" s="276">
        <f>D79*1</f>
        <v>0</v>
      </c>
      <c r="F79" s="276">
        <f>'TAB4.4.2'!$F$9</f>
        <v>0</v>
      </c>
      <c r="G79" s="276">
        <f>F79*1</f>
        <v>0</v>
      </c>
      <c r="H79" s="276">
        <f>'TAB4.4.2'!$F$9</f>
        <v>0</v>
      </c>
      <c r="I79" s="276">
        <f>H79*1</f>
        <v>0</v>
      </c>
      <c r="J79" s="276">
        <f>'TAB4.4.2'!$F$9</f>
        <v>0</v>
      </c>
      <c r="K79" s="276">
        <f>J79*1</f>
        <v>0</v>
      </c>
      <c r="L79" s="276">
        <f>'TAB4.4.2'!$I$9</f>
        <v>0</v>
      </c>
      <c r="M79" s="276">
        <f>L79*1</f>
        <v>0</v>
      </c>
      <c r="N79" s="276">
        <f>'TAB4.4.2'!$L$9</f>
        <v>0</v>
      </c>
      <c r="O79" s="276">
        <f>N79*1</f>
        <v>0</v>
      </c>
      <c r="P79" s="276">
        <f>'TAB4.4.2'!$O$9</f>
        <v>0</v>
      </c>
      <c r="Q79" s="276">
        <f>P79*1</f>
        <v>0</v>
      </c>
      <c r="R79" s="276">
        <f>'TAB4.4.2'!$R$9</f>
        <v>0</v>
      </c>
      <c r="S79" s="276">
        <f>R79*1</f>
        <v>0</v>
      </c>
      <c r="U79" s="217">
        <f t="shared" si="30"/>
        <v>5</v>
      </c>
    </row>
    <row r="80" spans="1:22" x14ac:dyDescent="0.3">
      <c r="A80" s="207" t="s">
        <v>115</v>
      </c>
      <c r="B80" s="288">
        <f>'TAB4.4.2'!$C$11</f>
        <v>0</v>
      </c>
      <c r="C80" s="276">
        <f>B80*B$7</f>
        <v>0</v>
      </c>
      <c r="D80" s="288">
        <f>'TAB4.4.2'!$C$11</f>
        <v>0</v>
      </c>
      <c r="E80" s="276">
        <f>D80*D$7</f>
        <v>0</v>
      </c>
      <c r="F80" s="288">
        <f>'TAB4.4.2'!$F$11</f>
        <v>0</v>
      </c>
      <c r="G80" s="276">
        <f>F80*F$7</f>
        <v>0</v>
      </c>
      <c r="H80" s="288">
        <f>'TAB4.4.2'!$F$11</f>
        <v>0</v>
      </c>
      <c r="I80" s="276">
        <f>H80*H$7</f>
        <v>0</v>
      </c>
      <c r="J80" s="288">
        <f>'TAB4.4.2'!$F$11</f>
        <v>0</v>
      </c>
      <c r="K80" s="276">
        <f>J80*J$7</f>
        <v>0</v>
      </c>
      <c r="L80" s="288">
        <f>'TAB4.4.2'!$I$11</f>
        <v>0</v>
      </c>
      <c r="M80" s="276">
        <f>L80*L$7</f>
        <v>0</v>
      </c>
      <c r="N80" s="288">
        <f>'TAB4.4.2'!$L$11</f>
        <v>0</v>
      </c>
      <c r="O80" s="276">
        <f>N80*N$7</f>
        <v>0</v>
      </c>
      <c r="P80" s="288">
        <f>'TAB4.4.2'!$O$11</f>
        <v>0</v>
      </c>
      <c r="Q80" s="276">
        <f>P80*P$7</f>
        <v>0</v>
      </c>
      <c r="R80" s="288">
        <f>'TAB4.4.2'!$R$11</f>
        <v>0</v>
      </c>
      <c r="S80" s="276">
        <f>R80*R$7</f>
        <v>0</v>
      </c>
      <c r="U80" s="217">
        <f t="shared" si="30"/>
        <v>6</v>
      </c>
    </row>
    <row r="81" spans="1:22" x14ac:dyDescent="0.3">
      <c r="A81" s="205" t="s">
        <v>130</v>
      </c>
      <c r="B81" s="288">
        <f>'TAB4.4.2'!$C$13</f>
        <v>0</v>
      </c>
      <c r="C81" s="276">
        <f>B81*B$7</f>
        <v>0</v>
      </c>
      <c r="D81" s="288">
        <f>'TAB4.4.2'!$C$13</f>
        <v>0</v>
      </c>
      <c r="E81" s="276">
        <f>D81*D$7</f>
        <v>0</v>
      </c>
      <c r="F81" s="288">
        <f>'TAB4.4.2'!$F$13</f>
        <v>0</v>
      </c>
      <c r="G81" s="276">
        <f>F81*F$7</f>
        <v>0</v>
      </c>
      <c r="H81" s="288">
        <f>'TAB4.4.2'!$F$13</f>
        <v>0</v>
      </c>
      <c r="I81" s="276">
        <f>H81*H$7</f>
        <v>0</v>
      </c>
      <c r="J81" s="288">
        <f>'TAB4.4.2'!$F$13</f>
        <v>0</v>
      </c>
      <c r="K81" s="276">
        <f>J81*J$7</f>
        <v>0</v>
      </c>
      <c r="L81" s="288">
        <f>'TAB4.4.2'!$I$13</f>
        <v>0</v>
      </c>
      <c r="M81" s="276">
        <f>L81*L$7</f>
        <v>0</v>
      </c>
      <c r="N81" s="288">
        <f>'TAB4.4.2'!$L$13</f>
        <v>0</v>
      </c>
      <c r="O81" s="276">
        <f>N81*N$7</f>
        <v>0</v>
      </c>
      <c r="P81" s="288">
        <f>'TAB4.4.2'!$O$13</f>
        <v>0</v>
      </c>
      <c r="Q81" s="276">
        <f>P81*P$7</f>
        <v>0</v>
      </c>
      <c r="R81" s="288">
        <f>'TAB4.4.2'!$R$13</f>
        <v>0</v>
      </c>
      <c r="S81" s="276">
        <f>R81*R$7</f>
        <v>0</v>
      </c>
      <c r="U81" s="217">
        <f t="shared" si="30"/>
        <v>7</v>
      </c>
    </row>
    <row r="82" spans="1:22" x14ac:dyDescent="0.3">
      <c r="A82" s="205" t="s">
        <v>56</v>
      </c>
      <c r="B82" s="288"/>
      <c r="C82" s="276">
        <f>SUM(C83:C85)</f>
        <v>0</v>
      </c>
      <c r="D82" s="288"/>
      <c r="E82" s="276">
        <f>SUM(E83:E85)</f>
        <v>0</v>
      </c>
      <c r="F82" s="288"/>
      <c r="G82" s="276">
        <f>SUM(G83:G85)</f>
        <v>0</v>
      </c>
      <c r="H82" s="288"/>
      <c r="I82" s="276">
        <f>SUM(I83:I85)</f>
        <v>0</v>
      </c>
      <c r="J82" s="288"/>
      <c r="K82" s="276">
        <f>SUM(K83:K85)</f>
        <v>0</v>
      </c>
      <c r="L82" s="288"/>
      <c r="M82" s="276">
        <f>SUM(M83:M85)</f>
        <v>0</v>
      </c>
      <c r="N82" s="288"/>
      <c r="O82" s="276">
        <f>SUM(O83:O85)</f>
        <v>0</v>
      </c>
      <c r="P82" s="288"/>
      <c r="Q82" s="276">
        <f>SUM(Q83:Q85)</f>
        <v>0</v>
      </c>
      <c r="R82" s="288"/>
      <c r="S82" s="276">
        <f>SUM(S83:S85)</f>
        <v>0</v>
      </c>
      <c r="U82" s="217">
        <f t="shared" si="30"/>
        <v>8</v>
      </c>
    </row>
    <row r="83" spans="1:22" x14ac:dyDescent="0.3">
      <c r="A83" s="207" t="s">
        <v>2</v>
      </c>
      <c r="B83" s="288">
        <f>'TAB4.4.2'!$C$15</f>
        <v>0</v>
      </c>
      <c r="C83" s="276">
        <f t="shared" ref="C83:C86" si="31">B83*B$7</f>
        <v>0</v>
      </c>
      <c r="D83" s="288">
        <f>'TAB4.4.2'!$C$15</f>
        <v>0</v>
      </c>
      <c r="E83" s="276">
        <f t="shared" ref="E83:E86" si="32">D83*D$7</f>
        <v>0</v>
      </c>
      <c r="F83" s="288">
        <f>'TAB4.4.2'!$F$15</f>
        <v>0</v>
      </c>
      <c r="G83" s="276">
        <f t="shared" ref="G83:G86" si="33">F83*F$7</f>
        <v>0</v>
      </c>
      <c r="H83" s="288">
        <f>'TAB4.4.2'!$F$15</f>
        <v>0</v>
      </c>
      <c r="I83" s="276">
        <f t="shared" ref="I83:I86" si="34">H83*H$7</f>
        <v>0</v>
      </c>
      <c r="J83" s="288">
        <f>'TAB4.4.2'!$F$15</f>
        <v>0</v>
      </c>
      <c r="K83" s="276">
        <f t="shared" ref="K83:K86" si="35">J83*J$7</f>
        <v>0</v>
      </c>
      <c r="L83" s="288">
        <f>'TAB4.4.2'!$I$15</f>
        <v>0</v>
      </c>
      <c r="M83" s="276">
        <f t="shared" ref="M83:M86" si="36">L83*L$7</f>
        <v>0</v>
      </c>
      <c r="N83" s="288">
        <f>'TAB4.4.2'!$L$15</f>
        <v>0</v>
      </c>
      <c r="O83" s="276">
        <f t="shared" ref="O83:O86" si="37">N83*N$7</f>
        <v>0</v>
      </c>
      <c r="P83" s="288">
        <f>'TAB4.4.2'!$O$15</f>
        <v>0</v>
      </c>
      <c r="Q83" s="276">
        <f t="shared" ref="Q83:Q86" si="38">P83*P$7</f>
        <v>0</v>
      </c>
      <c r="R83" s="288">
        <f>'TAB4.4.2'!$R$15</f>
        <v>0</v>
      </c>
      <c r="S83" s="276">
        <f t="shared" ref="S83:S86" si="39">R83*R$7</f>
        <v>0</v>
      </c>
      <c r="U83" s="217">
        <f t="shared" si="30"/>
        <v>9</v>
      </c>
    </row>
    <row r="84" spans="1:22" x14ac:dyDescent="0.3">
      <c r="A84" s="207" t="s">
        <v>6</v>
      </c>
      <c r="B84" s="288">
        <f>'TAB4.4.2'!$C$16</f>
        <v>0</v>
      </c>
      <c r="C84" s="276">
        <f t="shared" si="31"/>
        <v>0</v>
      </c>
      <c r="D84" s="288">
        <f>'TAB4.4.2'!$C$16</f>
        <v>0</v>
      </c>
      <c r="E84" s="276">
        <f t="shared" si="32"/>
        <v>0</v>
      </c>
      <c r="F84" s="288">
        <f>'TAB4.4.2'!$F$16</f>
        <v>0</v>
      </c>
      <c r="G84" s="276">
        <f t="shared" si="33"/>
        <v>0</v>
      </c>
      <c r="H84" s="288">
        <f>'TAB4.4.2'!$F$16</f>
        <v>0</v>
      </c>
      <c r="I84" s="276">
        <f t="shared" si="34"/>
        <v>0</v>
      </c>
      <c r="J84" s="288">
        <f>'TAB4.4.2'!$F$16</f>
        <v>0</v>
      </c>
      <c r="K84" s="276">
        <f t="shared" si="35"/>
        <v>0</v>
      </c>
      <c r="L84" s="288">
        <f>'TAB4.4.2'!$I$16</f>
        <v>0</v>
      </c>
      <c r="M84" s="276">
        <f t="shared" si="36"/>
        <v>0</v>
      </c>
      <c r="N84" s="288">
        <f>'TAB4.4.2'!$L$16</f>
        <v>0</v>
      </c>
      <c r="O84" s="276">
        <f t="shared" si="37"/>
        <v>0</v>
      </c>
      <c r="P84" s="288">
        <f>'TAB4.4.2'!$O$16</f>
        <v>0</v>
      </c>
      <c r="Q84" s="276">
        <f t="shared" si="38"/>
        <v>0</v>
      </c>
      <c r="R84" s="288">
        <f>'TAB4.4.2'!$R$16</f>
        <v>0</v>
      </c>
      <c r="S84" s="276">
        <f t="shared" si="39"/>
        <v>0</v>
      </c>
      <c r="U84" s="217">
        <f t="shared" si="30"/>
        <v>10</v>
      </c>
    </row>
    <row r="85" spans="1:22" x14ac:dyDescent="0.3">
      <c r="A85" s="207" t="s">
        <v>10</v>
      </c>
      <c r="B85" s="288">
        <f>'TAB4.4.2'!$C$17</f>
        <v>0</v>
      </c>
      <c r="C85" s="276">
        <f t="shared" si="31"/>
        <v>0</v>
      </c>
      <c r="D85" s="288">
        <f>'TAB4.4.2'!$C$17</f>
        <v>0</v>
      </c>
      <c r="E85" s="276">
        <f t="shared" si="32"/>
        <v>0</v>
      </c>
      <c r="F85" s="288">
        <f>'TAB4.4.2'!$F$17</f>
        <v>0</v>
      </c>
      <c r="G85" s="276">
        <f t="shared" si="33"/>
        <v>0</v>
      </c>
      <c r="H85" s="288">
        <f>'TAB4.4.2'!$F$17</f>
        <v>0</v>
      </c>
      <c r="I85" s="276">
        <f t="shared" si="34"/>
        <v>0</v>
      </c>
      <c r="J85" s="288">
        <f>'TAB4.4.2'!$F$17</f>
        <v>0</v>
      </c>
      <c r="K85" s="276">
        <f t="shared" si="35"/>
        <v>0</v>
      </c>
      <c r="L85" s="288">
        <f>'TAB4.4.2'!$I$17</f>
        <v>0</v>
      </c>
      <c r="M85" s="276">
        <f t="shared" si="36"/>
        <v>0</v>
      </c>
      <c r="N85" s="288">
        <f>'TAB4.4.2'!$L$17</f>
        <v>0</v>
      </c>
      <c r="O85" s="276">
        <f t="shared" si="37"/>
        <v>0</v>
      </c>
      <c r="P85" s="288">
        <f>'TAB4.4.2'!$O$17</f>
        <v>0</v>
      </c>
      <c r="Q85" s="276">
        <f t="shared" si="38"/>
        <v>0</v>
      </c>
      <c r="R85" s="288">
        <f>'TAB4.4.2'!$R$17</f>
        <v>0</v>
      </c>
      <c r="S85" s="276">
        <f t="shared" si="39"/>
        <v>0</v>
      </c>
      <c r="U85" s="217">
        <f t="shared" si="30"/>
        <v>11</v>
      </c>
    </row>
    <row r="86" spans="1:22" x14ac:dyDescent="0.3">
      <c r="A86" s="205" t="s">
        <v>131</v>
      </c>
      <c r="B86" s="288">
        <f>'TAB4.4.2'!$C$18</f>
        <v>0</v>
      </c>
      <c r="C86" s="276">
        <f t="shared" si="31"/>
        <v>0</v>
      </c>
      <c r="D86" s="288">
        <f>'TAB4.4.2'!$C$18</f>
        <v>0</v>
      </c>
      <c r="E86" s="276">
        <f t="shared" si="32"/>
        <v>0</v>
      </c>
      <c r="F86" s="288">
        <f>'TAB4.4.2'!$F$18</f>
        <v>0</v>
      </c>
      <c r="G86" s="276">
        <f t="shared" si="33"/>
        <v>0</v>
      </c>
      <c r="H86" s="288">
        <f>'TAB4.4.2'!$F$18</f>
        <v>0</v>
      </c>
      <c r="I86" s="276">
        <f t="shared" si="34"/>
        <v>0</v>
      </c>
      <c r="J86" s="288">
        <f>'TAB4.4.2'!$F$18</f>
        <v>0</v>
      </c>
      <c r="K86" s="276">
        <f t="shared" si="35"/>
        <v>0</v>
      </c>
      <c r="L86" s="288">
        <f>'TAB4.4.2'!$I$18</f>
        <v>0</v>
      </c>
      <c r="M86" s="276">
        <f t="shared" si="36"/>
        <v>0</v>
      </c>
      <c r="N86" s="288">
        <f>'TAB4.4.2'!$L$18</f>
        <v>0</v>
      </c>
      <c r="O86" s="276">
        <f t="shared" si="37"/>
        <v>0</v>
      </c>
      <c r="P86" s="288">
        <f>'TAB4.4.2'!$O$18</f>
        <v>0</v>
      </c>
      <c r="Q86" s="276">
        <f t="shared" si="38"/>
        <v>0</v>
      </c>
      <c r="R86" s="288">
        <f>'TAB4.4.2'!$R$18</f>
        <v>0</v>
      </c>
      <c r="S86" s="276">
        <f t="shared" si="39"/>
        <v>0</v>
      </c>
      <c r="U86" s="217">
        <f t="shared" si="30"/>
        <v>12</v>
      </c>
    </row>
    <row r="87" spans="1:22" x14ac:dyDescent="0.3">
      <c r="A87" s="47" t="s">
        <v>7</v>
      </c>
      <c r="B87" s="10"/>
      <c r="C87" s="255">
        <f>SUM(C77,C81:C82,C86)</f>
        <v>0</v>
      </c>
      <c r="D87" s="10"/>
      <c r="E87" s="255">
        <f>SUM(E77,E81:E82,E86)</f>
        <v>0</v>
      </c>
      <c r="F87" s="10"/>
      <c r="G87" s="255">
        <f>SUM(G77,G81:G82,G86)</f>
        <v>0</v>
      </c>
      <c r="H87" s="10"/>
      <c r="I87" s="255">
        <f>SUM(I77,I81:I82,I86)</f>
        <v>0</v>
      </c>
      <c r="J87" s="10"/>
      <c r="K87" s="255">
        <f>SUM(K77,K81:K82,K86)</f>
        <v>0</v>
      </c>
      <c r="L87" s="10"/>
      <c r="M87" s="255">
        <f>SUM(M77,M81:M82,M86)</f>
        <v>0</v>
      </c>
      <c r="N87" s="10"/>
      <c r="O87" s="255">
        <f>SUM(O77,O81:O82,O86)</f>
        <v>0</v>
      </c>
      <c r="P87" s="10"/>
      <c r="Q87" s="255">
        <f>SUM(Q77,Q81:Q82,Q86)</f>
        <v>0</v>
      </c>
      <c r="R87" s="10"/>
      <c r="S87" s="255">
        <f>SUM(S77,S81:S82,S86)</f>
        <v>0</v>
      </c>
      <c r="U87" s="217">
        <f t="shared" si="30"/>
        <v>13</v>
      </c>
    </row>
    <row r="88" spans="1:22" x14ac:dyDescent="0.3">
      <c r="A88" s="218" t="s">
        <v>309</v>
      </c>
      <c r="B88" s="6"/>
      <c r="C88" s="277">
        <f>C66</f>
        <v>0</v>
      </c>
      <c r="E88" s="277">
        <f>E66</f>
        <v>0</v>
      </c>
      <c r="F88" s="6"/>
      <c r="G88" s="277">
        <f>G66</f>
        <v>0</v>
      </c>
      <c r="I88" s="277">
        <f>I66</f>
        <v>0</v>
      </c>
      <c r="K88" s="277">
        <f>K66</f>
        <v>0</v>
      </c>
      <c r="L88" s="6"/>
      <c r="M88" s="277">
        <f>M66</f>
        <v>0</v>
      </c>
      <c r="O88" s="277">
        <f>O66</f>
        <v>0</v>
      </c>
      <c r="P88" s="6"/>
      <c r="Q88" s="277">
        <f>Q66</f>
        <v>0</v>
      </c>
      <c r="S88" s="277">
        <f>S66</f>
        <v>0</v>
      </c>
      <c r="U88" s="217">
        <f>V67</f>
        <v>0</v>
      </c>
    </row>
    <row r="89" spans="1:22" x14ac:dyDescent="0.3">
      <c r="A89" s="280" t="s">
        <v>310</v>
      </c>
      <c r="B89" s="281"/>
      <c r="C89" s="282">
        <f>C87-C88</f>
        <v>0</v>
      </c>
      <c r="D89" s="283"/>
      <c r="E89" s="282">
        <f>E87-E88</f>
        <v>0</v>
      </c>
      <c r="F89" s="281"/>
      <c r="G89" s="282">
        <f>G87-G88</f>
        <v>0</v>
      </c>
      <c r="H89" s="283"/>
      <c r="I89" s="282">
        <f>I87-I88</f>
        <v>0</v>
      </c>
      <c r="J89" s="283"/>
      <c r="K89" s="282">
        <f>K87-K88</f>
        <v>0</v>
      </c>
      <c r="L89" s="281"/>
      <c r="M89" s="282">
        <f>M87-M88</f>
        <v>0</v>
      </c>
      <c r="N89" s="283"/>
      <c r="O89" s="282">
        <f>O87-O88</f>
        <v>0</v>
      </c>
      <c r="P89" s="281"/>
      <c r="Q89" s="282">
        <f>Q87-Q88</f>
        <v>0</v>
      </c>
      <c r="R89" s="283"/>
      <c r="S89" s="282">
        <f>S87-S88</f>
        <v>0</v>
      </c>
      <c r="U89" s="217"/>
    </row>
    <row r="90" spans="1:22" ht="15.75" thickBot="1" x14ac:dyDescent="0.35">
      <c r="A90" s="219" t="s">
        <v>311</v>
      </c>
      <c r="B90" s="278"/>
      <c r="C90" s="284" t="str">
        <f>IFERROR((C89/C88)," ")</f>
        <v xml:space="preserve"> </v>
      </c>
      <c r="D90" s="279"/>
      <c r="E90" s="284" t="str">
        <f>IFERROR((E89/E88)," ")</f>
        <v xml:space="preserve"> </v>
      </c>
      <c r="F90" s="278"/>
      <c r="G90" s="284" t="str">
        <f>IFERROR((G89/G88)," ")</f>
        <v xml:space="preserve"> </v>
      </c>
      <c r="H90" s="279"/>
      <c r="I90" s="284" t="str">
        <f>IFERROR((I89/I88)," ")</f>
        <v xml:space="preserve"> </v>
      </c>
      <c r="J90" s="279"/>
      <c r="K90" s="284" t="str">
        <f>IFERROR((K89/K88)," ")</f>
        <v xml:space="preserve"> </v>
      </c>
      <c r="L90" s="278"/>
      <c r="M90" s="284" t="str">
        <f>IFERROR((M89/M88)," ")</f>
        <v xml:space="preserve"> </v>
      </c>
      <c r="N90" s="279"/>
      <c r="O90" s="284" t="str">
        <f>IFERROR((O89/O88)," ")</f>
        <v xml:space="preserve"> </v>
      </c>
      <c r="P90" s="278"/>
      <c r="Q90" s="284" t="str">
        <f>IFERROR((Q89/Q88)," ")</f>
        <v xml:space="preserve"> </v>
      </c>
      <c r="R90" s="279"/>
      <c r="S90" s="284" t="str">
        <f>IFERROR((S89/S88)," ")</f>
        <v xml:space="preserve"> </v>
      </c>
      <c r="U90" s="217"/>
    </row>
    <row r="91" spans="1:22" ht="15.75" thickTop="1" x14ac:dyDescent="0.3">
      <c r="A91" s="339"/>
      <c r="B91" s="6"/>
      <c r="C91" s="340"/>
      <c r="D91" s="308"/>
      <c r="E91" s="340"/>
      <c r="F91" s="6"/>
      <c r="G91" s="340"/>
      <c r="H91" s="308"/>
      <c r="I91" s="340"/>
      <c r="J91" s="308"/>
      <c r="K91" s="340"/>
      <c r="L91" s="6"/>
      <c r="M91" s="340"/>
      <c r="N91" s="308"/>
      <c r="O91" s="340"/>
      <c r="P91" s="6"/>
      <c r="Q91" s="340"/>
      <c r="R91" s="308"/>
      <c r="S91" s="340"/>
      <c r="U91" s="217"/>
    </row>
    <row r="92" spans="1:22" x14ac:dyDescent="0.3">
      <c r="A92" s="341" t="s">
        <v>315</v>
      </c>
      <c r="B92" s="288">
        <f>'TAB4.4.2'!$C$12</f>
        <v>0</v>
      </c>
      <c r="C92" s="276">
        <f>B92*B$7</f>
        <v>0</v>
      </c>
      <c r="D92" s="288">
        <f>'TAB4.4.2'!$C$12</f>
        <v>0</v>
      </c>
      <c r="E92" s="276">
        <f>D92*D$7</f>
        <v>0</v>
      </c>
      <c r="F92" s="288">
        <f>'TAB4.4.2'!$F$12</f>
        <v>0</v>
      </c>
      <c r="G92" s="276">
        <f>F92*F$7</f>
        <v>0</v>
      </c>
      <c r="H92" s="288">
        <f>'TAB4.4.2'!$F$12</f>
        <v>0</v>
      </c>
      <c r="I92" s="276">
        <f>H92*H$7</f>
        <v>0</v>
      </c>
      <c r="J92" s="288">
        <f>'TAB4.4.2'!$F$12</f>
        <v>0</v>
      </c>
      <c r="K92" s="276">
        <f>J92*J$7</f>
        <v>0</v>
      </c>
      <c r="L92" s="288">
        <f>'TAB4.4.2'!$I$12</f>
        <v>0</v>
      </c>
      <c r="M92" s="276">
        <f>L92*L$7</f>
        <v>0</v>
      </c>
      <c r="N92" s="288">
        <f>'TAB4.4.2'!$L$12</f>
        <v>0</v>
      </c>
      <c r="O92" s="276">
        <f>N92*N$7</f>
        <v>0</v>
      </c>
      <c r="P92" s="288">
        <f>'TAB4.4.2'!$O$12</f>
        <v>0</v>
      </c>
      <c r="Q92" s="276">
        <f>P92*P$7</f>
        <v>0</v>
      </c>
      <c r="R92" s="288">
        <f>'TAB4.4.2'!$R$12</f>
        <v>0</v>
      </c>
      <c r="S92" s="276">
        <f>R92*R$7</f>
        <v>0</v>
      </c>
      <c r="V92" s="217"/>
    </row>
    <row r="93" spans="1:22" s="342" customFormat="1" x14ac:dyDescent="0.3">
      <c r="B93" s="343"/>
      <c r="C93" s="343">
        <f>IFERROR(C92/C87,0)</f>
        <v>0</v>
      </c>
      <c r="D93" s="343"/>
      <c r="E93" s="343">
        <f>IFERROR(E92/E87,0)</f>
        <v>0</v>
      </c>
      <c r="F93" s="343"/>
      <c r="G93" s="343">
        <f>IFERROR(G92/G87,0)</f>
        <v>0</v>
      </c>
      <c r="H93" s="343"/>
      <c r="I93" s="343">
        <f>IFERROR(I92/I87,0)</f>
        <v>0</v>
      </c>
      <c r="J93" s="343"/>
      <c r="K93" s="343">
        <f>IFERROR(K92/K87,0)</f>
        <v>0</v>
      </c>
      <c r="L93" s="343"/>
      <c r="M93" s="343">
        <f>IFERROR(M92/M87,0)</f>
        <v>0</v>
      </c>
      <c r="N93" s="343"/>
      <c r="O93" s="343">
        <f>IFERROR(O92/O87,0)</f>
        <v>0</v>
      </c>
      <c r="P93" s="343"/>
      <c r="Q93" s="343">
        <f>IFERROR(Q92/Q87,0)</f>
        <v>0</v>
      </c>
      <c r="R93" s="343"/>
      <c r="S93" s="343">
        <f>IFERROR(S92/S87,0)</f>
        <v>0</v>
      </c>
      <c r="V93" s="344"/>
    </row>
    <row r="94" spans="1:22" x14ac:dyDescent="0.3">
      <c r="U94" s="217">
        <f t="shared" ref="U94:U108" si="40">U73</f>
        <v>14</v>
      </c>
    </row>
    <row r="95" spans="1:22" ht="21" x14ac:dyDescent="0.35">
      <c r="A95" s="406" t="s">
        <v>257</v>
      </c>
      <c r="B95" s="407"/>
      <c r="C95" s="407"/>
      <c r="D95" s="407"/>
      <c r="E95" s="407"/>
      <c r="F95" s="407"/>
      <c r="G95" s="407"/>
      <c r="H95" s="407"/>
      <c r="I95" s="407"/>
      <c r="J95" s="407"/>
      <c r="K95" s="407"/>
      <c r="L95" s="407"/>
      <c r="M95" s="407"/>
      <c r="N95" s="407"/>
      <c r="O95" s="407"/>
      <c r="P95" s="407"/>
      <c r="Q95" s="407"/>
      <c r="R95" s="407"/>
      <c r="S95" s="408"/>
      <c r="U95" s="217">
        <f t="shared" si="40"/>
        <v>15</v>
      </c>
    </row>
    <row r="96" spans="1:22" x14ac:dyDescent="0.3">
      <c r="A96" s="477" t="s">
        <v>0</v>
      </c>
      <c r="B96" s="467" t="str">
        <f>B$5&amp;" | "&amp;B6</f>
        <v>T1 | Relevé annuel</v>
      </c>
      <c r="C96" s="468"/>
      <c r="D96" s="467" t="str">
        <f>D$5&amp;" | "&amp;D6</f>
        <v>T1 | Relevé annuel</v>
      </c>
      <c r="E96" s="468"/>
      <c r="F96" s="467" t="str">
        <f>F$5&amp;" | "&amp;F6</f>
        <v>T2 | Relevé annuel</v>
      </c>
      <c r="G96" s="468"/>
      <c r="H96" s="467" t="str">
        <f>H$5&amp;" | "&amp;H6</f>
        <v>T2 | Relevé annuel</v>
      </c>
      <c r="I96" s="468"/>
      <c r="J96" s="467" t="str">
        <f>J$5&amp;" | "&amp;J6</f>
        <v>T2 | Relevé annuel</v>
      </c>
      <c r="K96" s="468"/>
      <c r="L96" s="467" t="str">
        <f>L$5&amp;" | "&amp;L6</f>
        <v>T3 | Relevé annuel</v>
      </c>
      <c r="M96" s="468"/>
      <c r="N96" s="467" t="str">
        <f>N$5&amp;" | "&amp;N6</f>
        <v>T4 | MMR</v>
      </c>
      <c r="O96" s="468"/>
      <c r="P96" s="467" t="str">
        <f>P$5&amp;" | "&amp;P6</f>
        <v>T5 | AMR</v>
      </c>
      <c r="Q96" s="468"/>
      <c r="R96" s="467" t="str">
        <f>R$5&amp;" | "&amp;R6</f>
        <v>T6 | AMR</v>
      </c>
      <c r="S96" s="468"/>
      <c r="U96" s="217">
        <f t="shared" si="40"/>
        <v>1</v>
      </c>
    </row>
    <row r="97" spans="1:21" x14ac:dyDescent="0.3">
      <c r="A97" s="478"/>
      <c r="B97" s="211" t="s">
        <v>143</v>
      </c>
      <c r="C97" s="211" t="s">
        <v>144</v>
      </c>
      <c r="D97" s="211" t="s">
        <v>143</v>
      </c>
      <c r="E97" s="211" t="s">
        <v>144</v>
      </c>
      <c r="F97" s="211" t="s">
        <v>143</v>
      </c>
      <c r="G97" s="211" t="s">
        <v>144</v>
      </c>
      <c r="H97" s="211" t="s">
        <v>143</v>
      </c>
      <c r="I97" s="211" t="s">
        <v>144</v>
      </c>
      <c r="J97" s="338" t="s">
        <v>143</v>
      </c>
      <c r="K97" s="338" t="s">
        <v>144</v>
      </c>
      <c r="L97" s="211" t="s">
        <v>143</v>
      </c>
      <c r="M97" s="211" t="s">
        <v>144</v>
      </c>
      <c r="N97" s="211" t="s">
        <v>143</v>
      </c>
      <c r="O97" s="211" t="s">
        <v>144</v>
      </c>
      <c r="P97" s="211" t="s">
        <v>143</v>
      </c>
      <c r="Q97" s="211" t="s">
        <v>144</v>
      </c>
      <c r="R97" s="216" t="s">
        <v>143</v>
      </c>
      <c r="S97" s="216" t="s">
        <v>144</v>
      </c>
      <c r="U97" s="217">
        <f t="shared" si="40"/>
        <v>2</v>
      </c>
    </row>
    <row r="98" spans="1:21" x14ac:dyDescent="0.3">
      <c r="A98" s="205" t="s">
        <v>5</v>
      </c>
      <c r="B98" s="8"/>
      <c r="C98" s="276">
        <f>SUM(C99:C101)</f>
        <v>0</v>
      </c>
      <c r="D98" s="276"/>
      <c r="E98" s="276">
        <f>SUM(E99:E101)</f>
        <v>0</v>
      </c>
      <c r="F98" s="276"/>
      <c r="G98" s="276">
        <f>SUM(G99:G101)</f>
        <v>0</v>
      </c>
      <c r="H98" s="276"/>
      <c r="I98" s="276">
        <f>SUM(I99:I101)</f>
        <v>0</v>
      </c>
      <c r="J98" s="276"/>
      <c r="K98" s="276">
        <f>SUM(K99:K101)</f>
        <v>0</v>
      </c>
      <c r="L98" s="276"/>
      <c r="M98" s="276">
        <f>SUM(M99:M101)</f>
        <v>0</v>
      </c>
      <c r="N98" s="276"/>
      <c r="O98" s="276">
        <f>SUM(O99:O101)</f>
        <v>0</v>
      </c>
      <c r="P98" s="276"/>
      <c r="Q98" s="276">
        <f>SUM(Q99:Q101)</f>
        <v>0</v>
      </c>
      <c r="R98" s="276"/>
      <c r="S98" s="276">
        <f>SUM(S99:S101)</f>
        <v>0</v>
      </c>
      <c r="U98" s="217">
        <f t="shared" si="40"/>
        <v>3</v>
      </c>
    </row>
    <row r="99" spans="1:21" x14ac:dyDescent="0.3">
      <c r="A99" s="207" t="s">
        <v>110</v>
      </c>
      <c r="B99" s="465"/>
      <c r="C99" s="466"/>
      <c r="D99" s="465"/>
      <c r="E99" s="466"/>
      <c r="F99" s="465"/>
      <c r="G99" s="466"/>
      <c r="H99" s="465"/>
      <c r="I99" s="466"/>
      <c r="J99" s="465"/>
      <c r="K99" s="466"/>
      <c r="L99" s="465"/>
      <c r="M99" s="466"/>
      <c r="N99" s="465"/>
      <c r="O99" s="466"/>
      <c r="P99" s="276">
        <f>'TAB4.5.2'!$O$8</f>
        <v>0</v>
      </c>
      <c r="Q99" s="276">
        <f>P99*P$8</f>
        <v>0</v>
      </c>
      <c r="R99" s="276">
        <f>'TAB4.5.2'!$R$8</f>
        <v>0</v>
      </c>
      <c r="S99" s="276">
        <f>R99*R$8</f>
        <v>0</v>
      </c>
      <c r="U99" s="217">
        <f t="shared" si="40"/>
        <v>4</v>
      </c>
    </row>
    <row r="100" spans="1:21" x14ac:dyDescent="0.3">
      <c r="A100" s="207" t="s">
        <v>132</v>
      </c>
      <c r="B100" s="276">
        <f>'TAB4.5.2'!$C$9</f>
        <v>0</v>
      </c>
      <c r="C100" s="276">
        <f>B100*1</f>
        <v>0</v>
      </c>
      <c r="D100" s="276">
        <f>'TAB4.5.2'!$C$9</f>
        <v>0</v>
      </c>
      <c r="E100" s="276">
        <f>D100*1</f>
        <v>0</v>
      </c>
      <c r="F100" s="276">
        <f>'TAB4.5.2'!$F$9</f>
        <v>0</v>
      </c>
      <c r="G100" s="276">
        <f>F100*1</f>
        <v>0</v>
      </c>
      <c r="H100" s="276">
        <f>'TAB4.5.2'!$F$9</f>
        <v>0</v>
      </c>
      <c r="I100" s="276">
        <f>H100*1</f>
        <v>0</v>
      </c>
      <c r="J100" s="276">
        <f>'TAB4.5.2'!$F$9</f>
        <v>0</v>
      </c>
      <c r="K100" s="276">
        <f>J100*1</f>
        <v>0</v>
      </c>
      <c r="L100" s="276">
        <f>'TAB4.5.2'!$I$9</f>
        <v>0</v>
      </c>
      <c r="M100" s="276">
        <f>L100*1</f>
        <v>0</v>
      </c>
      <c r="N100" s="276">
        <f>'TAB4.5.2'!$L$9</f>
        <v>0</v>
      </c>
      <c r="O100" s="276">
        <f>N100*1</f>
        <v>0</v>
      </c>
      <c r="P100" s="276">
        <f>'TAB4.5.2'!$O$9</f>
        <v>0</v>
      </c>
      <c r="Q100" s="276">
        <f>P100*1</f>
        <v>0</v>
      </c>
      <c r="R100" s="276">
        <f>'TAB4.5.2'!$R$9</f>
        <v>0</v>
      </c>
      <c r="S100" s="276">
        <f>R100*1</f>
        <v>0</v>
      </c>
      <c r="U100" s="217">
        <f t="shared" si="40"/>
        <v>5</v>
      </c>
    </row>
    <row r="101" spans="1:21" x14ac:dyDescent="0.3">
      <c r="A101" s="207" t="s">
        <v>115</v>
      </c>
      <c r="B101" s="288">
        <f>'TAB4.5.2'!$C$11</f>
        <v>0</v>
      </c>
      <c r="C101" s="276">
        <f>B101*B$7</f>
        <v>0</v>
      </c>
      <c r="D101" s="288">
        <f>'TAB4.5.2'!$C$11</f>
        <v>0</v>
      </c>
      <c r="E101" s="276">
        <f>D101*D$7</f>
        <v>0</v>
      </c>
      <c r="F101" s="288">
        <f>'TAB4.5.2'!$F$11</f>
        <v>0</v>
      </c>
      <c r="G101" s="276">
        <f>F101*F$7</f>
        <v>0</v>
      </c>
      <c r="H101" s="288">
        <f>'TAB4.5.2'!$F$11</f>
        <v>0</v>
      </c>
      <c r="I101" s="276">
        <f>H101*H$7</f>
        <v>0</v>
      </c>
      <c r="J101" s="288">
        <f>'TAB4.5.2'!$F$11</f>
        <v>0</v>
      </c>
      <c r="K101" s="276">
        <f>J101*J$7</f>
        <v>0</v>
      </c>
      <c r="L101" s="288">
        <f>'TAB4.5.2'!$I$11</f>
        <v>0</v>
      </c>
      <c r="M101" s="276">
        <f>L101*L$7</f>
        <v>0</v>
      </c>
      <c r="N101" s="288">
        <f>'TAB4.5.2'!$L$11</f>
        <v>0</v>
      </c>
      <c r="O101" s="276">
        <f>N101*N$7</f>
        <v>0</v>
      </c>
      <c r="P101" s="288">
        <f>'TAB4.5.2'!$O$11</f>
        <v>0</v>
      </c>
      <c r="Q101" s="276">
        <f>P101*P$7</f>
        <v>0</v>
      </c>
      <c r="R101" s="288">
        <f>'TAB4.5.2'!$R$11</f>
        <v>0</v>
      </c>
      <c r="S101" s="276">
        <f>R101*R$7</f>
        <v>0</v>
      </c>
      <c r="U101" s="217">
        <f t="shared" si="40"/>
        <v>6</v>
      </c>
    </row>
    <row r="102" spans="1:21" x14ac:dyDescent="0.3">
      <c r="A102" s="205" t="s">
        <v>130</v>
      </c>
      <c r="B102" s="288">
        <f>'TAB4.5.2'!$C$13</f>
        <v>0</v>
      </c>
      <c r="C102" s="276">
        <f>B102*B$7</f>
        <v>0</v>
      </c>
      <c r="D102" s="288">
        <f>'TAB4.5.2'!$C$13</f>
        <v>0</v>
      </c>
      <c r="E102" s="276">
        <f>D102*D$7</f>
        <v>0</v>
      </c>
      <c r="F102" s="288">
        <f>'TAB4.5.2'!$F$13</f>
        <v>0</v>
      </c>
      <c r="G102" s="276">
        <f>F102*F$7</f>
        <v>0</v>
      </c>
      <c r="H102" s="288">
        <f>'TAB4.5.2'!$F$13</f>
        <v>0</v>
      </c>
      <c r="I102" s="276">
        <f>H102*H$7</f>
        <v>0</v>
      </c>
      <c r="J102" s="288">
        <f>'TAB4.5.2'!$F$13</f>
        <v>0</v>
      </c>
      <c r="K102" s="276">
        <f>J102*J$7</f>
        <v>0</v>
      </c>
      <c r="L102" s="288">
        <f>'TAB4.5.2'!$I$13</f>
        <v>0</v>
      </c>
      <c r="M102" s="276">
        <f>L102*L$7</f>
        <v>0</v>
      </c>
      <c r="N102" s="288">
        <f>'TAB4.5.2'!$L$13</f>
        <v>0</v>
      </c>
      <c r="O102" s="276">
        <f>N102*N$7</f>
        <v>0</v>
      </c>
      <c r="P102" s="288">
        <f>'TAB4.5.2'!$O$13</f>
        <v>0</v>
      </c>
      <c r="Q102" s="276">
        <f>P102*P$7</f>
        <v>0</v>
      </c>
      <c r="R102" s="288">
        <f>'TAB4.5.2'!$R$13</f>
        <v>0</v>
      </c>
      <c r="S102" s="276">
        <f>R102*R$7</f>
        <v>0</v>
      </c>
      <c r="U102" s="217">
        <f t="shared" si="40"/>
        <v>7</v>
      </c>
    </row>
    <row r="103" spans="1:21" x14ac:dyDescent="0.3">
      <c r="A103" s="205" t="s">
        <v>56</v>
      </c>
      <c r="B103" s="288"/>
      <c r="C103" s="276">
        <f>SUM(C104:C106)</f>
        <v>0</v>
      </c>
      <c r="D103" s="288"/>
      <c r="E103" s="276">
        <f>SUM(E104:E106)</f>
        <v>0</v>
      </c>
      <c r="F103" s="288"/>
      <c r="G103" s="276">
        <f>SUM(G104:G106)</f>
        <v>0</v>
      </c>
      <c r="H103" s="288"/>
      <c r="I103" s="276">
        <f>SUM(I104:I106)</f>
        <v>0</v>
      </c>
      <c r="J103" s="288"/>
      <c r="K103" s="276">
        <f>SUM(K104:K106)</f>
        <v>0</v>
      </c>
      <c r="L103" s="288"/>
      <c r="M103" s="276">
        <f>SUM(M104:M106)</f>
        <v>0</v>
      </c>
      <c r="N103" s="288"/>
      <c r="O103" s="276">
        <f>SUM(O104:O106)</f>
        <v>0</v>
      </c>
      <c r="P103" s="288"/>
      <c r="Q103" s="276">
        <f>SUM(Q104:Q106)</f>
        <v>0</v>
      </c>
      <c r="R103" s="288"/>
      <c r="S103" s="276">
        <f>SUM(S104:S106)</f>
        <v>0</v>
      </c>
      <c r="U103" s="217">
        <f t="shared" si="40"/>
        <v>8</v>
      </c>
    </row>
    <row r="104" spans="1:21" x14ac:dyDescent="0.3">
      <c r="A104" s="207" t="s">
        <v>2</v>
      </c>
      <c r="B104" s="288">
        <f>'TAB4.5.2'!$C$15</f>
        <v>0</v>
      </c>
      <c r="C104" s="276">
        <f t="shared" ref="C104:C107" si="41">B104*B$7</f>
        <v>0</v>
      </c>
      <c r="D104" s="288">
        <f>'TAB4.5.2'!$C$15</f>
        <v>0</v>
      </c>
      <c r="E104" s="276">
        <f t="shared" ref="E104:E107" si="42">D104*D$7</f>
        <v>0</v>
      </c>
      <c r="F104" s="288">
        <f>'TAB4.5.2'!$F$15</f>
        <v>0</v>
      </c>
      <c r="G104" s="276">
        <f t="shared" ref="G104:G107" si="43">F104*F$7</f>
        <v>0</v>
      </c>
      <c r="H104" s="288">
        <f>'TAB4.5.2'!$F$15</f>
        <v>0</v>
      </c>
      <c r="I104" s="276">
        <f t="shared" ref="I104:I107" si="44">H104*H$7</f>
        <v>0</v>
      </c>
      <c r="J104" s="288">
        <f>'TAB4.5.2'!$F$15</f>
        <v>0</v>
      </c>
      <c r="K104" s="276">
        <f t="shared" ref="K104:K107" si="45">J104*J$7</f>
        <v>0</v>
      </c>
      <c r="L104" s="288">
        <f>'TAB4.5.2'!$I$15</f>
        <v>0</v>
      </c>
      <c r="M104" s="276">
        <f t="shared" ref="M104:M107" si="46">L104*L$7</f>
        <v>0</v>
      </c>
      <c r="N104" s="288">
        <f>'TAB4.5.2'!$L$15</f>
        <v>0</v>
      </c>
      <c r="O104" s="276">
        <f t="shared" ref="O104:O107" si="47">N104*N$7</f>
        <v>0</v>
      </c>
      <c r="P104" s="288">
        <f>'TAB4.5.2'!$O$15</f>
        <v>0</v>
      </c>
      <c r="Q104" s="276">
        <f t="shared" ref="Q104:Q107" si="48">P104*P$7</f>
        <v>0</v>
      </c>
      <c r="R104" s="288">
        <f>'TAB4.5.2'!$R$15</f>
        <v>0</v>
      </c>
      <c r="S104" s="276">
        <f t="shared" ref="S104:S107" si="49">R104*R$7</f>
        <v>0</v>
      </c>
      <c r="U104" s="217">
        <f t="shared" si="40"/>
        <v>9</v>
      </c>
    </row>
    <row r="105" spans="1:21" x14ac:dyDescent="0.3">
      <c r="A105" s="207" t="s">
        <v>6</v>
      </c>
      <c r="B105" s="288">
        <f>'TAB4.5.2'!$C$16</f>
        <v>0</v>
      </c>
      <c r="C105" s="276">
        <f t="shared" si="41"/>
        <v>0</v>
      </c>
      <c r="D105" s="288">
        <f>'TAB4.5.2'!$C$16</f>
        <v>0</v>
      </c>
      <c r="E105" s="276">
        <f t="shared" si="42"/>
        <v>0</v>
      </c>
      <c r="F105" s="288">
        <f>'TAB4.5.2'!$F$16</f>
        <v>0</v>
      </c>
      <c r="G105" s="276">
        <f t="shared" si="43"/>
        <v>0</v>
      </c>
      <c r="H105" s="288">
        <f>'TAB4.5.2'!$F$16</f>
        <v>0</v>
      </c>
      <c r="I105" s="276">
        <f t="shared" si="44"/>
        <v>0</v>
      </c>
      <c r="J105" s="288">
        <f>'TAB4.5.2'!$F$16</f>
        <v>0</v>
      </c>
      <c r="K105" s="276">
        <f t="shared" si="45"/>
        <v>0</v>
      </c>
      <c r="L105" s="288">
        <f>'TAB4.5.2'!$I$16</f>
        <v>0</v>
      </c>
      <c r="M105" s="276">
        <f t="shared" si="46"/>
        <v>0</v>
      </c>
      <c r="N105" s="288">
        <f>'TAB4.5.2'!$L$16</f>
        <v>0</v>
      </c>
      <c r="O105" s="276">
        <f t="shared" si="47"/>
        <v>0</v>
      </c>
      <c r="P105" s="288">
        <f>'TAB4.5.2'!$O$16</f>
        <v>0</v>
      </c>
      <c r="Q105" s="276">
        <f t="shared" si="48"/>
        <v>0</v>
      </c>
      <c r="R105" s="288">
        <f>'TAB4.5.2'!$R$16</f>
        <v>0</v>
      </c>
      <c r="S105" s="276">
        <f t="shared" si="49"/>
        <v>0</v>
      </c>
      <c r="U105" s="217">
        <f t="shared" si="40"/>
        <v>10</v>
      </c>
    </row>
    <row r="106" spans="1:21" x14ac:dyDescent="0.3">
      <c r="A106" s="207" t="s">
        <v>10</v>
      </c>
      <c r="B106" s="288">
        <f>'TAB4.5.2'!$C$17</f>
        <v>0</v>
      </c>
      <c r="C106" s="276">
        <f t="shared" si="41"/>
        <v>0</v>
      </c>
      <c r="D106" s="288">
        <f>'TAB4.5.2'!$C$17</f>
        <v>0</v>
      </c>
      <c r="E106" s="276">
        <f t="shared" si="42"/>
        <v>0</v>
      </c>
      <c r="F106" s="288">
        <f>'TAB4.5.2'!$F$17</f>
        <v>0</v>
      </c>
      <c r="G106" s="276">
        <f t="shared" si="43"/>
        <v>0</v>
      </c>
      <c r="H106" s="288">
        <f>'TAB4.5.2'!$F$17</f>
        <v>0</v>
      </c>
      <c r="I106" s="276">
        <f t="shared" si="44"/>
        <v>0</v>
      </c>
      <c r="J106" s="288">
        <f>'TAB4.5.2'!$F$17</f>
        <v>0</v>
      </c>
      <c r="K106" s="276">
        <f t="shared" si="45"/>
        <v>0</v>
      </c>
      <c r="L106" s="288">
        <f>'TAB4.5.2'!$I$17</f>
        <v>0</v>
      </c>
      <c r="M106" s="276">
        <f t="shared" si="46"/>
        <v>0</v>
      </c>
      <c r="N106" s="288">
        <f>'TAB4.5.2'!$L$17</f>
        <v>0</v>
      </c>
      <c r="O106" s="276">
        <f t="shared" si="47"/>
        <v>0</v>
      </c>
      <c r="P106" s="288">
        <f>'TAB4.5.2'!$O$17</f>
        <v>0</v>
      </c>
      <c r="Q106" s="276">
        <f t="shared" si="48"/>
        <v>0</v>
      </c>
      <c r="R106" s="288">
        <f>'TAB4.5.2'!$R$17</f>
        <v>0</v>
      </c>
      <c r="S106" s="276">
        <f t="shared" si="49"/>
        <v>0</v>
      </c>
      <c r="U106" s="217">
        <f t="shared" si="40"/>
        <v>11</v>
      </c>
    </row>
    <row r="107" spans="1:21" x14ac:dyDescent="0.3">
      <c r="A107" s="205" t="s">
        <v>131</v>
      </c>
      <c r="B107" s="288">
        <f>'TAB4.5.2'!$C$18</f>
        <v>0</v>
      </c>
      <c r="C107" s="276">
        <f t="shared" si="41"/>
        <v>0</v>
      </c>
      <c r="D107" s="288">
        <f>'TAB4.5.2'!$C$18</f>
        <v>0</v>
      </c>
      <c r="E107" s="276">
        <f t="shared" si="42"/>
        <v>0</v>
      </c>
      <c r="F107" s="288">
        <f>'TAB4.5.2'!$F$18</f>
        <v>0</v>
      </c>
      <c r="G107" s="276">
        <f t="shared" si="43"/>
        <v>0</v>
      </c>
      <c r="H107" s="288">
        <f>'TAB4.5.2'!$F$18</f>
        <v>0</v>
      </c>
      <c r="I107" s="276">
        <f t="shared" si="44"/>
        <v>0</v>
      </c>
      <c r="J107" s="288">
        <f>'TAB4.5.2'!$F$18</f>
        <v>0</v>
      </c>
      <c r="K107" s="276">
        <f t="shared" si="45"/>
        <v>0</v>
      </c>
      <c r="L107" s="288">
        <f>'TAB4.5.2'!$I$18</f>
        <v>0</v>
      </c>
      <c r="M107" s="276">
        <f t="shared" si="46"/>
        <v>0</v>
      </c>
      <c r="N107" s="288">
        <f>'TAB4.5.2'!$L$18</f>
        <v>0</v>
      </c>
      <c r="O107" s="276">
        <f t="shared" si="47"/>
        <v>0</v>
      </c>
      <c r="P107" s="288">
        <f>'TAB4.5.2'!$O$18</f>
        <v>0</v>
      </c>
      <c r="Q107" s="276">
        <f t="shared" si="48"/>
        <v>0</v>
      </c>
      <c r="R107" s="288">
        <f>'TAB4.5.2'!$R$18</f>
        <v>0</v>
      </c>
      <c r="S107" s="276">
        <f t="shared" si="49"/>
        <v>0</v>
      </c>
      <c r="U107" s="217">
        <f t="shared" si="40"/>
        <v>12</v>
      </c>
    </row>
    <row r="108" spans="1:21" x14ac:dyDescent="0.3">
      <c r="A108" s="47" t="s">
        <v>7</v>
      </c>
      <c r="B108" s="10"/>
      <c r="C108" s="255">
        <f>SUM(C98,C102:C103,C107)</f>
        <v>0</v>
      </c>
      <c r="D108" s="10"/>
      <c r="E108" s="255">
        <f>SUM(E98,E102:E103,E107)</f>
        <v>0</v>
      </c>
      <c r="F108" s="10"/>
      <c r="G108" s="255">
        <f>SUM(G98,G102:G103,G107)</f>
        <v>0</v>
      </c>
      <c r="H108" s="10"/>
      <c r="I108" s="255">
        <f>SUM(I98,I102:I103,I107)</f>
        <v>0</v>
      </c>
      <c r="J108" s="10"/>
      <c r="K108" s="255">
        <f>SUM(K98,K102:K103,K107)</f>
        <v>0</v>
      </c>
      <c r="L108" s="10"/>
      <c r="M108" s="255">
        <f>SUM(M98,M102:M103,M107)</f>
        <v>0</v>
      </c>
      <c r="N108" s="10"/>
      <c r="O108" s="255">
        <f>SUM(O98,O102:O103,O107)</f>
        <v>0</v>
      </c>
      <c r="P108" s="10"/>
      <c r="Q108" s="255">
        <f>SUM(Q98,Q102:Q103,Q107)</f>
        <v>0</v>
      </c>
      <c r="R108" s="10"/>
      <c r="S108" s="255">
        <f>SUM(S98,S102:S103,S107)</f>
        <v>0</v>
      </c>
      <c r="U108" s="217">
        <f t="shared" si="40"/>
        <v>13</v>
      </c>
    </row>
    <row r="109" spans="1:21" x14ac:dyDescent="0.3">
      <c r="A109" s="218" t="s">
        <v>312</v>
      </c>
      <c r="B109" s="6"/>
      <c r="C109" s="277">
        <f>C87</f>
        <v>0</v>
      </c>
      <c r="E109" s="277">
        <f>E87</f>
        <v>0</v>
      </c>
      <c r="F109" s="6"/>
      <c r="G109" s="277">
        <f>G87</f>
        <v>0</v>
      </c>
      <c r="I109" s="277">
        <f>I87</f>
        <v>0</v>
      </c>
      <c r="K109" s="277">
        <f>K87</f>
        <v>0</v>
      </c>
      <c r="L109" s="6"/>
      <c r="M109" s="277">
        <f>M87</f>
        <v>0</v>
      </c>
      <c r="O109" s="277">
        <f>O87</f>
        <v>0</v>
      </c>
      <c r="P109" s="6"/>
      <c r="Q109" s="277">
        <f>Q87</f>
        <v>0</v>
      </c>
      <c r="S109" s="277">
        <f>S87</f>
        <v>0</v>
      </c>
      <c r="U109" s="217">
        <f>V88</f>
        <v>0</v>
      </c>
    </row>
    <row r="110" spans="1:21" x14ac:dyDescent="0.3">
      <c r="A110" s="280" t="s">
        <v>313</v>
      </c>
      <c r="B110" s="281"/>
      <c r="C110" s="282">
        <f>C108-C109</f>
        <v>0</v>
      </c>
      <c r="D110" s="283"/>
      <c r="E110" s="282">
        <f>E108-E109</f>
        <v>0</v>
      </c>
      <c r="F110" s="281"/>
      <c r="G110" s="282">
        <f>G108-G109</f>
        <v>0</v>
      </c>
      <c r="H110" s="283"/>
      <c r="I110" s="282">
        <f>I108-I109</f>
        <v>0</v>
      </c>
      <c r="J110" s="283"/>
      <c r="K110" s="282">
        <f>K108-K109</f>
        <v>0</v>
      </c>
      <c r="L110" s="281"/>
      <c r="M110" s="282">
        <f>M108-M109</f>
        <v>0</v>
      </c>
      <c r="N110" s="283"/>
      <c r="O110" s="282">
        <f>O108-O109</f>
        <v>0</v>
      </c>
      <c r="P110" s="281"/>
      <c r="Q110" s="282">
        <f>Q108-Q109</f>
        <v>0</v>
      </c>
      <c r="R110" s="283"/>
      <c r="S110" s="282">
        <f>S108-S109</f>
        <v>0</v>
      </c>
      <c r="U110" s="217"/>
    </row>
    <row r="111" spans="1:21" ht="15.75" thickBot="1" x14ac:dyDescent="0.35">
      <c r="A111" s="219" t="s">
        <v>314</v>
      </c>
      <c r="B111" s="278"/>
      <c r="C111" s="284" t="str">
        <f>IFERROR((C110/C109)," ")</f>
        <v xml:space="preserve"> </v>
      </c>
      <c r="D111" s="279"/>
      <c r="E111" s="284" t="str">
        <f>IFERROR((E110/E109)," ")</f>
        <v xml:space="preserve"> </v>
      </c>
      <c r="F111" s="278"/>
      <c r="G111" s="284" t="str">
        <f>IFERROR((G110/G109)," ")</f>
        <v xml:space="preserve"> </v>
      </c>
      <c r="H111" s="279"/>
      <c r="I111" s="284" t="str">
        <f>IFERROR((I110/I109)," ")</f>
        <v xml:space="preserve"> </v>
      </c>
      <c r="J111" s="279"/>
      <c r="K111" s="284" t="str">
        <f>IFERROR((K110/K109)," ")</f>
        <v xml:space="preserve"> </v>
      </c>
      <c r="L111" s="278"/>
      <c r="M111" s="284" t="str">
        <f>IFERROR((M110/M109)," ")</f>
        <v xml:space="preserve"> </v>
      </c>
      <c r="N111" s="279"/>
      <c r="O111" s="284" t="str">
        <f>IFERROR((O110/O109)," ")</f>
        <v xml:space="preserve"> </v>
      </c>
      <c r="P111" s="278"/>
      <c r="Q111" s="284" t="str">
        <f>IFERROR((Q110/Q109)," ")</f>
        <v xml:space="preserve"> </v>
      </c>
      <c r="R111" s="279"/>
      <c r="S111" s="284" t="str">
        <f>IFERROR((S110/S109)," ")</f>
        <v xml:space="preserve"> </v>
      </c>
      <c r="U111" s="217"/>
    </row>
    <row r="112" spans="1:21" ht="15.75" thickTop="1" x14ac:dyDescent="0.3"/>
    <row r="113" spans="1:22" x14ac:dyDescent="0.3">
      <c r="A113" s="341" t="s">
        <v>315</v>
      </c>
      <c r="B113" s="288">
        <f>'TAB4.5.2'!$C$12</f>
        <v>0</v>
      </c>
      <c r="C113" s="276">
        <f>B113*B$7</f>
        <v>0</v>
      </c>
      <c r="D113" s="288">
        <f>'TAB4.5.2'!$C$12</f>
        <v>0</v>
      </c>
      <c r="E113" s="276">
        <f>D113*D$7</f>
        <v>0</v>
      </c>
      <c r="F113" s="288">
        <f>'TAB4.5.2'!$F$12</f>
        <v>0</v>
      </c>
      <c r="G113" s="276">
        <f>F113*F$7</f>
        <v>0</v>
      </c>
      <c r="H113" s="288">
        <f>'TAB4.5.2'!$F$12</f>
        <v>0</v>
      </c>
      <c r="I113" s="276">
        <f>H113*H$7</f>
        <v>0</v>
      </c>
      <c r="J113" s="288">
        <f>'TAB4.5.2'!$F$12</f>
        <v>0</v>
      </c>
      <c r="K113" s="276">
        <f>J113*J$7</f>
        <v>0</v>
      </c>
      <c r="L113" s="288">
        <f>'TAB4.5.2'!$I$12</f>
        <v>0</v>
      </c>
      <c r="M113" s="276">
        <f>L113*L$7</f>
        <v>0</v>
      </c>
      <c r="N113" s="288">
        <f>'TAB4.5.2'!$L$12</f>
        <v>0</v>
      </c>
      <c r="O113" s="276">
        <f>N113*N$7</f>
        <v>0</v>
      </c>
      <c r="P113" s="288">
        <f>'TAB4.5.2'!$O$12</f>
        <v>0</v>
      </c>
      <c r="Q113" s="276">
        <f>P113*P$7</f>
        <v>0</v>
      </c>
      <c r="R113" s="288">
        <f>'TAB4.5.2'!$R$12</f>
        <v>0</v>
      </c>
      <c r="S113" s="276">
        <f>R113*R$7</f>
        <v>0</v>
      </c>
      <c r="V113" s="217"/>
    </row>
    <row r="114" spans="1:22" s="342" customFormat="1" x14ac:dyDescent="0.3">
      <c r="B114" s="343"/>
      <c r="C114" s="343">
        <f>IFERROR(C113/C108,0)</f>
        <v>0</v>
      </c>
      <c r="D114" s="343"/>
      <c r="E114" s="343">
        <f>IFERROR(E113/E108,0)</f>
        <v>0</v>
      </c>
      <c r="F114" s="343"/>
      <c r="G114" s="343">
        <f>IFERROR(G113/G108,0)</f>
        <v>0</v>
      </c>
      <c r="H114" s="343"/>
      <c r="I114" s="343">
        <f>IFERROR(I113/I108,0)</f>
        <v>0</v>
      </c>
      <c r="J114" s="343"/>
      <c r="K114" s="343">
        <f>IFERROR(K113/K108,0)</f>
        <v>0</v>
      </c>
      <c r="L114" s="343"/>
      <c r="M114" s="343">
        <f>IFERROR(M113/M108,0)</f>
        <v>0</v>
      </c>
      <c r="N114" s="343"/>
      <c r="O114" s="343">
        <f>IFERROR(O113/O108,0)</f>
        <v>0</v>
      </c>
      <c r="P114" s="343"/>
      <c r="Q114" s="343">
        <f>IFERROR(Q113/Q108,0)</f>
        <v>0</v>
      </c>
      <c r="R114" s="343"/>
      <c r="S114" s="343">
        <f>IFERROR(S113/S108,0)</f>
        <v>0</v>
      </c>
      <c r="V114" s="344"/>
    </row>
  </sheetData>
  <mergeCells count="126">
    <mergeCell ref="B7:C7"/>
    <mergeCell ref="B99:C99"/>
    <mergeCell ref="D99:E99"/>
    <mergeCell ref="F99:G99"/>
    <mergeCell ref="H99:I99"/>
    <mergeCell ref="L99:M99"/>
    <mergeCell ref="N99:O99"/>
    <mergeCell ref="A95:S95"/>
    <mergeCell ref="A96:A97"/>
    <mergeCell ref="B96:C96"/>
    <mergeCell ref="D96:E96"/>
    <mergeCell ref="F96:G96"/>
    <mergeCell ref="H96:I96"/>
    <mergeCell ref="L96:M96"/>
    <mergeCell ref="N96:O96"/>
    <mergeCell ref="P96:Q96"/>
    <mergeCell ref="R96:S96"/>
    <mergeCell ref="B78:C78"/>
    <mergeCell ref="D78:E78"/>
    <mergeCell ref="F78:G78"/>
    <mergeCell ref="H78:I78"/>
    <mergeCell ref="L78:M78"/>
    <mergeCell ref="N78:O78"/>
    <mergeCell ref="A74:S74"/>
    <mergeCell ref="A75:A76"/>
    <mergeCell ref="B75:C75"/>
    <mergeCell ref="D75:E75"/>
    <mergeCell ref="F75:G75"/>
    <mergeCell ref="H75:I75"/>
    <mergeCell ref="L75:M75"/>
    <mergeCell ref="N75:O75"/>
    <mergeCell ref="P75:Q75"/>
    <mergeCell ref="R75:S75"/>
    <mergeCell ref="J75:K75"/>
    <mergeCell ref="B57:C57"/>
    <mergeCell ref="D57:E57"/>
    <mergeCell ref="F57:G57"/>
    <mergeCell ref="H57:I57"/>
    <mergeCell ref="L57:M57"/>
    <mergeCell ref="N57:O57"/>
    <mergeCell ref="A53:S53"/>
    <mergeCell ref="A54:A55"/>
    <mergeCell ref="B54:C54"/>
    <mergeCell ref="D54:E54"/>
    <mergeCell ref="F54:G54"/>
    <mergeCell ref="H54:I54"/>
    <mergeCell ref="L54:M54"/>
    <mergeCell ref="N54:O54"/>
    <mergeCell ref="P54:Q54"/>
    <mergeCell ref="R54:S54"/>
    <mergeCell ref="J54:K54"/>
    <mergeCell ref="J57:K57"/>
    <mergeCell ref="P33:Q33"/>
    <mergeCell ref="R33:S33"/>
    <mergeCell ref="B36:C36"/>
    <mergeCell ref="D36:E36"/>
    <mergeCell ref="F36:G36"/>
    <mergeCell ref="H36:I36"/>
    <mergeCell ref="L36:M36"/>
    <mergeCell ref="N36:O36"/>
    <mergeCell ref="A11:S11"/>
    <mergeCell ref="A32:S32"/>
    <mergeCell ref="A33:A34"/>
    <mergeCell ref="B33:C33"/>
    <mergeCell ref="D33:E33"/>
    <mergeCell ref="F33:G33"/>
    <mergeCell ref="H33:I33"/>
    <mergeCell ref="L33:M33"/>
    <mergeCell ref="N33:O33"/>
    <mergeCell ref="N12:O12"/>
    <mergeCell ref="P12:Q12"/>
    <mergeCell ref="R12:S12"/>
    <mergeCell ref="J33:K33"/>
    <mergeCell ref="J36:K36"/>
    <mergeCell ref="B8:C8"/>
    <mergeCell ref="B15:C15"/>
    <mergeCell ref="D15:E15"/>
    <mergeCell ref="F15:G15"/>
    <mergeCell ref="H15:I15"/>
    <mergeCell ref="L15:M15"/>
    <mergeCell ref="N15:O15"/>
    <mergeCell ref="A12:A13"/>
    <mergeCell ref="B12:C12"/>
    <mergeCell ref="D12:E12"/>
    <mergeCell ref="F12:G12"/>
    <mergeCell ref="H12:I12"/>
    <mergeCell ref="L12:M12"/>
    <mergeCell ref="J12:K12"/>
    <mergeCell ref="J15:K15"/>
    <mergeCell ref="H8:I8"/>
    <mergeCell ref="L8:M8"/>
    <mergeCell ref="N8:O8"/>
    <mergeCell ref="P8:Q8"/>
    <mergeCell ref="R8:S8"/>
    <mergeCell ref="D7:E7"/>
    <mergeCell ref="F7:G7"/>
    <mergeCell ref="H7:I7"/>
    <mergeCell ref="L7:M7"/>
    <mergeCell ref="N7:O7"/>
    <mergeCell ref="P7:Q7"/>
    <mergeCell ref="J7:K7"/>
    <mergeCell ref="J8:K8"/>
    <mergeCell ref="J78:K78"/>
    <mergeCell ref="J96:K96"/>
    <mergeCell ref="J99:K99"/>
    <mergeCell ref="P5:Q5"/>
    <mergeCell ref="R5:S5"/>
    <mergeCell ref="B6:C6"/>
    <mergeCell ref="D6:E6"/>
    <mergeCell ref="F6:G6"/>
    <mergeCell ref="H6:I6"/>
    <mergeCell ref="L6:M6"/>
    <mergeCell ref="N6:O6"/>
    <mergeCell ref="P6:Q6"/>
    <mergeCell ref="R6:S6"/>
    <mergeCell ref="B5:C5"/>
    <mergeCell ref="D5:E5"/>
    <mergeCell ref="F5:G5"/>
    <mergeCell ref="H5:I5"/>
    <mergeCell ref="L5:M5"/>
    <mergeCell ref="N5:O5"/>
    <mergeCell ref="J5:K5"/>
    <mergeCell ref="J6:K6"/>
    <mergeCell ref="R7:S7"/>
    <mergeCell ref="D8:E8"/>
    <mergeCell ref="F8:G8"/>
  </mergeCells>
  <conditionalFormatting sqref="C25 E25">
    <cfRule type="containsText" dxfId="39" priority="39" operator="containsText" text="ntitulé">
      <formula>NOT(ISERROR(SEARCH("ntitulé",C25)))</formula>
    </cfRule>
    <cfRule type="containsBlanks" dxfId="38" priority="40">
      <formula>LEN(TRIM(C25))=0</formula>
    </cfRule>
  </conditionalFormatting>
  <conditionalFormatting sqref="G25 I25 K25">
    <cfRule type="containsText" dxfId="37" priority="37" operator="containsText" text="ntitulé">
      <formula>NOT(ISERROR(SEARCH("ntitulé",G25)))</formula>
    </cfRule>
    <cfRule type="containsBlanks" dxfId="36" priority="38">
      <formula>LEN(TRIM(G25))=0</formula>
    </cfRule>
  </conditionalFormatting>
  <conditionalFormatting sqref="M25 O25">
    <cfRule type="containsText" dxfId="35" priority="35" operator="containsText" text="ntitulé">
      <formula>NOT(ISERROR(SEARCH("ntitulé",M25)))</formula>
    </cfRule>
    <cfRule type="containsBlanks" dxfId="34" priority="36">
      <formula>LEN(TRIM(M25))=0</formula>
    </cfRule>
  </conditionalFormatting>
  <conditionalFormatting sqref="Q25 S25">
    <cfRule type="containsText" dxfId="33" priority="33" operator="containsText" text="ntitulé">
      <formula>NOT(ISERROR(SEARCH("ntitulé",Q25)))</formula>
    </cfRule>
    <cfRule type="containsBlanks" dxfId="32" priority="34">
      <formula>LEN(TRIM(Q25))=0</formula>
    </cfRule>
  </conditionalFormatting>
  <conditionalFormatting sqref="C46 E46">
    <cfRule type="containsText" dxfId="31" priority="31" operator="containsText" text="ntitulé">
      <formula>NOT(ISERROR(SEARCH("ntitulé",C46)))</formula>
    </cfRule>
    <cfRule type="containsBlanks" dxfId="30" priority="32">
      <formula>LEN(TRIM(C46))=0</formula>
    </cfRule>
  </conditionalFormatting>
  <conditionalFormatting sqref="G46 I46 K46">
    <cfRule type="containsText" dxfId="29" priority="29" operator="containsText" text="ntitulé">
      <formula>NOT(ISERROR(SEARCH("ntitulé",G46)))</formula>
    </cfRule>
    <cfRule type="containsBlanks" dxfId="28" priority="30">
      <formula>LEN(TRIM(G46))=0</formula>
    </cfRule>
  </conditionalFormatting>
  <conditionalFormatting sqref="M46 O46">
    <cfRule type="containsText" dxfId="27" priority="27" operator="containsText" text="ntitulé">
      <formula>NOT(ISERROR(SEARCH("ntitulé",M46)))</formula>
    </cfRule>
    <cfRule type="containsBlanks" dxfId="26" priority="28">
      <formula>LEN(TRIM(M46))=0</formula>
    </cfRule>
  </conditionalFormatting>
  <conditionalFormatting sqref="Q46 S46">
    <cfRule type="containsText" dxfId="25" priority="25" operator="containsText" text="ntitulé">
      <formula>NOT(ISERROR(SEARCH("ntitulé",Q46)))</formula>
    </cfRule>
    <cfRule type="containsBlanks" dxfId="24" priority="26">
      <formula>LEN(TRIM(Q46))=0</formula>
    </cfRule>
  </conditionalFormatting>
  <conditionalFormatting sqref="C67 E67">
    <cfRule type="containsText" dxfId="23" priority="23" operator="containsText" text="ntitulé">
      <formula>NOT(ISERROR(SEARCH("ntitulé",C67)))</formula>
    </cfRule>
    <cfRule type="containsBlanks" dxfId="22" priority="24">
      <formula>LEN(TRIM(C67))=0</formula>
    </cfRule>
  </conditionalFormatting>
  <conditionalFormatting sqref="G67 I67 K67">
    <cfRule type="containsText" dxfId="21" priority="21" operator="containsText" text="ntitulé">
      <formula>NOT(ISERROR(SEARCH("ntitulé",G67)))</formula>
    </cfRule>
    <cfRule type="containsBlanks" dxfId="20" priority="22">
      <formula>LEN(TRIM(G67))=0</formula>
    </cfRule>
  </conditionalFormatting>
  <conditionalFormatting sqref="M67 O67">
    <cfRule type="containsText" dxfId="19" priority="19" operator="containsText" text="ntitulé">
      <formula>NOT(ISERROR(SEARCH("ntitulé",M67)))</formula>
    </cfRule>
    <cfRule type="containsBlanks" dxfId="18" priority="20">
      <formula>LEN(TRIM(M67))=0</formula>
    </cfRule>
  </conditionalFormatting>
  <conditionalFormatting sqref="Q67 S67">
    <cfRule type="containsText" dxfId="17" priority="17" operator="containsText" text="ntitulé">
      <formula>NOT(ISERROR(SEARCH("ntitulé",Q67)))</formula>
    </cfRule>
    <cfRule type="containsBlanks" dxfId="16" priority="18">
      <formula>LEN(TRIM(Q67))=0</formula>
    </cfRule>
  </conditionalFormatting>
  <conditionalFormatting sqref="C88 E88">
    <cfRule type="containsText" dxfId="15" priority="15" operator="containsText" text="ntitulé">
      <formula>NOT(ISERROR(SEARCH("ntitulé",C88)))</formula>
    </cfRule>
    <cfRule type="containsBlanks" dxfId="14" priority="16">
      <formula>LEN(TRIM(C88))=0</formula>
    </cfRule>
  </conditionalFormatting>
  <conditionalFormatting sqref="G88 I88 K88">
    <cfRule type="containsText" dxfId="13" priority="13" operator="containsText" text="ntitulé">
      <formula>NOT(ISERROR(SEARCH("ntitulé",G88)))</formula>
    </cfRule>
    <cfRule type="containsBlanks" dxfId="12" priority="14">
      <formula>LEN(TRIM(G88))=0</formula>
    </cfRule>
  </conditionalFormatting>
  <conditionalFormatting sqref="M88 O88">
    <cfRule type="containsText" dxfId="11" priority="11" operator="containsText" text="ntitulé">
      <formula>NOT(ISERROR(SEARCH("ntitulé",M88)))</formula>
    </cfRule>
    <cfRule type="containsBlanks" dxfId="10" priority="12">
      <formula>LEN(TRIM(M88))=0</formula>
    </cfRule>
  </conditionalFormatting>
  <conditionalFormatting sqref="Q88 S88">
    <cfRule type="containsText" dxfId="9" priority="9" operator="containsText" text="ntitulé">
      <formula>NOT(ISERROR(SEARCH("ntitulé",Q88)))</formula>
    </cfRule>
    <cfRule type="containsBlanks" dxfId="8" priority="10">
      <formula>LEN(TRIM(Q88))=0</formula>
    </cfRule>
  </conditionalFormatting>
  <conditionalFormatting sqref="C109 E109">
    <cfRule type="containsText" dxfId="7" priority="7" operator="containsText" text="ntitulé">
      <formula>NOT(ISERROR(SEARCH("ntitulé",C109)))</formula>
    </cfRule>
    <cfRule type="containsBlanks" dxfId="6" priority="8">
      <formula>LEN(TRIM(C109))=0</formula>
    </cfRule>
  </conditionalFormatting>
  <conditionalFormatting sqref="G109 I109 K109">
    <cfRule type="containsText" dxfId="5" priority="5" operator="containsText" text="ntitulé">
      <formula>NOT(ISERROR(SEARCH("ntitulé",G109)))</formula>
    </cfRule>
    <cfRule type="containsBlanks" dxfId="4" priority="6">
      <formula>LEN(TRIM(G109))=0</formula>
    </cfRule>
  </conditionalFormatting>
  <conditionalFormatting sqref="M109 O109">
    <cfRule type="containsText" dxfId="3" priority="3" operator="containsText" text="ntitulé">
      <formula>NOT(ISERROR(SEARCH("ntitulé",M109)))</formula>
    </cfRule>
    <cfRule type="containsBlanks" dxfId="2" priority="4">
      <formula>LEN(TRIM(M109))=0</formula>
    </cfRule>
  </conditionalFormatting>
  <conditionalFormatting sqref="Q109 S109">
    <cfRule type="containsText" dxfId="1" priority="1" operator="containsText" text="ntitulé">
      <formula>NOT(ISERROR(SEARCH("ntitulé",Q109)))</formula>
    </cfRule>
    <cfRule type="containsBlanks" dxfId="0" priority="2">
      <formula>LEN(TRIM(Q109))=0</formula>
    </cfRule>
  </conditionalFormatting>
  <pageMargins left="0.7" right="0.7" top="0.75" bottom="0.75" header="0.3" footer="0.3"/>
  <pageSetup paperSize="9" scale="64" orientation="landscape" verticalDpi="300" r:id="rId1"/>
  <rowBreaks count="1" manualBreakCount="1">
    <brk id="52"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zoomScaleNormal="100" workbookViewId="0">
      <selection activeCell="A3" sqref="A3:C3"/>
    </sheetView>
  </sheetViews>
  <sheetFormatPr baseColWidth="10" defaultColWidth="7.85546875" defaultRowHeight="15" x14ac:dyDescent="0.3"/>
  <cols>
    <col min="1" max="1" width="23" style="243" customWidth="1"/>
    <col min="2" max="2" width="48.5703125" style="2" customWidth="1"/>
    <col min="3" max="3" width="111.28515625" style="1" customWidth="1"/>
    <col min="4" max="16384" width="7.85546875" style="1"/>
  </cols>
  <sheetData>
    <row r="1" spans="1:4" s="17" customFormat="1" x14ac:dyDescent="0.3">
      <c r="A1" s="236" t="s">
        <v>156</v>
      </c>
      <c r="B1" s="236"/>
    </row>
    <row r="2" spans="1:4" s="17" customFormat="1" x14ac:dyDescent="0.3">
      <c r="A2" s="237"/>
      <c r="B2" s="238"/>
    </row>
    <row r="3" spans="1:4" s="17" customFormat="1" ht="21" x14ac:dyDescent="0.35">
      <c r="A3" s="393" t="s">
        <v>149</v>
      </c>
      <c r="B3" s="393"/>
      <c r="C3" s="393"/>
    </row>
    <row r="4" spans="1:4" s="17" customFormat="1" ht="21.75" thickBot="1" x14ac:dyDescent="0.4">
      <c r="A4" s="239"/>
      <c r="B4" s="240"/>
      <c r="C4" s="240"/>
    </row>
    <row r="5" spans="1:4" s="17" customFormat="1" ht="57.75" customHeight="1" thickBot="1" x14ac:dyDescent="0.35">
      <c r="A5" s="394" t="s">
        <v>285</v>
      </c>
      <c r="B5" s="395"/>
      <c r="C5" s="396"/>
      <c r="D5" s="241"/>
    </row>
    <row r="6" spans="1:4" s="17" customFormat="1" ht="21.75" thickBot="1" x14ac:dyDescent="0.4">
      <c r="A6" s="239"/>
      <c r="B6" s="240"/>
      <c r="C6" s="242"/>
    </row>
    <row r="7" spans="1:4" s="17" customFormat="1" ht="48" customHeight="1" thickBot="1" x14ac:dyDescent="0.35">
      <c r="A7" s="397" t="s">
        <v>237</v>
      </c>
      <c r="B7" s="398"/>
      <c r="C7" s="399"/>
      <c r="D7" s="312"/>
    </row>
    <row r="8" spans="1:4" x14ac:dyDescent="0.3">
      <c r="A8" s="313"/>
      <c r="C8" s="311"/>
    </row>
    <row r="9" spans="1:4" x14ac:dyDescent="0.3">
      <c r="A9" s="244" t="s">
        <v>158</v>
      </c>
      <c r="B9" s="245"/>
      <c r="C9" s="245" t="s">
        <v>159</v>
      </c>
    </row>
    <row r="11" spans="1:4" ht="50.25" customHeight="1" x14ac:dyDescent="0.3">
      <c r="A11" s="246" t="s">
        <v>65</v>
      </c>
      <c r="B11" s="247" t="s">
        <v>150</v>
      </c>
      <c r="C11" s="247" t="s">
        <v>238</v>
      </c>
    </row>
    <row r="12" spans="1:4" ht="55.15" customHeight="1" x14ac:dyDescent="0.3">
      <c r="A12" s="246" t="s">
        <v>333</v>
      </c>
      <c r="B12" s="247" t="s">
        <v>334</v>
      </c>
      <c r="C12" s="247" t="s">
        <v>336</v>
      </c>
    </row>
    <row r="13" spans="1:4" ht="67.5" x14ac:dyDescent="0.3">
      <c r="A13" s="246" t="s">
        <v>134</v>
      </c>
      <c r="B13" s="247" t="s">
        <v>151</v>
      </c>
      <c r="C13" s="247" t="s">
        <v>214</v>
      </c>
    </row>
    <row r="14" spans="1:4" ht="27" x14ac:dyDescent="0.3">
      <c r="A14" s="246" t="s">
        <v>135</v>
      </c>
      <c r="B14" s="247" t="s">
        <v>152</v>
      </c>
      <c r="C14" s="247" t="s">
        <v>183</v>
      </c>
    </row>
    <row r="15" spans="1:4" ht="121.5" x14ac:dyDescent="0.3">
      <c r="A15" s="246" t="s">
        <v>66</v>
      </c>
      <c r="B15" s="247" t="s">
        <v>67</v>
      </c>
      <c r="C15" s="247" t="s">
        <v>239</v>
      </c>
    </row>
    <row r="16" spans="1:4" ht="27" x14ac:dyDescent="0.3">
      <c r="A16" s="246" t="s">
        <v>199</v>
      </c>
      <c r="B16" s="247" t="str">
        <f>TAB00!C43</f>
        <v>Estimation des volumes soumis à l'exonération de redevance voirie</v>
      </c>
      <c r="C16" s="247" t="s">
        <v>216</v>
      </c>
    </row>
    <row r="17" spans="1:3" ht="27" x14ac:dyDescent="0.3">
      <c r="A17" s="246" t="s">
        <v>68</v>
      </c>
      <c r="B17" s="247" t="s">
        <v>153</v>
      </c>
      <c r="C17" s="247" t="s">
        <v>184</v>
      </c>
    </row>
    <row r="18" spans="1:3" ht="27" x14ac:dyDescent="0.3">
      <c r="A18" s="246" t="s">
        <v>69</v>
      </c>
      <c r="B18" s="247" t="s">
        <v>70</v>
      </c>
      <c r="C18" s="247" t="s">
        <v>240</v>
      </c>
    </row>
    <row r="19" spans="1:3" ht="27" x14ac:dyDescent="0.3">
      <c r="A19" s="246" t="s">
        <v>71</v>
      </c>
      <c r="B19" s="247" t="s">
        <v>72</v>
      </c>
      <c r="C19" s="247" t="s">
        <v>241</v>
      </c>
    </row>
    <row r="20" spans="1:3" ht="27" x14ac:dyDescent="0.3">
      <c r="A20" s="246" t="s">
        <v>73</v>
      </c>
      <c r="B20" s="247" t="s">
        <v>74</v>
      </c>
      <c r="C20" s="247" t="s">
        <v>242</v>
      </c>
    </row>
    <row r="21" spans="1:3" ht="27" x14ac:dyDescent="0.3">
      <c r="A21" s="246" t="s">
        <v>75</v>
      </c>
      <c r="B21" s="247" t="s">
        <v>76</v>
      </c>
      <c r="C21" s="247" t="s">
        <v>243</v>
      </c>
    </row>
    <row r="22" spans="1:3" ht="27" x14ac:dyDescent="0.3">
      <c r="A22" s="246" t="s">
        <v>77</v>
      </c>
      <c r="B22" s="247" t="s">
        <v>78</v>
      </c>
      <c r="C22" s="247" t="s">
        <v>244</v>
      </c>
    </row>
    <row r="23" spans="1:3" ht="40.5" x14ac:dyDescent="0.3">
      <c r="A23" s="246" t="s">
        <v>79</v>
      </c>
      <c r="B23" s="247" t="s">
        <v>154</v>
      </c>
      <c r="C23" s="247" t="s">
        <v>245</v>
      </c>
    </row>
    <row r="24" spans="1:3" ht="27" x14ac:dyDescent="0.3">
      <c r="A24" s="246" t="s">
        <v>80</v>
      </c>
      <c r="B24" s="247" t="s">
        <v>81</v>
      </c>
      <c r="C24" s="247" t="s">
        <v>246</v>
      </c>
    </row>
    <row r="25" spans="1:3" ht="27" x14ac:dyDescent="0.3">
      <c r="A25" s="246" t="s">
        <v>82</v>
      </c>
      <c r="B25" s="247" t="s">
        <v>83</v>
      </c>
      <c r="C25" s="247" t="s">
        <v>247</v>
      </c>
    </row>
    <row r="26" spans="1:3" ht="27" x14ac:dyDescent="0.3">
      <c r="A26" s="246" t="s">
        <v>84</v>
      </c>
      <c r="B26" s="247" t="s">
        <v>85</v>
      </c>
      <c r="C26" s="247" t="s">
        <v>248</v>
      </c>
    </row>
    <row r="27" spans="1:3" ht="27" x14ac:dyDescent="0.3">
      <c r="A27" s="246" t="s">
        <v>86</v>
      </c>
      <c r="B27" s="247" t="s">
        <v>87</v>
      </c>
      <c r="C27" s="247" t="s">
        <v>249</v>
      </c>
    </row>
    <row r="28" spans="1:3" ht="27" x14ac:dyDescent="0.3">
      <c r="A28" s="246" t="s">
        <v>88</v>
      </c>
      <c r="B28" s="247" t="s">
        <v>89</v>
      </c>
      <c r="C28" s="247" t="s">
        <v>250</v>
      </c>
    </row>
    <row r="29" spans="1:3" ht="27" x14ac:dyDescent="0.3">
      <c r="A29" s="246" t="s">
        <v>136</v>
      </c>
      <c r="B29" s="247" t="s">
        <v>90</v>
      </c>
      <c r="C29" s="247" t="s">
        <v>251</v>
      </c>
    </row>
    <row r="30" spans="1:3" ht="31.5" customHeight="1" x14ac:dyDescent="0.3">
      <c r="A30" s="246" t="s">
        <v>137</v>
      </c>
      <c r="B30" s="247" t="s">
        <v>138</v>
      </c>
      <c r="C30" s="247" t="s">
        <v>252</v>
      </c>
    </row>
    <row r="31" spans="1:3" ht="40.5" x14ac:dyDescent="0.3">
      <c r="A31" s="246" t="s">
        <v>91</v>
      </c>
      <c r="B31" s="247" t="s">
        <v>155</v>
      </c>
      <c r="C31" s="247" t="s">
        <v>300</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7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W154"/>
  <sheetViews>
    <sheetView zoomScaleNormal="100" workbookViewId="0">
      <selection activeCell="A3" sqref="A3"/>
    </sheetView>
  </sheetViews>
  <sheetFormatPr baseColWidth="10" defaultColWidth="8.85546875" defaultRowHeight="15" x14ac:dyDescent="0.3"/>
  <cols>
    <col min="1" max="1" width="56.42578125" style="2" customWidth="1"/>
    <col min="2" max="2" width="14.7109375" style="8" customWidth="1"/>
    <col min="3" max="3" width="5.28515625" style="4" customWidth="1"/>
    <col min="4" max="4" width="14.7109375" style="8" customWidth="1"/>
    <col min="5" max="5" width="5.28515625" style="4" customWidth="1"/>
    <col min="6" max="6" width="14.7109375" style="8" customWidth="1"/>
    <col min="7" max="7" width="5.28515625" style="4" customWidth="1"/>
    <col min="8" max="8" width="14.7109375" style="8" customWidth="1"/>
    <col min="9" max="9" width="5.28515625" style="4" customWidth="1"/>
    <col min="10" max="10" width="14.7109375" style="8" customWidth="1"/>
    <col min="11" max="11" width="5.28515625" style="4" customWidth="1"/>
    <col min="12" max="12" width="14.7109375" style="8" customWidth="1"/>
    <col min="13" max="13" width="5.28515625" style="4" customWidth="1"/>
    <col min="14" max="14" width="14.7109375" style="8" customWidth="1"/>
    <col min="15" max="15" width="5.28515625" style="4" customWidth="1"/>
    <col min="16" max="16" width="14.7109375" style="8" customWidth="1"/>
    <col min="17" max="17" width="5.28515625" style="4" customWidth="1"/>
    <col min="18" max="18" width="14.7109375" style="8" customWidth="1"/>
    <col min="19" max="19" width="5.28515625" style="1" customWidth="1"/>
    <col min="20" max="20" width="16.7109375" style="1" customWidth="1"/>
    <col min="21" max="21" width="5.28515625" style="1" customWidth="1"/>
    <col min="22" max="22" width="16.7109375" style="1" customWidth="1"/>
    <col min="23" max="23" width="5.28515625" style="1" customWidth="1"/>
    <col min="24" max="16384" width="8.85546875" style="1"/>
  </cols>
  <sheetData>
    <row r="3" spans="1:23" ht="29.45" customHeight="1" x14ac:dyDescent="0.3">
      <c r="A3" s="28" t="str">
        <f>TAB00!B38&amp;" : "&amp;TAB00!C38</f>
        <v>TAB1 : Transposition du revenu autorisé par catégorie tarifaire</v>
      </c>
      <c r="B3" s="42"/>
      <c r="C3" s="43"/>
      <c r="D3" s="42"/>
      <c r="E3" s="43"/>
      <c r="F3" s="42"/>
      <c r="G3" s="43"/>
      <c r="H3" s="42"/>
      <c r="I3" s="43"/>
      <c r="J3" s="42"/>
      <c r="K3" s="43"/>
      <c r="L3" s="42"/>
      <c r="M3" s="43"/>
      <c r="N3" s="42"/>
      <c r="O3" s="43"/>
      <c r="P3" s="42"/>
      <c r="Q3" s="43"/>
      <c r="R3" s="42"/>
      <c r="S3" s="28"/>
      <c r="T3" s="28"/>
      <c r="U3" s="28"/>
      <c r="V3" s="28"/>
      <c r="W3" s="28"/>
    </row>
    <row r="5" spans="1:23" s="44" customFormat="1" ht="21" x14ac:dyDescent="0.35">
      <c r="A5" s="406" t="s">
        <v>253</v>
      </c>
      <c r="B5" s="407"/>
      <c r="C5" s="407"/>
      <c r="D5" s="407"/>
      <c r="E5" s="407"/>
      <c r="F5" s="407"/>
      <c r="G5" s="407"/>
      <c r="H5" s="407"/>
      <c r="I5" s="407"/>
      <c r="J5" s="407"/>
      <c r="K5" s="407"/>
      <c r="L5" s="407"/>
      <c r="M5" s="407"/>
      <c r="N5" s="407"/>
      <c r="O5" s="407"/>
      <c r="P5" s="407"/>
      <c r="Q5" s="407"/>
      <c r="R5" s="408"/>
    </row>
    <row r="6" spans="1:23" x14ac:dyDescent="0.3">
      <c r="A6" s="403" t="s">
        <v>0</v>
      </c>
      <c r="B6" s="405" t="s">
        <v>7</v>
      </c>
      <c r="C6" s="405"/>
      <c r="D6" s="405" t="s">
        <v>32</v>
      </c>
      <c r="E6" s="405"/>
      <c r="F6" s="405" t="s">
        <v>33</v>
      </c>
      <c r="G6" s="405"/>
      <c r="H6" s="405" t="s">
        <v>34</v>
      </c>
      <c r="I6" s="405"/>
      <c r="J6" s="405" t="s">
        <v>35</v>
      </c>
      <c r="K6" s="405"/>
      <c r="L6" s="405" t="s">
        <v>36</v>
      </c>
      <c r="M6" s="405"/>
      <c r="N6" s="405" t="s">
        <v>37</v>
      </c>
      <c r="O6" s="405"/>
      <c r="P6" s="405" t="s">
        <v>41</v>
      </c>
      <c r="Q6" s="405"/>
      <c r="R6" s="40" t="s">
        <v>99</v>
      </c>
    </row>
    <row r="7" spans="1:23" x14ac:dyDescent="0.3">
      <c r="A7" s="404"/>
      <c r="B7" s="40" t="s">
        <v>3</v>
      </c>
      <c r="C7" s="3" t="s">
        <v>4</v>
      </c>
      <c r="D7" s="40" t="s">
        <v>3</v>
      </c>
      <c r="E7" s="3" t="s">
        <v>4</v>
      </c>
      <c r="F7" s="40" t="s">
        <v>3</v>
      </c>
      <c r="G7" s="3" t="s">
        <v>4</v>
      </c>
      <c r="H7" s="40" t="s">
        <v>3</v>
      </c>
      <c r="I7" s="3" t="s">
        <v>4</v>
      </c>
      <c r="J7" s="40" t="s">
        <v>3</v>
      </c>
      <c r="K7" s="3" t="s">
        <v>4</v>
      </c>
      <c r="L7" s="40" t="s">
        <v>3</v>
      </c>
      <c r="M7" s="3" t="s">
        <v>4</v>
      </c>
      <c r="N7" s="40" t="s">
        <v>3</v>
      </c>
      <c r="O7" s="3" t="s">
        <v>4</v>
      </c>
      <c r="P7" s="40" t="s">
        <v>3</v>
      </c>
      <c r="Q7" s="3" t="s">
        <v>4</v>
      </c>
      <c r="R7" s="40" t="s">
        <v>3</v>
      </c>
    </row>
    <row r="8" spans="1:23" x14ac:dyDescent="0.3">
      <c r="A8" s="34" t="s">
        <v>92</v>
      </c>
      <c r="B8" s="318">
        <f>SUM(B9,B10)</f>
        <v>0</v>
      </c>
      <c r="C8" s="319">
        <f>IFERROR(B8/$B$30,0)</f>
        <v>0</v>
      </c>
      <c r="D8" s="318">
        <f>SUM(D9,D10)</f>
        <v>0</v>
      </c>
      <c r="E8" s="319">
        <f>IFERROR(D8/$B8,0)</f>
        <v>0</v>
      </c>
      <c r="F8" s="318">
        <f>SUM(F9,F10)</f>
        <v>0</v>
      </c>
      <c r="G8" s="319">
        <f>IFERROR(F8/$B8,0)</f>
        <v>0</v>
      </c>
      <c r="H8" s="318">
        <f>SUM(H9,H10)</f>
        <v>0</v>
      </c>
      <c r="I8" s="319">
        <f t="shared" ref="I8:I30" si="0">IFERROR(H8/$B8,0)</f>
        <v>0</v>
      </c>
      <c r="J8" s="318">
        <f>SUM(J9,J10)</f>
        <v>0</v>
      </c>
      <c r="K8" s="319">
        <f t="shared" ref="K8:Q8" si="1">IFERROR(J8/$B8,0)</f>
        <v>0</v>
      </c>
      <c r="L8" s="318">
        <f>SUM(L9,L10)</f>
        <v>0</v>
      </c>
      <c r="M8" s="319">
        <f t="shared" ref="M8:M9" si="2">IFERROR(L8/$B8,0)</f>
        <v>0</v>
      </c>
      <c r="N8" s="318">
        <f>SUM(N9,N10)</f>
        <v>0</v>
      </c>
      <c r="O8" s="319">
        <f t="shared" ref="O8:O9" si="3">IFERROR(N8/$B8,0)</f>
        <v>0</v>
      </c>
      <c r="P8" s="318">
        <f>SUM(P9,P10)</f>
        <v>0</v>
      </c>
      <c r="Q8" s="319">
        <f t="shared" si="1"/>
        <v>0</v>
      </c>
      <c r="R8" s="318">
        <f t="shared" ref="R8" si="4">B8-SUM(D8,F8,H8,J8,L8,N8,P8)</f>
        <v>0</v>
      </c>
    </row>
    <row r="9" spans="1:23" x14ac:dyDescent="0.3">
      <c r="A9" s="35" t="s">
        <v>93</v>
      </c>
      <c r="B9" s="41"/>
      <c r="C9" s="319">
        <f>IFERROR(B9/$B$30,0)</f>
        <v>0</v>
      </c>
      <c r="D9" s="41"/>
      <c r="E9" s="319">
        <f t="shared" ref="E9" si="5">IFERROR(D9/$B9,0)</f>
        <v>0</v>
      </c>
      <c r="F9" s="41"/>
      <c r="G9" s="319">
        <f t="shared" ref="G9" si="6">IFERROR(F9/$B9,0)</f>
        <v>0</v>
      </c>
      <c r="H9" s="41"/>
      <c r="I9" s="319">
        <f t="shared" ref="I9" si="7">IFERROR(H9/$B9,0)</f>
        <v>0</v>
      </c>
      <c r="J9" s="41"/>
      <c r="K9" s="319">
        <f t="shared" ref="K9" si="8">IFERROR(J9/$B9,0)</f>
        <v>0</v>
      </c>
      <c r="L9" s="41"/>
      <c r="M9" s="319">
        <f t="shared" si="2"/>
        <v>0</v>
      </c>
      <c r="N9" s="41"/>
      <c r="O9" s="319">
        <f t="shared" si="3"/>
        <v>0</v>
      </c>
      <c r="P9" s="41"/>
      <c r="Q9" s="319">
        <f t="shared" ref="Q9" si="9">IFERROR(P9/$B9,0)</f>
        <v>0</v>
      </c>
      <c r="R9" s="318">
        <f>B9-SUM(D9,F9,H9,J9,L9,N9,P9)</f>
        <v>0</v>
      </c>
    </row>
    <row r="10" spans="1:23" x14ac:dyDescent="0.3">
      <c r="A10" s="35" t="s">
        <v>94</v>
      </c>
      <c r="B10" s="41"/>
      <c r="C10" s="319">
        <f t="shared" ref="C10" si="10">IFERROR(B10/$B$30,0)</f>
        <v>0</v>
      </c>
      <c r="D10" s="41"/>
      <c r="E10" s="319">
        <f t="shared" ref="E10" si="11">IFERROR(D10/$B10,0)</f>
        <v>0</v>
      </c>
      <c r="F10" s="41"/>
      <c r="G10" s="319">
        <f t="shared" ref="G10" si="12">IFERROR(F10/$B10,0)</f>
        <v>0</v>
      </c>
      <c r="H10" s="41"/>
      <c r="I10" s="319">
        <f t="shared" ref="I10" si="13">IFERROR(H10/$B10,0)</f>
        <v>0</v>
      </c>
      <c r="J10" s="41"/>
      <c r="K10" s="319">
        <f t="shared" ref="K10" si="14">IFERROR(J10/$B10,0)</f>
        <v>0</v>
      </c>
      <c r="L10" s="41"/>
      <c r="M10" s="319">
        <f t="shared" ref="M10" si="15">IFERROR(L10/$B10,0)</f>
        <v>0</v>
      </c>
      <c r="N10" s="41"/>
      <c r="O10" s="319">
        <f t="shared" ref="O10" si="16">IFERROR(N10/$B10,0)</f>
        <v>0</v>
      </c>
      <c r="P10" s="41"/>
      <c r="Q10" s="319">
        <f t="shared" ref="Q10" si="17">IFERROR(P10/$B10,0)</f>
        <v>0</v>
      </c>
      <c r="R10" s="318">
        <f>B10-SUM(D10,F10,H10,J10,L10,N10,P10)</f>
        <v>0</v>
      </c>
    </row>
    <row r="11" spans="1:23" x14ac:dyDescent="0.3">
      <c r="A11" s="34" t="s">
        <v>185</v>
      </c>
      <c r="B11" s="322">
        <f>SUM(B12,B19)</f>
        <v>0</v>
      </c>
      <c r="C11" s="319">
        <f t="shared" ref="C11:C28" si="18">IFERROR(B11/$B$30,0)</f>
        <v>0</v>
      </c>
      <c r="D11" s="322">
        <f>SUM(D12,D19)</f>
        <v>0</v>
      </c>
      <c r="E11" s="319">
        <f t="shared" ref="E11:E30" si="19">IFERROR(D11/$B11,0)</f>
        <v>0</v>
      </c>
      <c r="F11" s="322">
        <f>SUM(F12,F19)</f>
        <v>0</v>
      </c>
      <c r="G11" s="319">
        <f t="shared" ref="G11:G30" si="20">IFERROR(F11/$B11,0)</f>
        <v>0</v>
      </c>
      <c r="H11" s="322">
        <f>SUM(H12,H19)</f>
        <v>0</v>
      </c>
      <c r="I11" s="319">
        <f t="shared" si="0"/>
        <v>0</v>
      </c>
      <c r="J11" s="322">
        <f>SUM(J12,J19)</f>
        <v>0</v>
      </c>
      <c r="K11" s="319">
        <f t="shared" ref="K11" si="21">IFERROR(J11/$B11,0)</f>
        <v>0</v>
      </c>
      <c r="L11" s="322">
        <f>SUM(L12,L19)</f>
        <v>0</v>
      </c>
      <c r="M11" s="319">
        <f t="shared" ref="M11:M30" si="22">IFERROR(L11/$B11,0)</f>
        <v>0</v>
      </c>
      <c r="N11" s="322">
        <f>SUM(N12,N19)</f>
        <v>0</v>
      </c>
      <c r="O11" s="319">
        <f t="shared" ref="O11:O30" si="23">IFERROR(N11/$B11,0)</f>
        <v>0</v>
      </c>
      <c r="P11" s="322">
        <f>SUM(P12,P19)</f>
        <v>0</v>
      </c>
      <c r="Q11" s="319">
        <f t="shared" ref="Q11" si="24">IFERROR(P11/$B11,0)</f>
        <v>0</v>
      </c>
      <c r="R11" s="318">
        <f t="shared" ref="R11:R27" si="25">B11-SUM(D11,F11,H11,J11,L11,N11,P11)</f>
        <v>0</v>
      </c>
    </row>
    <row r="12" spans="1:23" x14ac:dyDescent="0.3">
      <c r="A12" s="36" t="s">
        <v>95</v>
      </c>
      <c r="B12" s="322">
        <f>SUM(B13:B18)</f>
        <v>0</v>
      </c>
      <c r="C12" s="319">
        <f t="shared" si="18"/>
        <v>0</v>
      </c>
      <c r="D12" s="322">
        <f>SUM(D13:D18)</f>
        <v>0</v>
      </c>
      <c r="E12" s="319">
        <f t="shared" si="19"/>
        <v>0</v>
      </c>
      <c r="F12" s="322">
        <f>SUM(F13:F18)</f>
        <v>0</v>
      </c>
      <c r="G12" s="319">
        <f t="shared" si="20"/>
        <v>0</v>
      </c>
      <c r="H12" s="322">
        <f>SUM(H13:H18)</f>
        <v>0</v>
      </c>
      <c r="I12" s="319">
        <f t="shared" si="0"/>
        <v>0</v>
      </c>
      <c r="J12" s="322">
        <f>SUM(J13:J18)</f>
        <v>0</v>
      </c>
      <c r="K12" s="319">
        <f t="shared" ref="K12" si="26">IFERROR(J12/$B12,0)</f>
        <v>0</v>
      </c>
      <c r="L12" s="322">
        <f>SUM(L13:L18)</f>
        <v>0</v>
      </c>
      <c r="M12" s="319">
        <f t="shared" si="22"/>
        <v>0</v>
      </c>
      <c r="N12" s="322">
        <f>SUM(N13:N18)</f>
        <v>0</v>
      </c>
      <c r="O12" s="319">
        <f t="shared" si="23"/>
        <v>0</v>
      </c>
      <c r="P12" s="322">
        <f>SUM(P13:P18)</f>
        <v>0</v>
      </c>
      <c r="Q12" s="319">
        <f t="shared" ref="Q12" si="27">IFERROR(P12/$B12,0)</f>
        <v>0</v>
      </c>
      <c r="R12" s="318">
        <f t="shared" si="25"/>
        <v>0</v>
      </c>
    </row>
    <row r="13" spans="1:23" ht="27" x14ac:dyDescent="0.3">
      <c r="A13" s="320" t="s">
        <v>186</v>
      </c>
      <c r="B13" s="41"/>
      <c r="C13" s="319">
        <f t="shared" si="18"/>
        <v>0</v>
      </c>
      <c r="D13" s="41"/>
      <c r="E13" s="319">
        <f t="shared" si="19"/>
        <v>0</v>
      </c>
      <c r="F13" s="41"/>
      <c r="G13" s="319">
        <f t="shared" si="20"/>
        <v>0</v>
      </c>
      <c r="H13" s="41"/>
      <c r="I13" s="319">
        <f t="shared" si="0"/>
        <v>0</v>
      </c>
      <c r="J13" s="41"/>
      <c r="K13" s="319">
        <f t="shared" ref="K13" si="28">IFERROR(J13/$B13,0)</f>
        <v>0</v>
      </c>
      <c r="L13" s="41"/>
      <c r="M13" s="319">
        <f t="shared" si="22"/>
        <v>0</v>
      </c>
      <c r="N13" s="41"/>
      <c r="O13" s="319">
        <f t="shared" si="23"/>
        <v>0</v>
      </c>
      <c r="P13" s="41"/>
      <c r="Q13" s="319">
        <f t="shared" ref="Q13" si="29">IFERROR(P13/$B13,0)</f>
        <v>0</v>
      </c>
      <c r="R13" s="318">
        <f t="shared" si="25"/>
        <v>0</v>
      </c>
    </row>
    <row r="14" spans="1:23" x14ac:dyDescent="0.3">
      <c r="A14" s="320" t="s">
        <v>97</v>
      </c>
      <c r="B14" s="41"/>
      <c r="C14" s="319">
        <f t="shared" si="18"/>
        <v>0</v>
      </c>
      <c r="D14" s="41"/>
      <c r="E14" s="319">
        <f t="shared" si="19"/>
        <v>0</v>
      </c>
      <c r="F14" s="41"/>
      <c r="G14" s="319">
        <f t="shared" si="20"/>
        <v>0</v>
      </c>
      <c r="H14" s="41"/>
      <c r="I14" s="319">
        <f t="shared" si="0"/>
        <v>0</v>
      </c>
      <c r="J14" s="41"/>
      <c r="K14" s="319">
        <f t="shared" ref="K14" si="30">IFERROR(J14/$B14,0)</f>
        <v>0</v>
      </c>
      <c r="L14" s="41"/>
      <c r="M14" s="319">
        <f t="shared" si="22"/>
        <v>0</v>
      </c>
      <c r="N14" s="41"/>
      <c r="O14" s="319">
        <f t="shared" si="23"/>
        <v>0</v>
      </c>
      <c r="P14" s="41"/>
      <c r="Q14" s="319">
        <f t="shared" ref="Q14" si="31">IFERROR(P14/$B14,0)</f>
        <v>0</v>
      </c>
      <c r="R14" s="318">
        <f t="shared" si="25"/>
        <v>0</v>
      </c>
    </row>
    <row r="15" spans="1:23" x14ac:dyDescent="0.3">
      <c r="A15" s="320" t="s">
        <v>187</v>
      </c>
      <c r="B15" s="41"/>
      <c r="C15" s="319">
        <f t="shared" si="18"/>
        <v>0</v>
      </c>
      <c r="D15" s="41"/>
      <c r="E15" s="319">
        <f t="shared" si="19"/>
        <v>0</v>
      </c>
      <c r="F15" s="41"/>
      <c r="G15" s="319">
        <f t="shared" si="20"/>
        <v>0</v>
      </c>
      <c r="H15" s="41"/>
      <c r="I15" s="319">
        <f t="shared" si="0"/>
        <v>0</v>
      </c>
      <c r="J15" s="41"/>
      <c r="K15" s="319">
        <f t="shared" ref="K15" si="32">IFERROR(J15/$B15,0)</f>
        <v>0</v>
      </c>
      <c r="L15" s="41"/>
      <c r="M15" s="319">
        <f t="shared" si="22"/>
        <v>0</v>
      </c>
      <c r="N15" s="41"/>
      <c r="O15" s="319">
        <f t="shared" si="23"/>
        <v>0</v>
      </c>
      <c r="P15" s="41"/>
      <c r="Q15" s="319">
        <f t="shared" ref="Q15" si="33">IFERROR(P15/$B15,0)</f>
        <v>0</v>
      </c>
      <c r="R15" s="318">
        <f t="shared" si="25"/>
        <v>0</v>
      </c>
    </row>
    <row r="16" spans="1:23" ht="27" x14ac:dyDescent="0.3">
      <c r="A16" s="320" t="s">
        <v>188</v>
      </c>
      <c r="B16" s="41"/>
      <c r="C16" s="319">
        <f t="shared" si="18"/>
        <v>0</v>
      </c>
      <c r="D16" s="41"/>
      <c r="E16" s="319">
        <f t="shared" si="19"/>
        <v>0</v>
      </c>
      <c r="F16" s="41"/>
      <c r="G16" s="319">
        <f t="shared" si="20"/>
        <v>0</v>
      </c>
      <c r="H16" s="41"/>
      <c r="I16" s="319">
        <f t="shared" si="0"/>
        <v>0</v>
      </c>
      <c r="J16" s="41"/>
      <c r="K16" s="319">
        <f t="shared" ref="K16" si="34">IFERROR(J16/$B16,0)</f>
        <v>0</v>
      </c>
      <c r="L16" s="41"/>
      <c r="M16" s="319">
        <f t="shared" si="22"/>
        <v>0</v>
      </c>
      <c r="N16" s="41"/>
      <c r="O16" s="319">
        <f t="shared" si="23"/>
        <v>0</v>
      </c>
      <c r="P16" s="41"/>
      <c r="Q16" s="319">
        <f t="shared" ref="Q16" si="35">IFERROR(P16/$B16,0)</f>
        <v>0</v>
      </c>
      <c r="R16" s="318">
        <f t="shared" si="25"/>
        <v>0</v>
      </c>
    </row>
    <row r="17" spans="1:18" x14ac:dyDescent="0.3">
      <c r="A17" s="320" t="s">
        <v>189</v>
      </c>
      <c r="B17" s="41"/>
      <c r="C17" s="319">
        <f t="shared" si="18"/>
        <v>0</v>
      </c>
      <c r="D17" s="41"/>
      <c r="E17" s="319">
        <f t="shared" si="19"/>
        <v>0</v>
      </c>
      <c r="F17" s="41"/>
      <c r="G17" s="319">
        <f t="shared" si="20"/>
        <v>0</v>
      </c>
      <c r="H17" s="41"/>
      <c r="I17" s="319">
        <f t="shared" si="0"/>
        <v>0</v>
      </c>
      <c r="J17" s="41"/>
      <c r="K17" s="319">
        <f t="shared" ref="K17" si="36">IFERROR(J17/$B17,0)</f>
        <v>0</v>
      </c>
      <c r="L17" s="41"/>
      <c r="M17" s="319">
        <f t="shared" si="22"/>
        <v>0</v>
      </c>
      <c r="N17" s="41"/>
      <c r="O17" s="319">
        <f t="shared" si="23"/>
        <v>0</v>
      </c>
      <c r="P17" s="41"/>
      <c r="Q17" s="319">
        <f t="shared" ref="Q17" si="37">IFERROR(P17/$B17,0)</f>
        <v>0</v>
      </c>
      <c r="R17" s="318">
        <f t="shared" si="25"/>
        <v>0</v>
      </c>
    </row>
    <row r="18" spans="1:18" x14ac:dyDescent="0.3">
      <c r="A18" s="320" t="s">
        <v>215</v>
      </c>
      <c r="B18" s="41"/>
      <c r="C18" s="319">
        <f t="shared" si="18"/>
        <v>0</v>
      </c>
      <c r="D18" s="41"/>
      <c r="E18" s="319">
        <f t="shared" si="19"/>
        <v>0</v>
      </c>
      <c r="F18" s="41"/>
      <c r="G18" s="319">
        <f t="shared" si="20"/>
        <v>0</v>
      </c>
      <c r="H18" s="41"/>
      <c r="I18" s="319">
        <f t="shared" si="0"/>
        <v>0</v>
      </c>
      <c r="J18" s="41"/>
      <c r="K18" s="319">
        <f t="shared" ref="K18" si="38">IFERROR(J18/$B18,0)</f>
        <v>0</v>
      </c>
      <c r="L18" s="41"/>
      <c r="M18" s="319">
        <f t="shared" si="22"/>
        <v>0</v>
      </c>
      <c r="N18" s="41"/>
      <c r="O18" s="319">
        <f t="shared" si="23"/>
        <v>0</v>
      </c>
      <c r="P18" s="41"/>
      <c r="Q18" s="319">
        <f t="shared" ref="Q18" si="39">IFERROR(P18/$B18,0)</f>
        <v>0</v>
      </c>
      <c r="R18" s="318">
        <f t="shared" si="25"/>
        <v>0</v>
      </c>
    </row>
    <row r="19" spans="1:18" x14ac:dyDescent="0.3">
      <c r="A19" s="37" t="s">
        <v>96</v>
      </c>
      <c r="B19" s="322">
        <f>SUM(B20:B24)</f>
        <v>0</v>
      </c>
      <c r="C19" s="319">
        <f t="shared" si="18"/>
        <v>0</v>
      </c>
      <c r="D19" s="322">
        <f>SUM(D20:D24)</f>
        <v>0</v>
      </c>
      <c r="E19" s="319">
        <f t="shared" si="19"/>
        <v>0</v>
      </c>
      <c r="F19" s="322">
        <f>SUM(F20:F24)</f>
        <v>0</v>
      </c>
      <c r="G19" s="319">
        <f t="shared" si="20"/>
        <v>0</v>
      </c>
      <c r="H19" s="322">
        <f>SUM(H20:H24)</f>
        <v>0</v>
      </c>
      <c r="I19" s="319">
        <f t="shared" si="0"/>
        <v>0</v>
      </c>
      <c r="J19" s="322">
        <f>SUM(J20:J24)</f>
        <v>0</v>
      </c>
      <c r="K19" s="319">
        <f t="shared" ref="K19" si="40">IFERROR(J19/$B19,0)</f>
        <v>0</v>
      </c>
      <c r="L19" s="322">
        <f>SUM(L20:L24)</f>
        <v>0</v>
      </c>
      <c r="M19" s="319">
        <f t="shared" si="22"/>
        <v>0</v>
      </c>
      <c r="N19" s="322">
        <f>SUM(N20:N24)</f>
        <v>0</v>
      </c>
      <c r="O19" s="319">
        <f t="shared" si="23"/>
        <v>0</v>
      </c>
      <c r="P19" s="321"/>
      <c r="Q19" s="319">
        <f t="shared" ref="Q19" si="41">IFERROR(P19/$B19,0)</f>
        <v>0</v>
      </c>
      <c r="R19" s="318">
        <f t="shared" si="25"/>
        <v>0</v>
      </c>
    </row>
    <row r="20" spans="1:18" ht="27" x14ac:dyDescent="0.3">
      <c r="A20" s="320" t="s">
        <v>190</v>
      </c>
      <c r="B20" s="41"/>
      <c r="C20" s="319">
        <f t="shared" si="18"/>
        <v>0</v>
      </c>
      <c r="D20" s="41"/>
      <c r="E20" s="319">
        <f t="shared" si="19"/>
        <v>0</v>
      </c>
      <c r="F20" s="41"/>
      <c r="G20" s="319">
        <f t="shared" si="20"/>
        <v>0</v>
      </c>
      <c r="H20" s="41"/>
      <c r="I20" s="319">
        <f t="shared" si="0"/>
        <v>0</v>
      </c>
      <c r="J20" s="41"/>
      <c r="K20" s="319">
        <f t="shared" ref="K20" si="42">IFERROR(J20/$B20,0)</f>
        <v>0</v>
      </c>
      <c r="L20" s="41"/>
      <c r="M20" s="319">
        <f t="shared" si="22"/>
        <v>0</v>
      </c>
      <c r="N20" s="41"/>
      <c r="O20" s="319">
        <f t="shared" si="23"/>
        <v>0</v>
      </c>
      <c r="P20" s="321"/>
      <c r="Q20" s="319">
        <f t="shared" ref="Q20" si="43">IFERROR(P20/$B20,0)</f>
        <v>0</v>
      </c>
      <c r="R20" s="318">
        <f t="shared" si="25"/>
        <v>0</v>
      </c>
    </row>
    <row r="21" spans="1:18" ht="27" x14ac:dyDescent="0.3">
      <c r="A21" s="320" t="s">
        <v>191</v>
      </c>
      <c r="B21" s="41"/>
      <c r="C21" s="319">
        <f t="shared" si="18"/>
        <v>0</v>
      </c>
      <c r="D21" s="41"/>
      <c r="E21" s="319">
        <f t="shared" si="19"/>
        <v>0</v>
      </c>
      <c r="F21" s="41"/>
      <c r="G21" s="319">
        <f t="shared" si="20"/>
        <v>0</v>
      </c>
      <c r="H21" s="41"/>
      <c r="I21" s="319">
        <f t="shared" si="0"/>
        <v>0</v>
      </c>
      <c r="J21" s="41"/>
      <c r="K21" s="319">
        <f t="shared" ref="K21" si="44">IFERROR(J21/$B21,0)</f>
        <v>0</v>
      </c>
      <c r="L21" s="41"/>
      <c r="M21" s="319">
        <f t="shared" si="22"/>
        <v>0</v>
      </c>
      <c r="N21" s="41"/>
      <c r="O21" s="319">
        <f t="shared" si="23"/>
        <v>0</v>
      </c>
      <c r="P21" s="321"/>
      <c r="Q21" s="319">
        <f t="shared" ref="Q21" si="45">IFERROR(P21/$B21,0)</f>
        <v>0</v>
      </c>
      <c r="R21" s="318">
        <f t="shared" si="25"/>
        <v>0</v>
      </c>
    </row>
    <row r="22" spans="1:18" ht="40.5" x14ac:dyDescent="0.3">
      <c r="A22" s="320" t="s">
        <v>98</v>
      </c>
      <c r="B22" s="41"/>
      <c r="C22" s="319">
        <f t="shared" si="18"/>
        <v>0</v>
      </c>
      <c r="D22" s="41"/>
      <c r="E22" s="319">
        <f t="shared" si="19"/>
        <v>0</v>
      </c>
      <c r="F22" s="41"/>
      <c r="G22" s="319">
        <f t="shared" si="20"/>
        <v>0</v>
      </c>
      <c r="H22" s="41"/>
      <c r="I22" s="319">
        <f t="shared" si="0"/>
        <v>0</v>
      </c>
      <c r="J22" s="41"/>
      <c r="K22" s="319">
        <f t="shared" ref="K22" si="46">IFERROR(J22/$B22,0)</f>
        <v>0</v>
      </c>
      <c r="L22" s="41"/>
      <c r="M22" s="319">
        <f t="shared" si="22"/>
        <v>0</v>
      </c>
      <c r="N22" s="41"/>
      <c r="O22" s="319">
        <f t="shared" si="23"/>
        <v>0</v>
      </c>
      <c r="P22" s="321"/>
      <c r="Q22" s="319">
        <f t="shared" ref="Q22" si="47">IFERROR(P22/$B22,0)</f>
        <v>0</v>
      </c>
      <c r="R22" s="318">
        <f t="shared" si="25"/>
        <v>0</v>
      </c>
    </row>
    <row r="23" spans="1:18" x14ac:dyDescent="0.3">
      <c r="A23" s="320" t="s">
        <v>192</v>
      </c>
      <c r="B23" s="41"/>
      <c r="C23" s="319">
        <f t="shared" si="18"/>
        <v>0</v>
      </c>
      <c r="D23" s="41"/>
      <c r="E23" s="319">
        <f t="shared" si="19"/>
        <v>0</v>
      </c>
      <c r="F23" s="41"/>
      <c r="G23" s="319">
        <f t="shared" si="20"/>
        <v>0</v>
      </c>
      <c r="H23" s="41"/>
      <c r="I23" s="319">
        <f t="shared" si="0"/>
        <v>0</v>
      </c>
      <c r="J23" s="41"/>
      <c r="K23" s="319">
        <f t="shared" ref="K23" si="48">IFERROR(J23/$B23,0)</f>
        <v>0</v>
      </c>
      <c r="L23" s="41"/>
      <c r="M23" s="319">
        <f t="shared" si="22"/>
        <v>0</v>
      </c>
      <c r="N23" s="41"/>
      <c r="O23" s="319">
        <f t="shared" si="23"/>
        <v>0</v>
      </c>
      <c r="P23" s="321"/>
      <c r="Q23" s="319">
        <f t="shared" ref="Q23" si="49">IFERROR(P23/$B23,0)</f>
        <v>0</v>
      </c>
      <c r="R23" s="318">
        <f t="shared" si="25"/>
        <v>0</v>
      </c>
    </row>
    <row r="24" spans="1:18" ht="27" x14ac:dyDescent="0.3">
      <c r="A24" s="320" t="s">
        <v>186</v>
      </c>
      <c r="B24" s="41"/>
      <c r="C24" s="319">
        <f t="shared" si="18"/>
        <v>0</v>
      </c>
      <c r="D24" s="41"/>
      <c r="E24" s="319">
        <f t="shared" si="19"/>
        <v>0</v>
      </c>
      <c r="F24" s="41"/>
      <c r="G24" s="319">
        <f t="shared" si="20"/>
        <v>0</v>
      </c>
      <c r="H24" s="41"/>
      <c r="I24" s="319">
        <f t="shared" si="0"/>
        <v>0</v>
      </c>
      <c r="J24" s="41"/>
      <c r="K24" s="319">
        <f t="shared" ref="K24" si="50">IFERROR(J24/$B24,0)</f>
        <v>0</v>
      </c>
      <c r="L24" s="41"/>
      <c r="M24" s="319">
        <f t="shared" si="22"/>
        <v>0</v>
      </c>
      <c r="N24" s="41"/>
      <c r="O24" s="319">
        <f t="shared" si="23"/>
        <v>0</v>
      </c>
      <c r="P24" s="321"/>
      <c r="Q24" s="319">
        <f t="shared" ref="Q24" si="51">IFERROR(P24/$B24,0)</f>
        <v>0</v>
      </c>
      <c r="R24" s="318">
        <f t="shared" si="25"/>
        <v>0</v>
      </c>
    </row>
    <row r="25" spans="1:18" x14ac:dyDescent="0.3">
      <c r="A25" s="38" t="s">
        <v>1</v>
      </c>
      <c r="B25" s="322">
        <f>SUM(B26:B27)</f>
        <v>0</v>
      </c>
      <c r="C25" s="319">
        <f t="shared" si="18"/>
        <v>0</v>
      </c>
      <c r="D25" s="322">
        <f>SUM(D26:D27)</f>
        <v>0</v>
      </c>
      <c r="E25" s="319">
        <f t="shared" si="19"/>
        <v>0</v>
      </c>
      <c r="F25" s="322">
        <f>SUM(F26:F27)</f>
        <v>0</v>
      </c>
      <c r="G25" s="319">
        <f t="shared" si="20"/>
        <v>0</v>
      </c>
      <c r="H25" s="322">
        <f>SUM(H26:H27)</f>
        <v>0</v>
      </c>
      <c r="I25" s="319">
        <f t="shared" si="0"/>
        <v>0</v>
      </c>
      <c r="J25" s="322">
        <f>SUM(J26:J27)</f>
        <v>0</v>
      </c>
      <c r="K25" s="319">
        <f t="shared" ref="K25" si="52">IFERROR(J25/$B25,0)</f>
        <v>0</v>
      </c>
      <c r="L25" s="322">
        <f>SUM(L26:L27)</f>
        <v>0</v>
      </c>
      <c r="M25" s="319">
        <f t="shared" si="22"/>
        <v>0</v>
      </c>
      <c r="N25" s="322">
        <f>SUM(N26:N27)</f>
        <v>0</v>
      </c>
      <c r="O25" s="319">
        <f t="shared" si="23"/>
        <v>0</v>
      </c>
      <c r="P25" s="322">
        <f>SUM(P26:P27)</f>
        <v>0</v>
      </c>
      <c r="Q25" s="319">
        <f t="shared" ref="Q25" si="53">IFERROR(P25/$B25,0)</f>
        <v>0</v>
      </c>
      <c r="R25" s="318">
        <f t="shared" si="25"/>
        <v>0</v>
      </c>
    </row>
    <row r="26" spans="1:18" x14ac:dyDescent="0.3">
      <c r="A26" s="36" t="s">
        <v>258</v>
      </c>
      <c r="B26" s="41"/>
      <c r="C26" s="319">
        <f t="shared" si="18"/>
        <v>0</v>
      </c>
      <c r="D26" s="41"/>
      <c r="E26" s="319">
        <f t="shared" si="19"/>
        <v>0</v>
      </c>
      <c r="F26" s="41"/>
      <c r="G26" s="319">
        <f t="shared" si="20"/>
        <v>0</v>
      </c>
      <c r="H26" s="41"/>
      <c r="I26" s="319">
        <f t="shared" si="0"/>
        <v>0</v>
      </c>
      <c r="J26" s="41"/>
      <c r="K26" s="319">
        <f t="shared" ref="K26" si="54">IFERROR(J26/$B26,0)</f>
        <v>0</v>
      </c>
      <c r="L26" s="41"/>
      <c r="M26" s="319">
        <f t="shared" si="22"/>
        <v>0</v>
      </c>
      <c r="N26" s="41"/>
      <c r="O26" s="319">
        <f t="shared" si="23"/>
        <v>0</v>
      </c>
      <c r="P26" s="41"/>
      <c r="Q26" s="319">
        <f t="shared" ref="Q26" si="55">IFERROR(P26/$B26,0)</f>
        <v>0</v>
      </c>
      <c r="R26" s="318">
        <f t="shared" si="25"/>
        <v>0</v>
      </c>
    </row>
    <row r="27" spans="1:18" x14ac:dyDescent="0.3">
      <c r="A27" s="37" t="s">
        <v>259</v>
      </c>
      <c r="B27" s="41"/>
      <c r="C27" s="319">
        <f t="shared" si="18"/>
        <v>0</v>
      </c>
      <c r="D27" s="41"/>
      <c r="E27" s="319">
        <f t="shared" si="19"/>
        <v>0</v>
      </c>
      <c r="F27" s="41"/>
      <c r="G27" s="319">
        <f t="shared" si="20"/>
        <v>0</v>
      </c>
      <c r="H27" s="41"/>
      <c r="I27" s="319">
        <f t="shared" si="0"/>
        <v>0</v>
      </c>
      <c r="J27" s="41"/>
      <c r="K27" s="319">
        <f t="shared" ref="K27:K28" si="56">IFERROR(J27/$B27,0)</f>
        <v>0</v>
      </c>
      <c r="L27" s="41"/>
      <c r="M27" s="319">
        <f t="shared" si="22"/>
        <v>0</v>
      </c>
      <c r="N27" s="41"/>
      <c r="O27" s="319">
        <f t="shared" si="23"/>
        <v>0</v>
      </c>
      <c r="P27" s="41"/>
      <c r="Q27" s="319">
        <f t="shared" ref="Q27:Q28" si="57">IFERROR(P27/$B27,0)</f>
        <v>0</v>
      </c>
      <c r="R27" s="318">
        <f t="shared" si="25"/>
        <v>0</v>
      </c>
    </row>
    <row r="28" spans="1:18" x14ac:dyDescent="0.3">
      <c r="A28" s="38" t="s">
        <v>193</v>
      </c>
      <c r="B28" s="322">
        <f>SUM(B29)</f>
        <v>0</v>
      </c>
      <c r="C28" s="319">
        <f t="shared" si="18"/>
        <v>0</v>
      </c>
      <c r="D28" s="322">
        <f>SUM(D29)</f>
        <v>0</v>
      </c>
      <c r="E28" s="319">
        <f t="shared" ref="E28" si="58">IFERROR(D28/$B28,0)</f>
        <v>0</v>
      </c>
      <c r="F28" s="322">
        <f>SUM(F29)</f>
        <v>0</v>
      </c>
      <c r="G28" s="319">
        <f t="shared" ref="G28" si="59">IFERROR(F28/$B28,0)</f>
        <v>0</v>
      </c>
      <c r="H28" s="322">
        <f>SUM(H29)</f>
        <v>0</v>
      </c>
      <c r="I28" s="319">
        <f t="shared" ref="I28" si="60">IFERROR(H28/$B28,0)</f>
        <v>0</v>
      </c>
      <c r="J28" s="322">
        <f>SUM(J29)</f>
        <v>0</v>
      </c>
      <c r="K28" s="319">
        <f t="shared" si="56"/>
        <v>0</v>
      </c>
      <c r="L28" s="322">
        <f>SUM(L29)</f>
        <v>0</v>
      </c>
      <c r="M28" s="319">
        <f t="shared" ref="M28" si="61">IFERROR(L28/$B28,0)</f>
        <v>0</v>
      </c>
      <c r="N28" s="322">
        <f>SUM(N29)</f>
        <v>0</v>
      </c>
      <c r="O28" s="319">
        <f t="shared" ref="O28" si="62">IFERROR(N28/$B28,0)</f>
        <v>0</v>
      </c>
      <c r="P28" s="322">
        <f>SUM(P29)</f>
        <v>0</v>
      </c>
      <c r="Q28" s="319">
        <f t="shared" si="57"/>
        <v>0</v>
      </c>
      <c r="R28" s="318">
        <f t="shared" ref="R28" si="63">B28-SUM(D28,F28,H28,J28,L28,N28,P28)</f>
        <v>0</v>
      </c>
    </row>
    <row r="29" spans="1:18" x14ac:dyDescent="0.3">
      <c r="A29" s="37" t="s">
        <v>260</v>
      </c>
      <c r="B29" s="41"/>
      <c r="C29" s="319"/>
      <c r="D29" s="41"/>
      <c r="E29" s="319"/>
      <c r="F29" s="41"/>
      <c r="G29" s="319"/>
      <c r="H29" s="41"/>
      <c r="I29" s="319"/>
      <c r="J29" s="41"/>
      <c r="K29" s="319"/>
      <c r="L29" s="41"/>
      <c r="M29" s="319"/>
      <c r="N29" s="41"/>
      <c r="O29" s="319"/>
      <c r="P29" s="41"/>
      <c r="Q29" s="319"/>
      <c r="R29" s="318"/>
    </row>
    <row r="30" spans="1:18" x14ac:dyDescent="0.3">
      <c r="A30" s="39" t="s">
        <v>7</v>
      </c>
      <c r="B30" s="322">
        <f>SUM(B8,B11,B25,B28)</f>
        <v>0</v>
      </c>
      <c r="C30" s="319">
        <f>IFERROR(B30/$B$30,0)</f>
        <v>0</v>
      </c>
      <c r="D30" s="322">
        <f>SUM(D8,D11,D25,D28)</f>
        <v>0</v>
      </c>
      <c r="E30" s="319">
        <f t="shared" si="19"/>
        <v>0</v>
      </c>
      <c r="F30" s="322">
        <f>SUM(F8,F11,F25,F28)</f>
        <v>0</v>
      </c>
      <c r="G30" s="319">
        <f t="shared" si="20"/>
        <v>0</v>
      </c>
      <c r="H30" s="322">
        <f>SUM(H8,H11,H25,H28)</f>
        <v>0</v>
      </c>
      <c r="I30" s="319">
        <f t="shared" si="0"/>
        <v>0</v>
      </c>
      <c r="J30" s="322">
        <f>SUM(J8,J11,J25,J28)</f>
        <v>0</v>
      </c>
      <c r="K30" s="319">
        <f t="shared" ref="K30" si="64">IFERROR(J30/$B30,0)</f>
        <v>0</v>
      </c>
      <c r="L30" s="322">
        <f>SUM(L8,L11,L25,L28)</f>
        <v>0</v>
      </c>
      <c r="M30" s="319">
        <f t="shared" si="22"/>
        <v>0</v>
      </c>
      <c r="N30" s="322">
        <f>SUM(N8,N11,N25,N28)</f>
        <v>0</v>
      </c>
      <c r="O30" s="319">
        <f t="shared" si="23"/>
        <v>0</v>
      </c>
      <c r="P30" s="322">
        <f>SUM(P8,P11,P25,P28)</f>
        <v>0</v>
      </c>
      <c r="Q30" s="319">
        <f t="shared" ref="Q30" si="65">IFERROR(P30/$B30,0)</f>
        <v>0</v>
      </c>
      <c r="R30" s="318">
        <f>B30-SUM(D30,F30,H30,J30,L30,N30,P30)</f>
        <v>0</v>
      </c>
    </row>
    <row r="31" spans="1:18" ht="15.75" thickBot="1" x14ac:dyDescent="0.35">
      <c r="B31" s="330"/>
      <c r="C31" s="331"/>
      <c r="D31" s="330"/>
      <c r="E31" s="331"/>
      <c r="F31" s="330"/>
      <c r="G31" s="331"/>
      <c r="H31" s="330"/>
      <c r="I31" s="331"/>
      <c r="J31" s="330"/>
      <c r="K31" s="331"/>
      <c r="L31" s="330"/>
      <c r="M31" s="319"/>
      <c r="N31" s="322"/>
      <c r="O31" s="319"/>
      <c r="P31" s="322"/>
      <c r="Q31" s="319"/>
      <c r="R31" s="318"/>
    </row>
    <row r="32" spans="1:18" ht="15.75" thickBot="1" x14ac:dyDescent="0.35">
      <c r="A32" s="332" t="s">
        <v>261</v>
      </c>
      <c r="B32" s="377">
        <f>'TAB1.1'!$N$47</f>
        <v>0</v>
      </c>
      <c r="C32" s="331">
        <f>IFERROR(B32/$B$33,0)</f>
        <v>0</v>
      </c>
      <c r="D32" s="333"/>
      <c r="E32" s="331">
        <f t="shared" ref="E32:E33" si="66">IFERROR(D32/$B32,0)</f>
        <v>0</v>
      </c>
      <c r="F32" s="333"/>
      <c r="G32" s="331">
        <f t="shared" ref="G32:G33" si="67">IFERROR(F32/$B32,0)</f>
        <v>0</v>
      </c>
      <c r="H32" s="333"/>
      <c r="I32" s="331">
        <f t="shared" ref="I32:I33" si="68">IFERROR(H32/$B32,0)</f>
        <v>0</v>
      </c>
      <c r="J32" s="333"/>
      <c r="K32" s="331">
        <f>IFERROR(J32/$B32,0)</f>
        <v>0</v>
      </c>
      <c r="L32" s="333"/>
      <c r="M32" s="331">
        <f>IFERROR(L32/$B32,0)</f>
        <v>0</v>
      </c>
      <c r="N32" s="333"/>
      <c r="O32" s="331">
        <f>IFERROR(N32/$B32,0)</f>
        <v>0</v>
      </c>
      <c r="P32" s="333"/>
      <c r="Q32" s="331">
        <f>IFERROR(P32/$B32,0)</f>
        <v>0</v>
      </c>
      <c r="R32" s="318">
        <f t="shared" ref="R32:R33" si="69">B32-SUM(D32,F32,H32,J32,L32,N32,P32)</f>
        <v>0</v>
      </c>
    </row>
    <row r="33" spans="1:18" ht="15.75" thickBot="1" x14ac:dyDescent="0.35">
      <c r="A33" s="334" t="s">
        <v>7</v>
      </c>
      <c r="B33" s="335">
        <f>B30+B32</f>
        <v>0</v>
      </c>
      <c r="C33" s="331">
        <f>IFERROR(B33/$B$33,0)</f>
        <v>0</v>
      </c>
      <c r="D33" s="335">
        <f>D30+D32</f>
        <v>0</v>
      </c>
      <c r="E33" s="331">
        <f t="shared" si="66"/>
        <v>0</v>
      </c>
      <c r="F33" s="335">
        <f>F30+F32</f>
        <v>0</v>
      </c>
      <c r="G33" s="331">
        <f t="shared" si="67"/>
        <v>0</v>
      </c>
      <c r="H33" s="335">
        <f>H30+H32</f>
        <v>0</v>
      </c>
      <c r="I33" s="331">
        <f t="shared" si="68"/>
        <v>0</v>
      </c>
      <c r="J33" s="335">
        <f>J30+J32</f>
        <v>0</v>
      </c>
      <c r="K33" s="331">
        <f t="shared" ref="K33" si="70">IFERROR(J33/$B33,0)</f>
        <v>0</v>
      </c>
      <c r="L33" s="335">
        <f>L30+L32</f>
        <v>0</v>
      </c>
      <c r="M33" s="331">
        <f t="shared" ref="M33" si="71">IFERROR(L33/$B33,0)</f>
        <v>0</v>
      </c>
      <c r="N33" s="335">
        <f>N30+N32</f>
        <v>0</v>
      </c>
      <c r="O33" s="331">
        <f t="shared" ref="O33" si="72">IFERROR(N33/$B33,0)</f>
        <v>0</v>
      </c>
      <c r="P33" s="335">
        <f>P30+P32</f>
        <v>0</v>
      </c>
      <c r="Q33" s="331">
        <f t="shared" ref="Q33" si="73">IFERROR(P33/$B33,0)</f>
        <v>0</v>
      </c>
      <c r="R33" s="318">
        <f t="shared" si="69"/>
        <v>0</v>
      </c>
    </row>
    <row r="34" spans="1:18" x14ac:dyDescent="0.3">
      <c r="B34" s="4"/>
      <c r="D34" s="4"/>
      <c r="F34" s="4"/>
      <c r="H34" s="4"/>
      <c r="J34" s="4"/>
      <c r="L34" s="1"/>
      <c r="M34" s="319"/>
      <c r="N34" s="322"/>
      <c r="O34" s="319"/>
      <c r="P34" s="322"/>
      <c r="Q34" s="319"/>
      <c r="R34" s="318"/>
    </row>
    <row r="35" spans="1:18" x14ac:dyDescent="0.3">
      <c r="A35" s="323"/>
      <c r="B35" s="322"/>
      <c r="C35" s="324"/>
      <c r="D35" s="322"/>
      <c r="E35" s="324"/>
      <c r="F35" s="322"/>
      <c r="G35" s="324"/>
      <c r="H35" s="322"/>
      <c r="I35" s="324"/>
      <c r="J35" s="322"/>
      <c r="K35" s="324"/>
      <c r="L35" s="322"/>
      <c r="M35" s="324"/>
      <c r="N35" s="322"/>
      <c r="O35" s="324"/>
      <c r="P35" s="322"/>
      <c r="Q35" s="324"/>
      <c r="R35" s="322"/>
    </row>
    <row r="36" spans="1:18" ht="21" x14ac:dyDescent="0.35">
      <c r="A36" s="400" t="s">
        <v>254</v>
      </c>
      <c r="B36" s="401"/>
      <c r="C36" s="401"/>
      <c r="D36" s="401"/>
      <c r="E36" s="401"/>
      <c r="F36" s="401"/>
      <c r="G36" s="401"/>
      <c r="H36" s="401"/>
      <c r="I36" s="401"/>
      <c r="J36" s="401"/>
      <c r="K36" s="401"/>
      <c r="L36" s="401"/>
      <c r="M36" s="401"/>
      <c r="N36" s="401"/>
      <c r="O36" s="401"/>
      <c r="P36" s="401"/>
      <c r="Q36" s="401"/>
      <c r="R36" s="402"/>
    </row>
    <row r="37" spans="1:18" x14ac:dyDescent="0.3">
      <c r="A37" s="403" t="s">
        <v>0</v>
      </c>
      <c r="B37" s="405" t="s">
        <v>7</v>
      </c>
      <c r="C37" s="405"/>
      <c r="D37" s="405" t="s">
        <v>32</v>
      </c>
      <c r="E37" s="405"/>
      <c r="F37" s="405" t="s">
        <v>33</v>
      </c>
      <c r="G37" s="405"/>
      <c r="H37" s="405" t="s">
        <v>34</v>
      </c>
      <c r="I37" s="405"/>
      <c r="J37" s="405" t="s">
        <v>35</v>
      </c>
      <c r="K37" s="405"/>
      <c r="L37" s="405" t="s">
        <v>36</v>
      </c>
      <c r="M37" s="405"/>
      <c r="N37" s="405" t="s">
        <v>37</v>
      </c>
      <c r="O37" s="405"/>
      <c r="P37" s="405" t="s">
        <v>41</v>
      </c>
      <c r="Q37" s="405"/>
      <c r="R37" s="40" t="s">
        <v>99</v>
      </c>
    </row>
    <row r="38" spans="1:18" x14ac:dyDescent="0.3">
      <c r="A38" s="404"/>
      <c r="B38" s="40" t="s">
        <v>3</v>
      </c>
      <c r="C38" s="325" t="s">
        <v>4</v>
      </c>
      <c r="D38" s="40" t="s">
        <v>3</v>
      </c>
      <c r="E38" s="325" t="s">
        <v>4</v>
      </c>
      <c r="F38" s="40" t="s">
        <v>3</v>
      </c>
      <c r="G38" s="325" t="s">
        <v>4</v>
      </c>
      <c r="H38" s="40" t="s">
        <v>3</v>
      </c>
      <c r="I38" s="325" t="s">
        <v>4</v>
      </c>
      <c r="J38" s="40" t="s">
        <v>3</v>
      </c>
      <c r="K38" s="325" t="s">
        <v>4</v>
      </c>
      <c r="L38" s="40" t="s">
        <v>3</v>
      </c>
      <c r="M38" s="325" t="s">
        <v>4</v>
      </c>
      <c r="N38" s="40" t="s">
        <v>3</v>
      </c>
      <c r="O38" s="325" t="s">
        <v>4</v>
      </c>
      <c r="P38" s="40" t="s">
        <v>3</v>
      </c>
      <c r="Q38" s="325" t="s">
        <v>4</v>
      </c>
      <c r="R38" s="40" t="s">
        <v>3</v>
      </c>
    </row>
    <row r="39" spans="1:18" x14ac:dyDescent="0.3">
      <c r="A39" s="34" t="s">
        <v>92</v>
      </c>
      <c r="B39" s="318">
        <f>SUM(B40,B41)</f>
        <v>0</v>
      </c>
      <c r="C39" s="319">
        <f>IFERROR(B39/$B$30,0)</f>
        <v>0</v>
      </c>
      <c r="D39" s="318">
        <f>SUM(D40,D41)</f>
        <v>0</v>
      </c>
      <c r="E39" s="319">
        <f>IFERROR(D39/$B39,0)</f>
        <v>0</v>
      </c>
      <c r="F39" s="318">
        <f>SUM(F40,F41)</f>
        <v>0</v>
      </c>
      <c r="G39" s="319">
        <f>IFERROR(F39/$B39,0)</f>
        <v>0</v>
      </c>
      <c r="H39" s="318">
        <f>SUM(H40,H41)</f>
        <v>0</v>
      </c>
      <c r="I39" s="319">
        <f t="shared" ref="I39:I59" si="74">IFERROR(H39/$B39,0)</f>
        <v>0</v>
      </c>
      <c r="J39" s="318">
        <f>SUM(J40,J41)</f>
        <v>0</v>
      </c>
      <c r="K39" s="319">
        <f t="shared" ref="K39:K59" si="75">IFERROR(J39/$B39,0)</f>
        <v>0</v>
      </c>
      <c r="L39" s="318">
        <f>SUM(L40,L41)</f>
        <v>0</v>
      </c>
      <c r="M39" s="319">
        <f t="shared" ref="M39:M59" si="76">IFERROR(L39/$B39,0)</f>
        <v>0</v>
      </c>
      <c r="N39" s="318">
        <f>SUM(N40,N41)</f>
        <v>0</v>
      </c>
      <c r="O39" s="319">
        <f t="shared" ref="O39:O59" si="77">IFERROR(N39/$B39,0)</f>
        <v>0</v>
      </c>
      <c r="P39" s="318">
        <f>SUM(P40,P41)</f>
        <v>0</v>
      </c>
      <c r="Q39" s="319">
        <f t="shared" ref="Q39:Q59" si="78">IFERROR(P39/$B39,0)</f>
        <v>0</v>
      </c>
      <c r="R39" s="318">
        <f t="shared" ref="R39" si="79">B39-SUM(D39,F39,H39,J39,L39,N39,P39)</f>
        <v>0</v>
      </c>
    </row>
    <row r="40" spans="1:18" x14ac:dyDescent="0.3">
      <c r="A40" s="35" t="s">
        <v>93</v>
      </c>
      <c r="B40" s="41"/>
      <c r="C40" s="319">
        <f>IFERROR(B40/$B$30,0)</f>
        <v>0</v>
      </c>
      <c r="D40" s="41"/>
      <c r="E40" s="319">
        <f t="shared" ref="E40:E59" si="80">IFERROR(D40/$B40,0)</f>
        <v>0</v>
      </c>
      <c r="F40" s="41"/>
      <c r="G40" s="319">
        <f t="shared" ref="G40:G59" si="81">IFERROR(F40/$B40,0)</f>
        <v>0</v>
      </c>
      <c r="H40" s="41"/>
      <c r="I40" s="319">
        <f t="shared" si="74"/>
        <v>0</v>
      </c>
      <c r="J40" s="41"/>
      <c r="K40" s="319">
        <f t="shared" si="75"/>
        <v>0</v>
      </c>
      <c r="L40" s="41"/>
      <c r="M40" s="319">
        <f t="shared" si="76"/>
        <v>0</v>
      </c>
      <c r="N40" s="41"/>
      <c r="O40" s="319">
        <f t="shared" si="77"/>
        <v>0</v>
      </c>
      <c r="P40" s="41"/>
      <c r="Q40" s="319">
        <f t="shared" si="78"/>
        <v>0</v>
      </c>
      <c r="R40" s="318">
        <f>B40-SUM(D40,F40,H40,J40,L40,N40,P40)</f>
        <v>0</v>
      </c>
    </row>
    <row r="41" spans="1:18" x14ac:dyDescent="0.3">
      <c r="A41" s="35" t="s">
        <v>94</v>
      </c>
      <c r="B41" s="41"/>
      <c r="C41" s="319">
        <f t="shared" ref="C41" si="82">IFERROR(B41/$B$30,0)</f>
        <v>0</v>
      </c>
      <c r="D41" s="41"/>
      <c r="E41" s="319">
        <f t="shared" si="80"/>
        <v>0</v>
      </c>
      <c r="F41" s="41"/>
      <c r="G41" s="319">
        <f t="shared" si="81"/>
        <v>0</v>
      </c>
      <c r="H41" s="41"/>
      <c r="I41" s="319">
        <f t="shared" si="74"/>
        <v>0</v>
      </c>
      <c r="J41" s="41"/>
      <c r="K41" s="319">
        <f t="shared" si="75"/>
        <v>0</v>
      </c>
      <c r="L41" s="41"/>
      <c r="M41" s="319">
        <f t="shared" si="76"/>
        <v>0</v>
      </c>
      <c r="N41" s="41"/>
      <c r="O41" s="319">
        <f t="shared" si="77"/>
        <v>0</v>
      </c>
      <c r="P41" s="41"/>
      <c r="Q41" s="319">
        <f t="shared" si="78"/>
        <v>0</v>
      </c>
      <c r="R41" s="318">
        <f>B41-SUM(D41,F41,H41,J41,L41,N41,P41)</f>
        <v>0</v>
      </c>
    </row>
    <row r="42" spans="1:18" x14ac:dyDescent="0.3">
      <c r="A42" s="34" t="s">
        <v>185</v>
      </c>
      <c r="B42" s="322">
        <f>SUM(B43,B50)</f>
        <v>0</v>
      </c>
      <c r="C42" s="319">
        <f t="shared" ref="C42:C59" si="83">IFERROR(B42/$B$30,0)</f>
        <v>0</v>
      </c>
      <c r="D42" s="322">
        <f>SUM(D43,D50)</f>
        <v>0</v>
      </c>
      <c r="E42" s="319">
        <f t="shared" si="80"/>
        <v>0</v>
      </c>
      <c r="F42" s="322">
        <f>SUM(F43,F50)</f>
        <v>0</v>
      </c>
      <c r="G42" s="319">
        <f t="shared" si="81"/>
        <v>0</v>
      </c>
      <c r="H42" s="322">
        <f>SUM(H43,H50)</f>
        <v>0</v>
      </c>
      <c r="I42" s="319">
        <f t="shared" si="74"/>
        <v>0</v>
      </c>
      <c r="J42" s="322">
        <f>SUM(J43,J50)</f>
        <v>0</v>
      </c>
      <c r="K42" s="319">
        <f t="shared" si="75"/>
        <v>0</v>
      </c>
      <c r="L42" s="322">
        <f>SUM(L43,L50)</f>
        <v>0</v>
      </c>
      <c r="M42" s="319">
        <f t="shared" si="76"/>
        <v>0</v>
      </c>
      <c r="N42" s="322">
        <f>SUM(N43,N50)</f>
        <v>0</v>
      </c>
      <c r="O42" s="319">
        <f t="shared" si="77"/>
        <v>0</v>
      </c>
      <c r="P42" s="322">
        <f>SUM(P43,P50)</f>
        <v>0</v>
      </c>
      <c r="Q42" s="319">
        <f t="shared" si="78"/>
        <v>0</v>
      </c>
      <c r="R42" s="318">
        <f t="shared" ref="R42:R59" si="84">B42-SUM(D42,F42,H42,J42,L42,N42,P42)</f>
        <v>0</v>
      </c>
    </row>
    <row r="43" spans="1:18" x14ac:dyDescent="0.3">
      <c r="A43" s="36" t="s">
        <v>95</v>
      </c>
      <c r="B43" s="322">
        <f>SUM(B44:B49)</f>
        <v>0</v>
      </c>
      <c r="C43" s="319">
        <f t="shared" si="83"/>
        <v>0</v>
      </c>
      <c r="D43" s="322">
        <f>SUM(D44:D49)</f>
        <v>0</v>
      </c>
      <c r="E43" s="319">
        <f t="shared" si="80"/>
        <v>0</v>
      </c>
      <c r="F43" s="322">
        <f>SUM(F44:F49)</f>
        <v>0</v>
      </c>
      <c r="G43" s="319">
        <f t="shared" si="81"/>
        <v>0</v>
      </c>
      <c r="H43" s="322">
        <f>SUM(H44:H49)</f>
        <v>0</v>
      </c>
      <c r="I43" s="319">
        <f t="shared" si="74"/>
        <v>0</v>
      </c>
      <c r="J43" s="322">
        <f>SUM(J44:J49)</f>
        <v>0</v>
      </c>
      <c r="K43" s="319">
        <f t="shared" si="75"/>
        <v>0</v>
      </c>
      <c r="L43" s="322">
        <f>SUM(L44:L49)</f>
        <v>0</v>
      </c>
      <c r="M43" s="319">
        <f t="shared" si="76"/>
        <v>0</v>
      </c>
      <c r="N43" s="322">
        <f>SUM(N44:N49)</f>
        <v>0</v>
      </c>
      <c r="O43" s="319">
        <f t="shared" si="77"/>
        <v>0</v>
      </c>
      <c r="P43" s="322">
        <f>SUM(P44:P49)</f>
        <v>0</v>
      </c>
      <c r="Q43" s="319">
        <f t="shared" si="78"/>
        <v>0</v>
      </c>
      <c r="R43" s="318">
        <f t="shared" si="84"/>
        <v>0</v>
      </c>
    </row>
    <row r="44" spans="1:18" ht="27" x14ac:dyDescent="0.3">
      <c r="A44" s="320" t="s">
        <v>186</v>
      </c>
      <c r="B44" s="41"/>
      <c r="C44" s="319">
        <f t="shared" si="83"/>
        <v>0</v>
      </c>
      <c r="D44" s="41"/>
      <c r="E44" s="319">
        <f t="shared" si="80"/>
        <v>0</v>
      </c>
      <c r="F44" s="41"/>
      <c r="G44" s="319">
        <f t="shared" si="81"/>
        <v>0</v>
      </c>
      <c r="H44" s="41"/>
      <c r="I44" s="319">
        <f t="shared" si="74"/>
        <v>0</v>
      </c>
      <c r="J44" s="41"/>
      <c r="K44" s="319">
        <f t="shared" si="75"/>
        <v>0</v>
      </c>
      <c r="L44" s="41"/>
      <c r="M44" s="319">
        <f t="shared" si="76"/>
        <v>0</v>
      </c>
      <c r="N44" s="41"/>
      <c r="O44" s="319">
        <f t="shared" si="77"/>
        <v>0</v>
      </c>
      <c r="P44" s="41"/>
      <c r="Q44" s="319">
        <f t="shared" si="78"/>
        <v>0</v>
      </c>
      <c r="R44" s="318">
        <f t="shared" si="84"/>
        <v>0</v>
      </c>
    </row>
    <row r="45" spans="1:18" x14ac:dyDescent="0.3">
      <c r="A45" s="320" t="s">
        <v>97</v>
      </c>
      <c r="B45" s="41"/>
      <c r="C45" s="319">
        <f t="shared" si="83"/>
        <v>0</v>
      </c>
      <c r="D45" s="41"/>
      <c r="E45" s="319">
        <f t="shared" si="80"/>
        <v>0</v>
      </c>
      <c r="F45" s="41"/>
      <c r="G45" s="319">
        <f t="shared" si="81"/>
        <v>0</v>
      </c>
      <c r="H45" s="41"/>
      <c r="I45" s="319">
        <f t="shared" si="74"/>
        <v>0</v>
      </c>
      <c r="J45" s="41"/>
      <c r="K45" s="319">
        <f t="shared" si="75"/>
        <v>0</v>
      </c>
      <c r="L45" s="41"/>
      <c r="M45" s="319">
        <f t="shared" si="76"/>
        <v>0</v>
      </c>
      <c r="N45" s="41"/>
      <c r="O45" s="319">
        <f t="shared" si="77"/>
        <v>0</v>
      </c>
      <c r="P45" s="41"/>
      <c r="Q45" s="319">
        <f t="shared" si="78"/>
        <v>0</v>
      </c>
      <c r="R45" s="318">
        <f t="shared" si="84"/>
        <v>0</v>
      </c>
    </row>
    <row r="46" spans="1:18" x14ac:dyDescent="0.3">
      <c r="A46" s="320" t="s">
        <v>187</v>
      </c>
      <c r="B46" s="41"/>
      <c r="C46" s="319">
        <f t="shared" si="83"/>
        <v>0</v>
      </c>
      <c r="D46" s="41"/>
      <c r="E46" s="319">
        <f t="shared" si="80"/>
        <v>0</v>
      </c>
      <c r="F46" s="41"/>
      <c r="G46" s="319">
        <f t="shared" si="81"/>
        <v>0</v>
      </c>
      <c r="H46" s="41"/>
      <c r="I46" s="319">
        <f t="shared" si="74"/>
        <v>0</v>
      </c>
      <c r="J46" s="41"/>
      <c r="K46" s="319">
        <f t="shared" si="75"/>
        <v>0</v>
      </c>
      <c r="L46" s="41"/>
      <c r="M46" s="319">
        <f t="shared" si="76"/>
        <v>0</v>
      </c>
      <c r="N46" s="41"/>
      <c r="O46" s="319">
        <f t="shared" si="77"/>
        <v>0</v>
      </c>
      <c r="P46" s="41"/>
      <c r="Q46" s="319">
        <f t="shared" si="78"/>
        <v>0</v>
      </c>
      <c r="R46" s="318">
        <f t="shared" si="84"/>
        <v>0</v>
      </c>
    </row>
    <row r="47" spans="1:18" ht="27" x14ac:dyDescent="0.3">
      <c r="A47" s="320" t="s">
        <v>188</v>
      </c>
      <c r="B47" s="41"/>
      <c r="C47" s="319">
        <f t="shared" si="83"/>
        <v>0</v>
      </c>
      <c r="D47" s="41"/>
      <c r="E47" s="319">
        <f t="shared" si="80"/>
        <v>0</v>
      </c>
      <c r="F47" s="41"/>
      <c r="G47" s="319">
        <f t="shared" si="81"/>
        <v>0</v>
      </c>
      <c r="H47" s="41"/>
      <c r="I47" s="319">
        <f t="shared" si="74"/>
        <v>0</v>
      </c>
      <c r="J47" s="41"/>
      <c r="K47" s="319">
        <f t="shared" si="75"/>
        <v>0</v>
      </c>
      <c r="L47" s="41"/>
      <c r="M47" s="319">
        <f t="shared" si="76"/>
        <v>0</v>
      </c>
      <c r="N47" s="41"/>
      <c r="O47" s="319">
        <f t="shared" si="77"/>
        <v>0</v>
      </c>
      <c r="P47" s="41"/>
      <c r="Q47" s="319">
        <f t="shared" si="78"/>
        <v>0</v>
      </c>
      <c r="R47" s="318">
        <f t="shared" si="84"/>
        <v>0</v>
      </c>
    </row>
    <row r="48" spans="1:18" x14ac:dyDescent="0.3">
      <c r="A48" s="320" t="s">
        <v>189</v>
      </c>
      <c r="B48" s="41"/>
      <c r="C48" s="319">
        <f t="shared" si="83"/>
        <v>0</v>
      </c>
      <c r="D48" s="41"/>
      <c r="E48" s="319">
        <f t="shared" si="80"/>
        <v>0</v>
      </c>
      <c r="F48" s="41"/>
      <c r="G48" s="319">
        <f t="shared" si="81"/>
        <v>0</v>
      </c>
      <c r="H48" s="41"/>
      <c r="I48" s="319">
        <f t="shared" si="74"/>
        <v>0</v>
      </c>
      <c r="J48" s="41"/>
      <c r="K48" s="319">
        <f t="shared" si="75"/>
        <v>0</v>
      </c>
      <c r="L48" s="41"/>
      <c r="M48" s="319">
        <f t="shared" si="76"/>
        <v>0</v>
      </c>
      <c r="N48" s="41"/>
      <c r="O48" s="319">
        <f t="shared" si="77"/>
        <v>0</v>
      </c>
      <c r="P48" s="41"/>
      <c r="Q48" s="319">
        <f t="shared" si="78"/>
        <v>0</v>
      </c>
      <c r="R48" s="318">
        <f t="shared" si="84"/>
        <v>0</v>
      </c>
    </row>
    <row r="49" spans="1:18" x14ac:dyDescent="0.3">
      <c r="A49" s="320" t="s">
        <v>215</v>
      </c>
      <c r="B49" s="41"/>
      <c r="C49" s="319">
        <f t="shared" si="83"/>
        <v>0</v>
      </c>
      <c r="D49" s="41"/>
      <c r="E49" s="319">
        <f t="shared" si="80"/>
        <v>0</v>
      </c>
      <c r="F49" s="41"/>
      <c r="G49" s="319">
        <f t="shared" si="81"/>
        <v>0</v>
      </c>
      <c r="H49" s="41"/>
      <c r="I49" s="319">
        <f t="shared" si="74"/>
        <v>0</v>
      </c>
      <c r="J49" s="41"/>
      <c r="K49" s="319">
        <f t="shared" si="75"/>
        <v>0</v>
      </c>
      <c r="L49" s="41"/>
      <c r="M49" s="319">
        <f t="shared" si="76"/>
        <v>0</v>
      </c>
      <c r="N49" s="41"/>
      <c r="O49" s="319">
        <f t="shared" si="77"/>
        <v>0</v>
      </c>
      <c r="P49" s="41"/>
      <c r="Q49" s="319">
        <f t="shared" si="78"/>
        <v>0</v>
      </c>
      <c r="R49" s="318">
        <f t="shared" si="84"/>
        <v>0</v>
      </c>
    </row>
    <row r="50" spans="1:18" x14ac:dyDescent="0.3">
      <c r="A50" s="37" t="s">
        <v>96</v>
      </c>
      <c r="B50" s="322">
        <f>SUM(B51:B55)</f>
        <v>0</v>
      </c>
      <c r="C50" s="319">
        <f t="shared" si="83"/>
        <v>0</v>
      </c>
      <c r="D50" s="322">
        <f>SUM(D51:D55)</f>
        <v>0</v>
      </c>
      <c r="E50" s="319">
        <f t="shared" si="80"/>
        <v>0</v>
      </c>
      <c r="F50" s="322">
        <f>SUM(F51:F55)</f>
        <v>0</v>
      </c>
      <c r="G50" s="319">
        <f t="shared" si="81"/>
        <v>0</v>
      </c>
      <c r="H50" s="322">
        <f>SUM(H51:H55)</f>
        <v>0</v>
      </c>
      <c r="I50" s="319">
        <f t="shared" si="74"/>
        <v>0</v>
      </c>
      <c r="J50" s="322">
        <f>SUM(J51:J55)</f>
        <v>0</v>
      </c>
      <c r="K50" s="319">
        <f t="shared" si="75"/>
        <v>0</v>
      </c>
      <c r="L50" s="322">
        <f>SUM(L51:L55)</f>
        <v>0</v>
      </c>
      <c r="M50" s="319">
        <f t="shared" si="76"/>
        <v>0</v>
      </c>
      <c r="N50" s="322">
        <f>SUM(N51:N55)</f>
        <v>0</v>
      </c>
      <c r="O50" s="319">
        <f t="shared" si="77"/>
        <v>0</v>
      </c>
      <c r="P50" s="321"/>
      <c r="Q50" s="319">
        <f t="shared" si="78"/>
        <v>0</v>
      </c>
      <c r="R50" s="318">
        <f t="shared" si="84"/>
        <v>0</v>
      </c>
    </row>
    <row r="51" spans="1:18" ht="27" x14ac:dyDescent="0.3">
      <c r="A51" s="320" t="s">
        <v>190</v>
      </c>
      <c r="B51" s="41"/>
      <c r="C51" s="319">
        <f t="shared" si="83"/>
        <v>0</v>
      </c>
      <c r="D51" s="41"/>
      <c r="E51" s="319">
        <f t="shared" si="80"/>
        <v>0</v>
      </c>
      <c r="F51" s="41"/>
      <c r="G51" s="319">
        <f t="shared" si="81"/>
        <v>0</v>
      </c>
      <c r="H51" s="41"/>
      <c r="I51" s="319">
        <f t="shared" si="74"/>
        <v>0</v>
      </c>
      <c r="J51" s="41"/>
      <c r="K51" s="319">
        <f t="shared" si="75"/>
        <v>0</v>
      </c>
      <c r="L51" s="41"/>
      <c r="M51" s="319">
        <f t="shared" si="76"/>
        <v>0</v>
      </c>
      <c r="N51" s="41"/>
      <c r="O51" s="319">
        <f t="shared" si="77"/>
        <v>0</v>
      </c>
      <c r="P51" s="321"/>
      <c r="Q51" s="319">
        <f t="shared" si="78"/>
        <v>0</v>
      </c>
      <c r="R51" s="318">
        <f t="shared" si="84"/>
        <v>0</v>
      </c>
    </row>
    <row r="52" spans="1:18" ht="27" x14ac:dyDescent="0.3">
      <c r="A52" s="320" t="s">
        <v>191</v>
      </c>
      <c r="B52" s="41"/>
      <c r="C52" s="319">
        <f t="shared" si="83"/>
        <v>0</v>
      </c>
      <c r="D52" s="41"/>
      <c r="E52" s="319">
        <f t="shared" si="80"/>
        <v>0</v>
      </c>
      <c r="F52" s="41"/>
      <c r="G52" s="319">
        <f t="shared" si="81"/>
        <v>0</v>
      </c>
      <c r="H52" s="41"/>
      <c r="I52" s="319">
        <f t="shared" si="74"/>
        <v>0</v>
      </c>
      <c r="J52" s="41"/>
      <c r="K52" s="319">
        <f t="shared" si="75"/>
        <v>0</v>
      </c>
      <c r="L52" s="41"/>
      <c r="M52" s="319">
        <f t="shared" si="76"/>
        <v>0</v>
      </c>
      <c r="N52" s="41"/>
      <c r="O52" s="319">
        <f t="shared" si="77"/>
        <v>0</v>
      </c>
      <c r="P52" s="321"/>
      <c r="Q52" s="319">
        <f t="shared" si="78"/>
        <v>0</v>
      </c>
      <c r="R52" s="318">
        <f t="shared" si="84"/>
        <v>0</v>
      </c>
    </row>
    <row r="53" spans="1:18" ht="40.5" x14ac:dyDescent="0.3">
      <c r="A53" s="320" t="s">
        <v>98</v>
      </c>
      <c r="B53" s="41"/>
      <c r="C53" s="319">
        <f t="shared" si="83"/>
        <v>0</v>
      </c>
      <c r="D53" s="41"/>
      <c r="E53" s="319">
        <f t="shared" si="80"/>
        <v>0</v>
      </c>
      <c r="F53" s="41"/>
      <c r="G53" s="319">
        <f t="shared" si="81"/>
        <v>0</v>
      </c>
      <c r="H53" s="41"/>
      <c r="I53" s="319">
        <f t="shared" si="74"/>
        <v>0</v>
      </c>
      <c r="J53" s="41"/>
      <c r="K53" s="319">
        <f t="shared" si="75"/>
        <v>0</v>
      </c>
      <c r="L53" s="41"/>
      <c r="M53" s="319">
        <f t="shared" si="76"/>
        <v>0</v>
      </c>
      <c r="N53" s="41"/>
      <c r="O53" s="319">
        <f t="shared" si="77"/>
        <v>0</v>
      </c>
      <c r="P53" s="321"/>
      <c r="Q53" s="319">
        <f t="shared" si="78"/>
        <v>0</v>
      </c>
      <c r="R53" s="318">
        <f t="shared" si="84"/>
        <v>0</v>
      </c>
    </row>
    <row r="54" spans="1:18" x14ac:dyDescent="0.3">
      <c r="A54" s="320" t="s">
        <v>192</v>
      </c>
      <c r="B54" s="41"/>
      <c r="C54" s="319">
        <f t="shared" si="83"/>
        <v>0</v>
      </c>
      <c r="D54" s="41"/>
      <c r="E54" s="319">
        <f t="shared" si="80"/>
        <v>0</v>
      </c>
      <c r="F54" s="41"/>
      <c r="G54" s="319">
        <f t="shared" si="81"/>
        <v>0</v>
      </c>
      <c r="H54" s="41"/>
      <c r="I54" s="319">
        <f t="shared" si="74"/>
        <v>0</v>
      </c>
      <c r="J54" s="41"/>
      <c r="K54" s="319">
        <f t="shared" si="75"/>
        <v>0</v>
      </c>
      <c r="L54" s="41"/>
      <c r="M54" s="319">
        <f t="shared" si="76"/>
        <v>0</v>
      </c>
      <c r="N54" s="41"/>
      <c r="O54" s="319">
        <f t="shared" si="77"/>
        <v>0</v>
      </c>
      <c r="P54" s="321"/>
      <c r="Q54" s="319">
        <f t="shared" si="78"/>
        <v>0</v>
      </c>
      <c r="R54" s="318">
        <f t="shared" si="84"/>
        <v>0</v>
      </c>
    </row>
    <row r="55" spans="1:18" ht="27" x14ac:dyDescent="0.3">
      <c r="A55" s="320" t="s">
        <v>186</v>
      </c>
      <c r="B55" s="41"/>
      <c r="C55" s="319">
        <f t="shared" si="83"/>
        <v>0</v>
      </c>
      <c r="D55" s="41"/>
      <c r="E55" s="319">
        <f t="shared" si="80"/>
        <v>0</v>
      </c>
      <c r="F55" s="41"/>
      <c r="G55" s="319">
        <f t="shared" si="81"/>
        <v>0</v>
      </c>
      <c r="H55" s="41"/>
      <c r="I55" s="319">
        <f t="shared" si="74"/>
        <v>0</v>
      </c>
      <c r="J55" s="41"/>
      <c r="K55" s="319">
        <f t="shared" si="75"/>
        <v>0</v>
      </c>
      <c r="L55" s="41"/>
      <c r="M55" s="319">
        <f t="shared" si="76"/>
        <v>0</v>
      </c>
      <c r="N55" s="41"/>
      <c r="O55" s="319">
        <f t="shared" si="77"/>
        <v>0</v>
      </c>
      <c r="P55" s="321"/>
      <c r="Q55" s="319">
        <f t="shared" si="78"/>
        <v>0</v>
      </c>
      <c r="R55" s="318">
        <f t="shared" si="84"/>
        <v>0</v>
      </c>
    </row>
    <row r="56" spans="1:18" x14ac:dyDescent="0.3">
      <c r="A56" s="38" t="s">
        <v>1</v>
      </c>
      <c r="B56" s="322">
        <f>SUM(B57:B58)</f>
        <v>0</v>
      </c>
      <c r="C56" s="319">
        <f t="shared" si="83"/>
        <v>0</v>
      </c>
      <c r="D56" s="322">
        <f>SUM(D57:D58)</f>
        <v>0</v>
      </c>
      <c r="E56" s="319">
        <f t="shared" si="80"/>
        <v>0</v>
      </c>
      <c r="F56" s="322">
        <f>SUM(F57:F58)</f>
        <v>0</v>
      </c>
      <c r="G56" s="319">
        <f t="shared" si="81"/>
        <v>0</v>
      </c>
      <c r="H56" s="322">
        <f>SUM(H57:H58)</f>
        <v>0</v>
      </c>
      <c r="I56" s="319">
        <f t="shared" si="74"/>
        <v>0</v>
      </c>
      <c r="J56" s="322">
        <f>SUM(J57:J58)</f>
        <v>0</v>
      </c>
      <c r="K56" s="319">
        <f t="shared" si="75"/>
        <v>0</v>
      </c>
      <c r="L56" s="322">
        <f>SUM(L57:L58)</f>
        <v>0</v>
      </c>
      <c r="M56" s="319">
        <f t="shared" si="76"/>
        <v>0</v>
      </c>
      <c r="N56" s="322">
        <f>SUM(N57:N58)</f>
        <v>0</v>
      </c>
      <c r="O56" s="319">
        <f t="shared" si="77"/>
        <v>0</v>
      </c>
      <c r="P56" s="322">
        <f>SUM(P57:P58)</f>
        <v>0</v>
      </c>
      <c r="Q56" s="319">
        <f t="shared" si="78"/>
        <v>0</v>
      </c>
      <c r="R56" s="318">
        <f t="shared" si="84"/>
        <v>0</v>
      </c>
    </row>
    <row r="57" spans="1:18" x14ac:dyDescent="0.3">
      <c r="A57" s="36" t="s">
        <v>258</v>
      </c>
      <c r="B57" s="41"/>
      <c r="C57" s="319">
        <f t="shared" si="83"/>
        <v>0</v>
      </c>
      <c r="D57" s="41"/>
      <c r="E57" s="319">
        <f t="shared" si="80"/>
        <v>0</v>
      </c>
      <c r="F57" s="41"/>
      <c r="G57" s="319">
        <f t="shared" si="81"/>
        <v>0</v>
      </c>
      <c r="H57" s="41"/>
      <c r="I57" s="319">
        <f t="shared" si="74"/>
        <v>0</v>
      </c>
      <c r="J57" s="41"/>
      <c r="K57" s="319">
        <f t="shared" si="75"/>
        <v>0</v>
      </c>
      <c r="L57" s="41"/>
      <c r="M57" s="319">
        <f t="shared" si="76"/>
        <v>0</v>
      </c>
      <c r="N57" s="41"/>
      <c r="O57" s="319">
        <f t="shared" si="77"/>
        <v>0</v>
      </c>
      <c r="P57" s="41"/>
      <c r="Q57" s="319">
        <f t="shared" si="78"/>
        <v>0</v>
      </c>
      <c r="R57" s="318">
        <f t="shared" si="84"/>
        <v>0</v>
      </c>
    </row>
    <row r="58" spans="1:18" x14ac:dyDescent="0.3">
      <c r="A58" s="37" t="s">
        <v>259</v>
      </c>
      <c r="B58" s="41"/>
      <c r="C58" s="319">
        <f t="shared" si="83"/>
        <v>0</v>
      </c>
      <c r="D58" s="41"/>
      <c r="E58" s="319">
        <f t="shared" si="80"/>
        <v>0</v>
      </c>
      <c r="F58" s="41"/>
      <c r="G58" s="319">
        <f t="shared" si="81"/>
        <v>0</v>
      </c>
      <c r="H58" s="41"/>
      <c r="I58" s="319">
        <f t="shared" si="74"/>
        <v>0</v>
      </c>
      <c r="J58" s="41"/>
      <c r="K58" s="319">
        <f t="shared" si="75"/>
        <v>0</v>
      </c>
      <c r="L58" s="41"/>
      <c r="M58" s="319">
        <f t="shared" si="76"/>
        <v>0</v>
      </c>
      <c r="N58" s="41"/>
      <c r="O58" s="319">
        <f t="shared" si="77"/>
        <v>0</v>
      </c>
      <c r="P58" s="41"/>
      <c r="Q58" s="319">
        <f t="shared" si="78"/>
        <v>0</v>
      </c>
      <c r="R58" s="318">
        <f t="shared" si="84"/>
        <v>0</v>
      </c>
    </row>
    <row r="59" spans="1:18" x14ac:dyDescent="0.3">
      <c r="A59" s="38" t="s">
        <v>193</v>
      </c>
      <c r="B59" s="322">
        <f>SUM(B60)</f>
        <v>0</v>
      </c>
      <c r="C59" s="319">
        <f t="shared" si="83"/>
        <v>0</v>
      </c>
      <c r="D59" s="322">
        <f>SUM(D60)</f>
        <v>0</v>
      </c>
      <c r="E59" s="319">
        <f t="shared" si="80"/>
        <v>0</v>
      </c>
      <c r="F59" s="322">
        <f>SUM(F60)</f>
        <v>0</v>
      </c>
      <c r="G59" s="319">
        <f t="shared" si="81"/>
        <v>0</v>
      </c>
      <c r="H59" s="322">
        <f>SUM(H60)</f>
        <v>0</v>
      </c>
      <c r="I59" s="319">
        <f t="shared" si="74"/>
        <v>0</v>
      </c>
      <c r="J59" s="322">
        <f>SUM(J60)</f>
        <v>0</v>
      </c>
      <c r="K59" s="319">
        <f t="shared" si="75"/>
        <v>0</v>
      </c>
      <c r="L59" s="322">
        <f>SUM(L60)</f>
        <v>0</v>
      </c>
      <c r="M59" s="319">
        <f t="shared" si="76"/>
        <v>0</v>
      </c>
      <c r="N59" s="322">
        <f>SUM(N60)</f>
        <v>0</v>
      </c>
      <c r="O59" s="319">
        <f t="shared" si="77"/>
        <v>0</v>
      </c>
      <c r="P59" s="322">
        <f>SUM(P60)</f>
        <v>0</v>
      </c>
      <c r="Q59" s="319">
        <f t="shared" si="78"/>
        <v>0</v>
      </c>
      <c r="R59" s="318">
        <f t="shared" si="84"/>
        <v>0</v>
      </c>
    </row>
    <row r="60" spans="1:18" x14ac:dyDescent="0.3">
      <c r="A60" s="37" t="s">
        <v>260</v>
      </c>
      <c r="B60" s="41"/>
      <c r="C60" s="319"/>
      <c r="D60" s="41"/>
      <c r="E60" s="319"/>
      <c r="F60" s="41"/>
      <c r="G60" s="319"/>
      <c r="H60" s="41"/>
      <c r="I60" s="319"/>
      <c r="J60" s="41"/>
      <c r="K60" s="319"/>
      <c r="L60" s="41"/>
      <c r="M60" s="319"/>
      <c r="N60" s="41"/>
      <c r="O60" s="319"/>
      <c r="P60" s="41"/>
      <c r="Q60" s="319"/>
      <c r="R60" s="318"/>
    </row>
    <row r="61" spans="1:18" x14ac:dyDescent="0.3">
      <c r="A61" s="39" t="s">
        <v>7</v>
      </c>
      <c r="B61" s="322">
        <f>SUM(B39,B42,B56,B59)</f>
        <v>0</v>
      </c>
      <c r="C61" s="319">
        <f>IFERROR(B61/$B$30,0)</f>
        <v>0</v>
      </c>
      <c r="D61" s="322">
        <f>SUM(D39,D42,D56,D59)</f>
        <v>0</v>
      </c>
      <c r="E61" s="319">
        <f t="shared" ref="E61" si="85">IFERROR(D61/$B61,0)</f>
        <v>0</v>
      </c>
      <c r="F61" s="322">
        <f>SUM(F39,F42,F56,F59)</f>
        <v>0</v>
      </c>
      <c r="G61" s="319">
        <f t="shared" ref="G61" si="86">IFERROR(F61/$B61,0)</f>
        <v>0</v>
      </c>
      <c r="H61" s="322">
        <f>SUM(H39,H42,H56,H59)</f>
        <v>0</v>
      </c>
      <c r="I61" s="319">
        <f t="shared" ref="I61" si="87">IFERROR(H61/$B61,0)</f>
        <v>0</v>
      </c>
      <c r="J61" s="322">
        <f>SUM(J39,J42,J56,J59)</f>
        <v>0</v>
      </c>
      <c r="K61" s="319">
        <f t="shared" ref="K61" si="88">IFERROR(J61/$B61,0)</f>
        <v>0</v>
      </c>
      <c r="L61" s="322">
        <f>SUM(L39,L42,L56,L59)</f>
        <v>0</v>
      </c>
      <c r="M61" s="319">
        <f t="shared" ref="M61" si="89">IFERROR(L61/$B61,0)</f>
        <v>0</v>
      </c>
      <c r="N61" s="322">
        <f>SUM(N39,N42,N56,N59)</f>
        <v>0</v>
      </c>
      <c r="O61" s="319">
        <f t="shared" ref="O61" si="90">IFERROR(N61/$B61,0)</f>
        <v>0</v>
      </c>
      <c r="P61" s="322">
        <f>SUM(P39,P42,P56,P59)</f>
        <v>0</v>
      </c>
      <c r="Q61" s="319">
        <f t="shared" ref="Q61" si="91">IFERROR(P61/$B61,0)</f>
        <v>0</v>
      </c>
      <c r="R61" s="318">
        <f>B61-SUM(D61,F61,H61,J61,L61,N61,P61)</f>
        <v>0</v>
      </c>
    </row>
    <row r="62" spans="1:18" ht="15.75" thickBot="1" x14ac:dyDescent="0.35">
      <c r="B62" s="330"/>
      <c r="C62" s="331"/>
      <c r="D62" s="330"/>
      <c r="E62" s="331"/>
      <c r="F62" s="330"/>
      <c r="G62" s="331"/>
      <c r="H62" s="330"/>
      <c r="I62" s="331"/>
      <c r="J62" s="330"/>
      <c r="K62" s="331"/>
      <c r="L62" s="330"/>
      <c r="M62" s="319"/>
      <c r="N62" s="322"/>
      <c r="O62" s="319"/>
      <c r="P62" s="322"/>
      <c r="Q62" s="319"/>
      <c r="R62" s="318"/>
    </row>
    <row r="63" spans="1:18" ht="15.75" thickBot="1" x14ac:dyDescent="0.35">
      <c r="A63" s="332" t="s">
        <v>261</v>
      </c>
      <c r="B63" s="377">
        <f>'TAB1.1'!$O$47</f>
        <v>0</v>
      </c>
      <c r="C63" s="331">
        <f>IFERROR(B63/$B$33,0)</f>
        <v>0</v>
      </c>
      <c r="D63" s="333"/>
      <c r="E63" s="331">
        <f t="shared" ref="E63:E64" si="92">IFERROR(D63/$B63,0)</f>
        <v>0</v>
      </c>
      <c r="F63" s="333"/>
      <c r="G63" s="331">
        <f t="shared" ref="G63:G64" si="93">IFERROR(F63/$B63,0)</f>
        <v>0</v>
      </c>
      <c r="H63" s="333"/>
      <c r="I63" s="331">
        <f t="shared" ref="I63:I64" si="94">IFERROR(H63/$B63,0)</f>
        <v>0</v>
      </c>
      <c r="J63" s="333"/>
      <c r="K63" s="331">
        <f>IFERROR(J63/$B63,0)</f>
        <v>0</v>
      </c>
      <c r="L63" s="333"/>
      <c r="M63" s="331">
        <f>IFERROR(L63/$B63,0)</f>
        <v>0</v>
      </c>
      <c r="N63" s="333"/>
      <c r="O63" s="331">
        <f>IFERROR(N63/$B63,0)</f>
        <v>0</v>
      </c>
      <c r="P63" s="333"/>
      <c r="Q63" s="331">
        <f>IFERROR(P63/$B63,0)</f>
        <v>0</v>
      </c>
      <c r="R63" s="318">
        <f t="shared" ref="R63:R64" si="95">B63-SUM(D63,F63,H63,J63,L63,N63,P63)</f>
        <v>0</v>
      </c>
    </row>
    <row r="64" spans="1:18" ht="15.75" thickBot="1" x14ac:dyDescent="0.35">
      <c r="A64" s="334" t="s">
        <v>7</v>
      </c>
      <c r="B64" s="335">
        <f>B61+B63</f>
        <v>0</v>
      </c>
      <c r="C64" s="331">
        <f>IFERROR(B64/$B$33,0)</f>
        <v>0</v>
      </c>
      <c r="D64" s="335">
        <f>D61+D63</f>
        <v>0</v>
      </c>
      <c r="E64" s="331">
        <f t="shared" si="92"/>
        <v>0</v>
      </c>
      <c r="F64" s="335">
        <f>F61+F63</f>
        <v>0</v>
      </c>
      <c r="G64" s="331">
        <f t="shared" si="93"/>
        <v>0</v>
      </c>
      <c r="H64" s="335">
        <f>H61+H63</f>
        <v>0</v>
      </c>
      <c r="I64" s="331">
        <f t="shared" si="94"/>
        <v>0</v>
      </c>
      <c r="J64" s="335">
        <f>J61+J63</f>
        <v>0</v>
      </c>
      <c r="K64" s="331">
        <f t="shared" ref="K64" si="96">IFERROR(J64/$B64,0)</f>
        <v>0</v>
      </c>
      <c r="L64" s="335">
        <f>L61+L63</f>
        <v>0</v>
      </c>
      <c r="M64" s="331">
        <f t="shared" ref="M64" si="97">IFERROR(L64/$B64,0)</f>
        <v>0</v>
      </c>
      <c r="N64" s="335">
        <f>N61+N63</f>
        <v>0</v>
      </c>
      <c r="O64" s="331">
        <f t="shared" ref="O64" si="98">IFERROR(N64/$B64,0)</f>
        <v>0</v>
      </c>
      <c r="P64" s="335">
        <f>P61+P63</f>
        <v>0</v>
      </c>
      <c r="Q64" s="331">
        <f t="shared" ref="Q64" si="99">IFERROR(P64/$B64,0)</f>
        <v>0</v>
      </c>
      <c r="R64" s="318">
        <f t="shared" si="95"/>
        <v>0</v>
      </c>
    </row>
    <row r="65" spans="1:18" x14ac:dyDescent="0.3">
      <c r="B65" s="4"/>
      <c r="D65" s="4"/>
      <c r="F65" s="4"/>
      <c r="H65" s="4"/>
      <c r="J65" s="4"/>
      <c r="L65" s="1"/>
      <c r="M65" s="319"/>
      <c r="N65" s="322"/>
      <c r="O65" s="319"/>
      <c r="P65" s="322"/>
      <c r="Q65" s="319"/>
      <c r="R65" s="318"/>
    </row>
    <row r="66" spans="1:18" ht="21" x14ac:dyDescent="0.35">
      <c r="A66" s="400" t="s">
        <v>255</v>
      </c>
      <c r="B66" s="401"/>
      <c r="C66" s="401"/>
      <c r="D66" s="401"/>
      <c r="E66" s="401"/>
      <c r="F66" s="401"/>
      <c r="G66" s="401"/>
      <c r="H66" s="401"/>
      <c r="I66" s="401"/>
      <c r="J66" s="401"/>
      <c r="K66" s="401"/>
      <c r="L66" s="401"/>
      <c r="M66" s="401"/>
      <c r="N66" s="401"/>
      <c r="O66" s="401"/>
      <c r="P66" s="401"/>
      <c r="Q66" s="401"/>
      <c r="R66" s="402"/>
    </row>
    <row r="67" spans="1:18" x14ac:dyDescent="0.3">
      <c r="A67" s="403" t="s">
        <v>0</v>
      </c>
      <c r="B67" s="405" t="s">
        <v>7</v>
      </c>
      <c r="C67" s="405"/>
      <c r="D67" s="405" t="s">
        <v>32</v>
      </c>
      <c r="E67" s="405"/>
      <c r="F67" s="405" t="s">
        <v>33</v>
      </c>
      <c r="G67" s="405"/>
      <c r="H67" s="405" t="s">
        <v>34</v>
      </c>
      <c r="I67" s="405"/>
      <c r="J67" s="405" t="s">
        <v>35</v>
      </c>
      <c r="K67" s="405"/>
      <c r="L67" s="405" t="s">
        <v>36</v>
      </c>
      <c r="M67" s="405"/>
      <c r="N67" s="405" t="s">
        <v>37</v>
      </c>
      <c r="O67" s="405"/>
      <c r="P67" s="405" t="s">
        <v>41</v>
      </c>
      <c r="Q67" s="405"/>
      <c r="R67" s="40" t="s">
        <v>99</v>
      </c>
    </row>
    <row r="68" spans="1:18" x14ac:dyDescent="0.3">
      <c r="A68" s="404"/>
      <c r="B68" s="40" t="s">
        <v>3</v>
      </c>
      <c r="C68" s="325" t="s">
        <v>4</v>
      </c>
      <c r="D68" s="40" t="s">
        <v>3</v>
      </c>
      <c r="E68" s="325" t="s">
        <v>4</v>
      </c>
      <c r="F68" s="40" t="s">
        <v>3</v>
      </c>
      <c r="G68" s="325" t="s">
        <v>4</v>
      </c>
      <c r="H68" s="40" t="s">
        <v>3</v>
      </c>
      <c r="I68" s="325" t="s">
        <v>4</v>
      </c>
      <c r="J68" s="40" t="s">
        <v>3</v>
      </c>
      <c r="K68" s="325" t="s">
        <v>4</v>
      </c>
      <c r="L68" s="40" t="s">
        <v>3</v>
      </c>
      <c r="M68" s="325" t="s">
        <v>4</v>
      </c>
      <c r="N68" s="40" t="s">
        <v>3</v>
      </c>
      <c r="O68" s="325" t="s">
        <v>4</v>
      </c>
      <c r="P68" s="40" t="s">
        <v>3</v>
      </c>
      <c r="Q68" s="325" t="s">
        <v>4</v>
      </c>
      <c r="R68" s="40" t="s">
        <v>3</v>
      </c>
    </row>
    <row r="69" spans="1:18" x14ac:dyDescent="0.3">
      <c r="A69" s="34" t="s">
        <v>92</v>
      </c>
      <c r="B69" s="318">
        <f>SUM(B70,B71)</f>
        <v>0</v>
      </c>
      <c r="C69" s="319">
        <f>IFERROR(B69/$B$30,0)</f>
        <v>0</v>
      </c>
      <c r="D69" s="318">
        <f>SUM(D70,D71)</f>
        <v>0</v>
      </c>
      <c r="E69" s="319">
        <f>IFERROR(D69/$B69,0)</f>
        <v>0</v>
      </c>
      <c r="F69" s="318">
        <f>SUM(F70,F71)</f>
        <v>0</v>
      </c>
      <c r="G69" s="319">
        <f>IFERROR(F69/$B69,0)</f>
        <v>0</v>
      </c>
      <c r="H69" s="318">
        <f>SUM(H70,H71)</f>
        <v>0</v>
      </c>
      <c r="I69" s="319">
        <f t="shared" ref="I69:I89" si="100">IFERROR(H69/$B69,0)</f>
        <v>0</v>
      </c>
      <c r="J69" s="318">
        <f>SUM(J70,J71)</f>
        <v>0</v>
      </c>
      <c r="K69" s="319">
        <f t="shared" ref="K69:K89" si="101">IFERROR(J69/$B69,0)</f>
        <v>0</v>
      </c>
      <c r="L69" s="318">
        <f>SUM(L70,L71)</f>
        <v>0</v>
      </c>
      <c r="M69" s="319">
        <f t="shared" ref="M69:M89" si="102">IFERROR(L69/$B69,0)</f>
        <v>0</v>
      </c>
      <c r="N69" s="318">
        <f>SUM(N70,N71)</f>
        <v>0</v>
      </c>
      <c r="O69" s="319">
        <f t="shared" ref="O69:O89" si="103">IFERROR(N69/$B69,0)</f>
        <v>0</v>
      </c>
      <c r="P69" s="318">
        <f>SUM(P70,P71)</f>
        <v>0</v>
      </c>
      <c r="Q69" s="319">
        <f t="shared" ref="Q69:Q89" si="104">IFERROR(P69/$B69,0)</f>
        <v>0</v>
      </c>
      <c r="R69" s="318">
        <f t="shared" ref="R69" si="105">B69-SUM(D69,F69,H69,J69,L69,N69,P69)</f>
        <v>0</v>
      </c>
    </row>
    <row r="70" spans="1:18" x14ac:dyDescent="0.3">
      <c r="A70" s="35" t="s">
        <v>93</v>
      </c>
      <c r="B70" s="41"/>
      <c r="C70" s="319">
        <f>IFERROR(B70/$B$30,0)</f>
        <v>0</v>
      </c>
      <c r="D70" s="41"/>
      <c r="E70" s="319">
        <f t="shared" ref="E70:E89" si="106">IFERROR(D70/$B70,0)</f>
        <v>0</v>
      </c>
      <c r="F70" s="41"/>
      <c r="G70" s="319">
        <f t="shared" ref="G70:G89" si="107">IFERROR(F70/$B70,0)</f>
        <v>0</v>
      </c>
      <c r="H70" s="41"/>
      <c r="I70" s="319">
        <f t="shared" si="100"/>
        <v>0</v>
      </c>
      <c r="J70" s="41"/>
      <c r="K70" s="319">
        <f t="shared" si="101"/>
        <v>0</v>
      </c>
      <c r="L70" s="41"/>
      <c r="M70" s="319">
        <f t="shared" si="102"/>
        <v>0</v>
      </c>
      <c r="N70" s="41"/>
      <c r="O70" s="319">
        <f t="shared" si="103"/>
        <v>0</v>
      </c>
      <c r="P70" s="41"/>
      <c r="Q70" s="319">
        <f t="shared" si="104"/>
        <v>0</v>
      </c>
      <c r="R70" s="318">
        <f>B70-SUM(D70,F70,H70,J70,L70,N70,P70)</f>
        <v>0</v>
      </c>
    </row>
    <row r="71" spans="1:18" x14ac:dyDescent="0.3">
      <c r="A71" s="35" t="s">
        <v>94</v>
      </c>
      <c r="B71" s="41"/>
      <c r="C71" s="319">
        <f t="shared" ref="C71" si="108">IFERROR(B71/$B$30,0)</f>
        <v>0</v>
      </c>
      <c r="D71" s="41"/>
      <c r="E71" s="319">
        <f t="shared" si="106"/>
        <v>0</v>
      </c>
      <c r="F71" s="41"/>
      <c r="G71" s="319">
        <f t="shared" si="107"/>
        <v>0</v>
      </c>
      <c r="H71" s="41"/>
      <c r="I71" s="319">
        <f t="shared" si="100"/>
        <v>0</v>
      </c>
      <c r="J71" s="41"/>
      <c r="K71" s="319">
        <f t="shared" si="101"/>
        <v>0</v>
      </c>
      <c r="L71" s="41"/>
      <c r="M71" s="319">
        <f t="shared" si="102"/>
        <v>0</v>
      </c>
      <c r="N71" s="41"/>
      <c r="O71" s="319">
        <f t="shared" si="103"/>
        <v>0</v>
      </c>
      <c r="P71" s="41"/>
      <c r="Q71" s="319">
        <f t="shared" si="104"/>
        <v>0</v>
      </c>
      <c r="R71" s="318">
        <f>B71-SUM(D71,F71,H71,J71,L71,N71,P71)</f>
        <v>0</v>
      </c>
    </row>
    <row r="72" spans="1:18" x14ac:dyDescent="0.3">
      <c r="A72" s="34" t="s">
        <v>185</v>
      </c>
      <c r="B72" s="322">
        <f>SUM(B73,B80)</f>
        <v>0</v>
      </c>
      <c r="C72" s="319">
        <f t="shared" ref="C72:C89" si="109">IFERROR(B72/$B$30,0)</f>
        <v>0</v>
      </c>
      <c r="D72" s="322">
        <f>SUM(D73,D80)</f>
        <v>0</v>
      </c>
      <c r="E72" s="319">
        <f t="shared" si="106"/>
        <v>0</v>
      </c>
      <c r="F72" s="322">
        <f>SUM(F73,F80)</f>
        <v>0</v>
      </c>
      <c r="G72" s="319">
        <f t="shared" si="107"/>
        <v>0</v>
      </c>
      <c r="H72" s="322">
        <f>SUM(H73,H80)</f>
        <v>0</v>
      </c>
      <c r="I72" s="319">
        <f t="shared" si="100"/>
        <v>0</v>
      </c>
      <c r="J72" s="322">
        <f>SUM(J73,J80)</f>
        <v>0</v>
      </c>
      <c r="K72" s="319">
        <f t="shared" si="101"/>
        <v>0</v>
      </c>
      <c r="L72" s="322">
        <f>SUM(L73,L80)</f>
        <v>0</v>
      </c>
      <c r="M72" s="319">
        <f t="shared" si="102"/>
        <v>0</v>
      </c>
      <c r="N72" s="322">
        <f>SUM(N73,N80)</f>
        <v>0</v>
      </c>
      <c r="O72" s="319">
        <f t="shared" si="103"/>
        <v>0</v>
      </c>
      <c r="P72" s="322">
        <f>SUM(P73,P80)</f>
        <v>0</v>
      </c>
      <c r="Q72" s="319">
        <f t="shared" si="104"/>
        <v>0</v>
      </c>
      <c r="R72" s="318">
        <f t="shared" ref="R72:R89" si="110">B72-SUM(D72,F72,H72,J72,L72,N72,P72)</f>
        <v>0</v>
      </c>
    </row>
    <row r="73" spans="1:18" x14ac:dyDescent="0.3">
      <c r="A73" s="36" t="s">
        <v>95</v>
      </c>
      <c r="B73" s="322">
        <f>SUM(B74:B79)</f>
        <v>0</v>
      </c>
      <c r="C73" s="319">
        <f t="shared" si="109"/>
        <v>0</v>
      </c>
      <c r="D73" s="322">
        <f>SUM(D74:D79)</f>
        <v>0</v>
      </c>
      <c r="E73" s="319">
        <f t="shared" si="106"/>
        <v>0</v>
      </c>
      <c r="F73" s="322">
        <f>SUM(F74:F79)</f>
        <v>0</v>
      </c>
      <c r="G73" s="319">
        <f t="shared" si="107"/>
        <v>0</v>
      </c>
      <c r="H73" s="322">
        <f>SUM(H74:H79)</f>
        <v>0</v>
      </c>
      <c r="I73" s="319">
        <f t="shared" si="100"/>
        <v>0</v>
      </c>
      <c r="J73" s="322">
        <f>SUM(J74:J79)</f>
        <v>0</v>
      </c>
      <c r="K73" s="319">
        <f t="shared" si="101"/>
        <v>0</v>
      </c>
      <c r="L73" s="322">
        <f>SUM(L74:L79)</f>
        <v>0</v>
      </c>
      <c r="M73" s="319">
        <f t="shared" si="102"/>
        <v>0</v>
      </c>
      <c r="N73" s="322">
        <f>SUM(N74:N79)</f>
        <v>0</v>
      </c>
      <c r="O73" s="319">
        <f t="shared" si="103"/>
        <v>0</v>
      </c>
      <c r="P73" s="322">
        <f>SUM(P74:P79)</f>
        <v>0</v>
      </c>
      <c r="Q73" s="319">
        <f t="shared" si="104"/>
        <v>0</v>
      </c>
      <c r="R73" s="318">
        <f t="shared" si="110"/>
        <v>0</v>
      </c>
    </row>
    <row r="74" spans="1:18" ht="27" x14ac:dyDescent="0.3">
      <c r="A74" s="320" t="s">
        <v>186</v>
      </c>
      <c r="B74" s="41"/>
      <c r="C74" s="319">
        <f t="shared" si="109"/>
        <v>0</v>
      </c>
      <c r="D74" s="41"/>
      <c r="E74" s="319">
        <f t="shared" si="106"/>
        <v>0</v>
      </c>
      <c r="F74" s="41"/>
      <c r="G74" s="319">
        <f t="shared" si="107"/>
        <v>0</v>
      </c>
      <c r="H74" s="41"/>
      <c r="I74" s="319">
        <f t="shared" si="100"/>
        <v>0</v>
      </c>
      <c r="J74" s="41"/>
      <c r="K74" s="319">
        <f t="shared" si="101"/>
        <v>0</v>
      </c>
      <c r="L74" s="41"/>
      <c r="M74" s="319">
        <f t="shared" si="102"/>
        <v>0</v>
      </c>
      <c r="N74" s="41"/>
      <c r="O74" s="319">
        <f t="shared" si="103"/>
        <v>0</v>
      </c>
      <c r="P74" s="41"/>
      <c r="Q74" s="319">
        <f t="shared" si="104"/>
        <v>0</v>
      </c>
      <c r="R74" s="318">
        <f t="shared" si="110"/>
        <v>0</v>
      </c>
    </row>
    <row r="75" spans="1:18" x14ac:dyDescent="0.3">
      <c r="A75" s="320" t="s">
        <v>97</v>
      </c>
      <c r="B75" s="41"/>
      <c r="C75" s="319">
        <f t="shared" si="109"/>
        <v>0</v>
      </c>
      <c r="D75" s="41"/>
      <c r="E75" s="319">
        <f t="shared" si="106"/>
        <v>0</v>
      </c>
      <c r="F75" s="41"/>
      <c r="G75" s="319">
        <f t="shared" si="107"/>
        <v>0</v>
      </c>
      <c r="H75" s="41"/>
      <c r="I75" s="319">
        <f t="shared" si="100"/>
        <v>0</v>
      </c>
      <c r="J75" s="41"/>
      <c r="K75" s="319">
        <f t="shared" si="101"/>
        <v>0</v>
      </c>
      <c r="L75" s="41"/>
      <c r="M75" s="319">
        <f t="shared" si="102"/>
        <v>0</v>
      </c>
      <c r="N75" s="41"/>
      <c r="O75" s="319">
        <f t="shared" si="103"/>
        <v>0</v>
      </c>
      <c r="P75" s="41"/>
      <c r="Q75" s="319">
        <f t="shared" si="104"/>
        <v>0</v>
      </c>
      <c r="R75" s="318">
        <f t="shared" si="110"/>
        <v>0</v>
      </c>
    </row>
    <row r="76" spans="1:18" x14ac:dyDescent="0.3">
      <c r="A76" s="320" t="s">
        <v>187</v>
      </c>
      <c r="B76" s="41"/>
      <c r="C76" s="319">
        <f t="shared" si="109"/>
        <v>0</v>
      </c>
      <c r="D76" s="41"/>
      <c r="E76" s="319">
        <f t="shared" si="106"/>
        <v>0</v>
      </c>
      <c r="F76" s="41"/>
      <c r="G76" s="319">
        <f t="shared" si="107"/>
        <v>0</v>
      </c>
      <c r="H76" s="41"/>
      <c r="I76" s="319">
        <f t="shared" si="100"/>
        <v>0</v>
      </c>
      <c r="J76" s="41"/>
      <c r="K76" s="319">
        <f t="shared" si="101"/>
        <v>0</v>
      </c>
      <c r="L76" s="41"/>
      <c r="M76" s="319">
        <f t="shared" si="102"/>
        <v>0</v>
      </c>
      <c r="N76" s="41"/>
      <c r="O76" s="319">
        <f t="shared" si="103"/>
        <v>0</v>
      </c>
      <c r="P76" s="41"/>
      <c r="Q76" s="319">
        <f t="shared" si="104"/>
        <v>0</v>
      </c>
      <c r="R76" s="318">
        <f t="shared" si="110"/>
        <v>0</v>
      </c>
    </row>
    <row r="77" spans="1:18" ht="27" x14ac:dyDescent="0.3">
      <c r="A77" s="320" t="s">
        <v>188</v>
      </c>
      <c r="B77" s="41"/>
      <c r="C77" s="319">
        <f t="shared" si="109"/>
        <v>0</v>
      </c>
      <c r="D77" s="41"/>
      <c r="E77" s="319">
        <f t="shared" si="106"/>
        <v>0</v>
      </c>
      <c r="F77" s="41"/>
      <c r="G77" s="319">
        <f t="shared" si="107"/>
        <v>0</v>
      </c>
      <c r="H77" s="41"/>
      <c r="I77" s="319">
        <f t="shared" si="100"/>
        <v>0</v>
      </c>
      <c r="J77" s="41"/>
      <c r="K77" s="319">
        <f t="shared" si="101"/>
        <v>0</v>
      </c>
      <c r="L77" s="41"/>
      <c r="M77" s="319">
        <f t="shared" si="102"/>
        <v>0</v>
      </c>
      <c r="N77" s="41"/>
      <c r="O77" s="319">
        <f t="shared" si="103"/>
        <v>0</v>
      </c>
      <c r="P77" s="41"/>
      <c r="Q77" s="319">
        <f t="shared" si="104"/>
        <v>0</v>
      </c>
      <c r="R77" s="318">
        <f t="shared" si="110"/>
        <v>0</v>
      </c>
    </row>
    <row r="78" spans="1:18" x14ac:dyDescent="0.3">
      <c r="A78" s="320" t="s">
        <v>189</v>
      </c>
      <c r="B78" s="41"/>
      <c r="C78" s="319">
        <f t="shared" si="109"/>
        <v>0</v>
      </c>
      <c r="D78" s="41"/>
      <c r="E78" s="319">
        <f t="shared" si="106"/>
        <v>0</v>
      </c>
      <c r="F78" s="41"/>
      <c r="G78" s="319">
        <f t="shared" si="107"/>
        <v>0</v>
      </c>
      <c r="H78" s="41"/>
      <c r="I78" s="319">
        <f t="shared" si="100"/>
        <v>0</v>
      </c>
      <c r="J78" s="41"/>
      <c r="K78" s="319">
        <f t="shared" si="101"/>
        <v>0</v>
      </c>
      <c r="L78" s="41"/>
      <c r="M78" s="319">
        <f t="shared" si="102"/>
        <v>0</v>
      </c>
      <c r="N78" s="41"/>
      <c r="O78" s="319">
        <f t="shared" si="103"/>
        <v>0</v>
      </c>
      <c r="P78" s="41"/>
      <c r="Q78" s="319">
        <f t="shared" si="104"/>
        <v>0</v>
      </c>
      <c r="R78" s="318">
        <f t="shared" si="110"/>
        <v>0</v>
      </c>
    </row>
    <row r="79" spans="1:18" x14ac:dyDescent="0.3">
      <c r="A79" s="320" t="s">
        <v>215</v>
      </c>
      <c r="B79" s="41"/>
      <c r="C79" s="319">
        <f t="shared" si="109"/>
        <v>0</v>
      </c>
      <c r="D79" s="41"/>
      <c r="E79" s="319">
        <f t="shared" si="106"/>
        <v>0</v>
      </c>
      <c r="F79" s="41"/>
      <c r="G79" s="319">
        <f t="shared" si="107"/>
        <v>0</v>
      </c>
      <c r="H79" s="41"/>
      <c r="I79" s="319">
        <f t="shared" si="100"/>
        <v>0</v>
      </c>
      <c r="J79" s="41"/>
      <c r="K79" s="319">
        <f t="shared" si="101"/>
        <v>0</v>
      </c>
      <c r="L79" s="41"/>
      <c r="M79" s="319">
        <f t="shared" si="102"/>
        <v>0</v>
      </c>
      <c r="N79" s="41"/>
      <c r="O79" s="319">
        <f t="shared" si="103"/>
        <v>0</v>
      </c>
      <c r="P79" s="41"/>
      <c r="Q79" s="319">
        <f t="shared" si="104"/>
        <v>0</v>
      </c>
      <c r="R79" s="318">
        <f t="shared" si="110"/>
        <v>0</v>
      </c>
    </row>
    <row r="80" spans="1:18" x14ac:dyDescent="0.3">
      <c r="A80" s="37" t="s">
        <v>96</v>
      </c>
      <c r="B80" s="322">
        <f>SUM(B81:B85)</f>
        <v>0</v>
      </c>
      <c r="C80" s="319">
        <f t="shared" si="109"/>
        <v>0</v>
      </c>
      <c r="D80" s="322">
        <f>SUM(D81:D85)</f>
        <v>0</v>
      </c>
      <c r="E80" s="319">
        <f t="shared" si="106"/>
        <v>0</v>
      </c>
      <c r="F80" s="322">
        <f>SUM(F81:F85)</f>
        <v>0</v>
      </c>
      <c r="G80" s="319">
        <f t="shared" si="107"/>
        <v>0</v>
      </c>
      <c r="H80" s="322">
        <f>SUM(H81:H85)</f>
        <v>0</v>
      </c>
      <c r="I80" s="319">
        <f t="shared" si="100"/>
        <v>0</v>
      </c>
      <c r="J80" s="322">
        <f>SUM(J81:J85)</f>
        <v>0</v>
      </c>
      <c r="K80" s="319">
        <f t="shared" si="101"/>
        <v>0</v>
      </c>
      <c r="L80" s="322">
        <f>SUM(L81:L85)</f>
        <v>0</v>
      </c>
      <c r="M80" s="319">
        <f t="shared" si="102"/>
        <v>0</v>
      </c>
      <c r="N80" s="322">
        <f>SUM(N81:N85)</f>
        <v>0</v>
      </c>
      <c r="O80" s="319">
        <f t="shared" si="103"/>
        <v>0</v>
      </c>
      <c r="P80" s="321"/>
      <c r="Q80" s="319">
        <f t="shared" si="104"/>
        <v>0</v>
      </c>
      <c r="R80" s="318">
        <f t="shared" si="110"/>
        <v>0</v>
      </c>
    </row>
    <row r="81" spans="1:18" ht="27" x14ac:dyDescent="0.3">
      <c r="A81" s="320" t="s">
        <v>190</v>
      </c>
      <c r="B81" s="41"/>
      <c r="C81" s="319">
        <f t="shared" si="109"/>
        <v>0</v>
      </c>
      <c r="D81" s="41"/>
      <c r="E81" s="319">
        <f t="shared" si="106"/>
        <v>0</v>
      </c>
      <c r="F81" s="41"/>
      <c r="G81" s="319">
        <f t="shared" si="107"/>
        <v>0</v>
      </c>
      <c r="H81" s="41"/>
      <c r="I81" s="319">
        <f t="shared" si="100"/>
        <v>0</v>
      </c>
      <c r="J81" s="41"/>
      <c r="K81" s="319">
        <f t="shared" si="101"/>
        <v>0</v>
      </c>
      <c r="L81" s="41"/>
      <c r="M81" s="319">
        <f t="shared" si="102"/>
        <v>0</v>
      </c>
      <c r="N81" s="41"/>
      <c r="O81" s="319">
        <f t="shared" si="103"/>
        <v>0</v>
      </c>
      <c r="P81" s="321"/>
      <c r="Q81" s="319">
        <f t="shared" si="104"/>
        <v>0</v>
      </c>
      <c r="R81" s="318">
        <f t="shared" si="110"/>
        <v>0</v>
      </c>
    </row>
    <row r="82" spans="1:18" ht="27" x14ac:dyDescent="0.3">
      <c r="A82" s="320" t="s">
        <v>191</v>
      </c>
      <c r="B82" s="41"/>
      <c r="C82" s="319">
        <f t="shared" si="109"/>
        <v>0</v>
      </c>
      <c r="D82" s="41"/>
      <c r="E82" s="319">
        <f t="shared" si="106"/>
        <v>0</v>
      </c>
      <c r="F82" s="41"/>
      <c r="G82" s="319">
        <f t="shared" si="107"/>
        <v>0</v>
      </c>
      <c r="H82" s="41"/>
      <c r="I82" s="319">
        <f t="shared" si="100"/>
        <v>0</v>
      </c>
      <c r="J82" s="41"/>
      <c r="K82" s="319">
        <f t="shared" si="101"/>
        <v>0</v>
      </c>
      <c r="L82" s="41"/>
      <c r="M82" s="319">
        <f t="shared" si="102"/>
        <v>0</v>
      </c>
      <c r="N82" s="41"/>
      <c r="O82" s="319">
        <f t="shared" si="103"/>
        <v>0</v>
      </c>
      <c r="P82" s="321"/>
      <c r="Q82" s="319">
        <f t="shared" si="104"/>
        <v>0</v>
      </c>
      <c r="R82" s="318">
        <f t="shared" si="110"/>
        <v>0</v>
      </c>
    </row>
    <row r="83" spans="1:18" ht="40.5" x14ac:dyDescent="0.3">
      <c r="A83" s="320" t="s">
        <v>98</v>
      </c>
      <c r="B83" s="41"/>
      <c r="C83" s="319">
        <f t="shared" si="109"/>
        <v>0</v>
      </c>
      <c r="D83" s="41"/>
      <c r="E83" s="319">
        <f t="shared" si="106"/>
        <v>0</v>
      </c>
      <c r="F83" s="41"/>
      <c r="G83" s="319">
        <f t="shared" si="107"/>
        <v>0</v>
      </c>
      <c r="H83" s="41"/>
      <c r="I83" s="319">
        <f t="shared" si="100"/>
        <v>0</v>
      </c>
      <c r="J83" s="41"/>
      <c r="K83" s="319">
        <f t="shared" si="101"/>
        <v>0</v>
      </c>
      <c r="L83" s="41"/>
      <c r="M83" s="319">
        <f t="shared" si="102"/>
        <v>0</v>
      </c>
      <c r="N83" s="41"/>
      <c r="O83" s="319">
        <f t="shared" si="103"/>
        <v>0</v>
      </c>
      <c r="P83" s="321"/>
      <c r="Q83" s="319">
        <f t="shared" si="104"/>
        <v>0</v>
      </c>
      <c r="R83" s="318">
        <f t="shared" si="110"/>
        <v>0</v>
      </c>
    </row>
    <row r="84" spans="1:18" x14ac:dyDescent="0.3">
      <c r="A84" s="320" t="s">
        <v>192</v>
      </c>
      <c r="B84" s="41"/>
      <c r="C84" s="319">
        <f t="shared" si="109"/>
        <v>0</v>
      </c>
      <c r="D84" s="41"/>
      <c r="E84" s="319">
        <f t="shared" si="106"/>
        <v>0</v>
      </c>
      <c r="F84" s="41"/>
      <c r="G84" s="319">
        <f t="shared" si="107"/>
        <v>0</v>
      </c>
      <c r="H84" s="41"/>
      <c r="I84" s="319">
        <f t="shared" si="100"/>
        <v>0</v>
      </c>
      <c r="J84" s="41"/>
      <c r="K84" s="319">
        <f t="shared" si="101"/>
        <v>0</v>
      </c>
      <c r="L84" s="41"/>
      <c r="M84" s="319">
        <f t="shared" si="102"/>
        <v>0</v>
      </c>
      <c r="N84" s="41"/>
      <c r="O84" s="319">
        <f t="shared" si="103"/>
        <v>0</v>
      </c>
      <c r="P84" s="321"/>
      <c r="Q84" s="319">
        <f t="shared" si="104"/>
        <v>0</v>
      </c>
      <c r="R84" s="318">
        <f t="shared" si="110"/>
        <v>0</v>
      </c>
    </row>
    <row r="85" spans="1:18" ht="27" x14ac:dyDescent="0.3">
      <c r="A85" s="320" t="s">
        <v>186</v>
      </c>
      <c r="B85" s="41"/>
      <c r="C85" s="319">
        <f t="shared" si="109"/>
        <v>0</v>
      </c>
      <c r="D85" s="41"/>
      <c r="E85" s="319">
        <f t="shared" si="106"/>
        <v>0</v>
      </c>
      <c r="F85" s="41"/>
      <c r="G85" s="319">
        <f t="shared" si="107"/>
        <v>0</v>
      </c>
      <c r="H85" s="41"/>
      <c r="I85" s="319">
        <f t="shared" si="100"/>
        <v>0</v>
      </c>
      <c r="J85" s="41"/>
      <c r="K85" s="319">
        <f t="shared" si="101"/>
        <v>0</v>
      </c>
      <c r="L85" s="41"/>
      <c r="M85" s="319">
        <f t="shared" si="102"/>
        <v>0</v>
      </c>
      <c r="N85" s="41"/>
      <c r="O85" s="319">
        <f t="shared" si="103"/>
        <v>0</v>
      </c>
      <c r="P85" s="321"/>
      <c r="Q85" s="319">
        <f t="shared" si="104"/>
        <v>0</v>
      </c>
      <c r="R85" s="318">
        <f t="shared" si="110"/>
        <v>0</v>
      </c>
    </row>
    <row r="86" spans="1:18" x14ac:dyDescent="0.3">
      <c r="A86" s="38" t="s">
        <v>1</v>
      </c>
      <c r="B86" s="322">
        <f>SUM(B87:B88)</f>
        <v>0</v>
      </c>
      <c r="C86" s="319">
        <f t="shared" si="109"/>
        <v>0</v>
      </c>
      <c r="D86" s="322">
        <f>SUM(D87:D88)</f>
        <v>0</v>
      </c>
      <c r="E86" s="319">
        <f t="shared" si="106"/>
        <v>0</v>
      </c>
      <c r="F86" s="322">
        <f>SUM(F87:F88)</f>
        <v>0</v>
      </c>
      <c r="G86" s="319">
        <f t="shared" si="107"/>
        <v>0</v>
      </c>
      <c r="H86" s="322">
        <f>SUM(H87:H88)</f>
        <v>0</v>
      </c>
      <c r="I86" s="319">
        <f t="shared" si="100"/>
        <v>0</v>
      </c>
      <c r="J86" s="322">
        <f>SUM(J87:J88)</f>
        <v>0</v>
      </c>
      <c r="K86" s="319">
        <f t="shared" si="101"/>
        <v>0</v>
      </c>
      <c r="L86" s="322">
        <f>SUM(L87:L88)</f>
        <v>0</v>
      </c>
      <c r="M86" s="319">
        <f t="shared" si="102"/>
        <v>0</v>
      </c>
      <c r="N86" s="322">
        <f>SUM(N87:N88)</f>
        <v>0</v>
      </c>
      <c r="O86" s="319">
        <f t="shared" si="103"/>
        <v>0</v>
      </c>
      <c r="P86" s="322">
        <f>SUM(P87:P88)</f>
        <v>0</v>
      </c>
      <c r="Q86" s="319">
        <f t="shared" si="104"/>
        <v>0</v>
      </c>
      <c r="R86" s="318">
        <f t="shared" si="110"/>
        <v>0</v>
      </c>
    </row>
    <row r="87" spans="1:18" x14ac:dyDescent="0.3">
      <c r="A87" s="36" t="s">
        <v>258</v>
      </c>
      <c r="B87" s="41"/>
      <c r="C87" s="319">
        <f t="shared" si="109"/>
        <v>0</v>
      </c>
      <c r="D87" s="41"/>
      <c r="E87" s="319">
        <f t="shared" si="106"/>
        <v>0</v>
      </c>
      <c r="F87" s="41"/>
      <c r="G87" s="319">
        <f t="shared" si="107"/>
        <v>0</v>
      </c>
      <c r="H87" s="41"/>
      <c r="I87" s="319">
        <f t="shared" si="100"/>
        <v>0</v>
      </c>
      <c r="J87" s="41"/>
      <c r="K87" s="319">
        <f t="shared" si="101"/>
        <v>0</v>
      </c>
      <c r="L87" s="41"/>
      <c r="M87" s="319">
        <f t="shared" si="102"/>
        <v>0</v>
      </c>
      <c r="N87" s="41"/>
      <c r="O87" s="319">
        <f t="shared" si="103"/>
        <v>0</v>
      </c>
      <c r="P87" s="41"/>
      <c r="Q87" s="319">
        <f t="shared" si="104"/>
        <v>0</v>
      </c>
      <c r="R87" s="318">
        <f t="shared" si="110"/>
        <v>0</v>
      </c>
    </row>
    <row r="88" spans="1:18" x14ac:dyDescent="0.3">
      <c r="A88" s="37" t="s">
        <v>259</v>
      </c>
      <c r="B88" s="41"/>
      <c r="C88" s="319">
        <f t="shared" si="109"/>
        <v>0</v>
      </c>
      <c r="D88" s="41"/>
      <c r="E88" s="319">
        <f t="shared" si="106"/>
        <v>0</v>
      </c>
      <c r="F88" s="41"/>
      <c r="G88" s="319">
        <f t="shared" si="107"/>
        <v>0</v>
      </c>
      <c r="H88" s="41"/>
      <c r="I88" s="319">
        <f t="shared" si="100"/>
        <v>0</v>
      </c>
      <c r="J88" s="41"/>
      <c r="K88" s="319">
        <f t="shared" si="101"/>
        <v>0</v>
      </c>
      <c r="L88" s="41"/>
      <c r="M88" s="319">
        <f t="shared" si="102"/>
        <v>0</v>
      </c>
      <c r="N88" s="41"/>
      <c r="O88" s="319">
        <f t="shared" si="103"/>
        <v>0</v>
      </c>
      <c r="P88" s="41"/>
      <c r="Q88" s="319">
        <f t="shared" si="104"/>
        <v>0</v>
      </c>
      <c r="R88" s="318">
        <f t="shared" si="110"/>
        <v>0</v>
      </c>
    </row>
    <row r="89" spans="1:18" x14ac:dyDescent="0.3">
      <c r="A89" s="38" t="s">
        <v>193</v>
      </c>
      <c r="B89" s="322">
        <f>SUM(B90)</f>
        <v>0</v>
      </c>
      <c r="C89" s="319">
        <f t="shared" si="109"/>
        <v>0</v>
      </c>
      <c r="D89" s="322">
        <f>SUM(D90)</f>
        <v>0</v>
      </c>
      <c r="E89" s="319">
        <f t="shared" si="106"/>
        <v>0</v>
      </c>
      <c r="F89" s="322">
        <f>SUM(F90)</f>
        <v>0</v>
      </c>
      <c r="G89" s="319">
        <f t="shared" si="107"/>
        <v>0</v>
      </c>
      <c r="H89" s="322">
        <f>SUM(H90)</f>
        <v>0</v>
      </c>
      <c r="I89" s="319">
        <f t="shared" si="100"/>
        <v>0</v>
      </c>
      <c r="J89" s="322">
        <f>SUM(J90)</f>
        <v>0</v>
      </c>
      <c r="K89" s="319">
        <f t="shared" si="101"/>
        <v>0</v>
      </c>
      <c r="L89" s="322">
        <f>SUM(L90)</f>
        <v>0</v>
      </c>
      <c r="M89" s="319">
        <f t="shared" si="102"/>
        <v>0</v>
      </c>
      <c r="N89" s="322">
        <f>SUM(N90)</f>
        <v>0</v>
      </c>
      <c r="O89" s="319">
        <f t="shared" si="103"/>
        <v>0</v>
      </c>
      <c r="P89" s="322">
        <f>SUM(P90)</f>
        <v>0</v>
      </c>
      <c r="Q89" s="319">
        <f t="shared" si="104"/>
        <v>0</v>
      </c>
      <c r="R89" s="318">
        <f t="shared" si="110"/>
        <v>0</v>
      </c>
    </row>
    <row r="90" spans="1:18" x14ac:dyDescent="0.3">
      <c r="A90" s="37" t="s">
        <v>260</v>
      </c>
      <c r="B90" s="41"/>
      <c r="C90" s="319"/>
      <c r="D90" s="41"/>
      <c r="E90" s="319"/>
      <c r="F90" s="41"/>
      <c r="G90" s="319"/>
      <c r="H90" s="41"/>
      <c r="I90" s="319"/>
      <c r="J90" s="41"/>
      <c r="K90" s="319"/>
      <c r="L90" s="41"/>
      <c r="M90" s="319"/>
      <c r="N90" s="41"/>
      <c r="O90" s="319"/>
      <c r="P90" s="41"/>
      <c r="Q90" s="319"/>
      <c r="R90" s="318"/>
    </row>
    <row r="91" spans="1:18" x14ac:dyDescent="0.3">
      <c r="A91" s="39" t="s">
        <v>7</v>
      </c>
      <c r="B91" s="322">
        <f>SUM(B69,B72,B86,B89)</f>
        <v>0</v>
      </c>
      <c r="C91" s="319">
        <f>IFERROR(B91/$B$30,0)</f>
        <v>0</v>
      </c>
      <c r="D91" s="322">
        <f>SUM(D69,D72,D86,D89)</f>
        <v>0</v>
      </c>
      <c r="E91" s="319">
        <f t="shared" ref="E91" si="111">IFERROR(D91/$B91,0)</f>
        <v>0</v>
      </c>
      <c r="F91" s="322">
        <f>SUM(F69,F72,F86,F89)</f>
        <v>0</v>
      </c>
      <c r="G91" s="319">
        <f t="shared" ref="G91" si="112">IFERROR(F91/$B91,0)</f>
        <v>0</v>
      </c>
      <c r="H91" s="322">
        <f>SUM(H69,H72,H86,H89)</f>
        <v>0</v>
      </c>
      <c r="I91" s="319">
        <f t="shared" ref="I91" si="113">IFERROR(H91/$B91,0)</f>
        <v>0</v>
      </c>
      <c r="J91" s="322">
        <f>SUM(J69,J72,J86,J89)</f>
        <v>0</v>
      </c>
      <c r="K91" s="319">
        <f t="shared" ref="K91" si="114">IFERROR(J91/$B91,0)</f>
        <v>0</v>
      </c>
      <c r="L91" s="322">
        <f>SUM(L69,L72,L86,L89)</f>
        <v>0</v>
      </c>
      <c r="M91" s="319">
        <f t="shared" ref="M91" si="115">IFERROR(L91/$B91,0)</f>
        <v>0</v>
      </c>
      <c r="N91" s="322">
        <f>SUM(N69,N72,N86,N89)</f>
        <v>0</v>
      </c>
      <c r="O91" s="319">
        <f t="shared" ref="O91" si="116">IFERROR(N91/$B91,0)</f>
        <v>0</v>
      </c>
      <c r="P91" s="322">
        <f>SUM(P69,P72,P86,P89)</f>
        <v>0</v>
      </c>
      <c r="Q91" s="319">
        <f t="shared" ref="Q91" si="117">IFERROR(P91/$B91,0)</f>
        <v>0</v>
      </c>
      <c r="R91" s="318">
        <f>B91-SUM(D91,F91,H91,J91,L91,N91,P91)</f>
        <v>0</v>
      </c>
    </row>
    <row r="92" spans="1:18" ht="15.75" thickBot="1" x14ac:dyDescent="0.35">
      <c r="B92" s="330"/>
      <c r="C92" s="331"/>
      <c r="D92" s="330"/>
      <c r="E92" s="331"/>
      <c r="F92" s="330"/>
      <c r="G92" s="331"/>
      <c r="H92" s="330"/>
      <c r="I92" s="331"/>
      <c r="J92" s="330"/>
      <c r="K92" s="331"/>
      <c r="L92" s="330"/>
      <c r="M92" s="319"/>
      <c r="N92" s="322"/>
      <c r="O92" s="319"/>
      <c r="P92" s="322"/>
      <c r="Q92" s="319"/>
      <c r="R92" s="318"/>
    </row>
    <row r="93" spans="1:18" ht="15.75" thickBot="1" x14ac:dyDescent="0.35">
      <c r="A93" s="332" t="s">
        <v>261</v>
      </c>
      <c r="B93" s="377">
        <f>'TAB1.1'!$P$47</f>
        <v>0</v>
      </c>
      <c r="C93" s="331">
        <f>IFERROR(B93/$B$33,0)</f>
        <v>0</v>
      </c>
      <c r="D93" s="333"/>
      <c r="E93" s="331">
        <f t="shared" ref="E93:E94" si="118">IFERROR(D93/$B93,0)</f>
        <v>0</v>
      </c>
      <c r="F93" s="333"/>
      <c r="G93" s="331">
        <f t="shared" ref="G93:G94" si="119">IFERROR(F93/$B93,0)</f>
        <v>0</v>
      </c>
      <c r="H93" s="333"/>
      <c r="I93" s="331">
        <f t="shared" ref="I93:I94" si="120">IFERROR(H93/$B93,0)</f>
        <v>0</v>
      </c>
      <c r="J93" s="333"/>
      <c r="K93" s="331">
        <f>IFERROR(J93/$B93,0)</f>
        <v>0</v>
      </c>
      <c r="L93" s="333"/>
      <c r="M93" s="331">
        <f>IFERROR(L93/$B93,0)</f>
        <v>0</v>
      </c>
      <c r="N93" s="333"/>
      <c r="O93" s="331">
        <f>IFERROR(N93/$B93,0)</f>
        <v>0</v>
      </c>
      <c r="P93" s="333"/>
      <c r="Q93" s="331">
        <f>IFERROR(P93/$B93,0)</f>
        <v>0</v>
      </c>
      <c r="R93" s="318">
        <f t="shared" ref="R93:R94" si="121">B93-SUM(D93,F93,H93,J93,L93,N93,P93)</f>
        <v>0</v>
      </c>
    </row>
    <row r="94" spans="1:18" ht="15.75" thickBot="1" x14ac:dyDescent="0.35">
      <c r="A94" s="334" t="s">
        <v>7</v>
      </c>
      <c r="B94" s="335">
        <f>B91+B93</f>
        <v>0</v>
      </c>
      <c r="C94" s="331">
        <f>IFERROR(B94/$B$33,0)</f>
        <v>0</v>
      </c>
      <c r="D94" s="335">
        <f>D91+D93</f>
        <v>0</v>
      </c>
      <c r="E94" s="331">
        <f t="shared" si="118"/>
        <v>0</v>
      </c>
      <c r="F94" s="335">
        <f>F91+F93</f>
        <v>0</v>
      </c>
      <c r="G94" s="331">
        <f t="shared" si="119"/>
        <v>0</v>
      </c>
      <c r="H94" s="335">
        <f>H91+H93</f>
        <v>0</v>
      </c>
      <c r="I94" s="331">
        <f t="shared" si="120"/>
        <v>0</v>
      </c>
      <c r="J94" s="335">
        <f>J91+J93</f>
        <v>0</v>
      </c>
      <c r="K94" s="331">
        <f t="shared" ref="K94" si="122">IFERROR(J94/$B94,0)</f>
        <v>0</v>
      </c>
      <c r="L94" s="335">
        <f>L91+L93</f>
        <v>0</v>
      </c>
      <c r="M94" s="331">
        <f t="shared" ref="M94" si="123">IFERROR(L94/$B94,0)</f>
        <v>0</v>
      </c>
      <c r="N94" s="335">
        <f>N91+N93</f>
        <v>0</v>
      </c>
      <c r="O94" s="331">
        <f t="shared" ref="O94" si="124">IFERROR(N94/$B94,0)</f>
        <v>0</v>
      </c>
      <c r="P94" s="335">
        <f>P91+P93</f>
        <v>0</v>
      </c>
      <c r="Q94" s="331">
        <f t="shared" ref="Q94" si="125">IFERROR(P94/$B94,0)</f>
        <v>0</v>
      </c>
      <c r="R94" s="318">
        <f t="shared" si="121"/>
        <v>0</v>
      </c>
    </row>
    <row r="95" spans="1:18" x14ac:dyDescent="0.3">
      <c r="A95" s="323"/>
      <c r="B95" s="322"/>
      <c r="C95" s="324"/>
      <c r="D95" s="322"/>
      <c r="E95" s="324"/>
      <c r="F95" s="322"/>
      <c r="G95" s="324"/>
      <c r="H95" s="322"/>
      <c r="I95" s="324"/>
      <c r="J95" s="322"/>
      <c r="K95" s="324"/>
      <c r="L95" s="322"/>
      <c r="M95" s="324"/>
      <c r="N95" s="322"/>
      <c r="O95" s="324"/>
      <c r="P95" s="322"/>
      <c r="Q95" s="324"/>
      <c r="R95" s="322"/>
    </row>
    <row r="96" spans="1:18" ht="21" x14ac:dyDescent="0.35">
      <c r="A96" s="400" t="s">
        <v>256</v>
      </c>
      <c r="B96" s="401"/>
      <c r="C96" s="401"/>
      <c r="D96" s="401"/>
      <c r="E96" s="401"/>
      <c r="F96" s="401"/>
      <c r="G96" s="401"/>
      <c r="H96" s="401"/>
      <c r="I96" s="401"/>
      <c r="J96" s="401"/>
      <c r="K96" s="401"/>
      <c r="L96" s="401"/>
      <c r="M96" s="401"/>
      <c r="N96" s="401"/>
      <c r="O96" s="401"/>
      <c r="P96" s="401"/>
      <c r="Q96" s="401"/>
      <c r="R96" s="402"/>
    </row>
    <row r="97" spans="1:18" x14ac:dyDescent="0.3">
      <c r="A97" s="403" t="s">
        <v>0</v>
      </c>
      <c r="B97" s="405" t="s">
        <v>7</v>
      </c>
      <c r="C97" s="405"/>
      <c r="D97" s="405" t="s">
        <v>32</v>
      </c>
      <c r="E97" s="405"/>
      <c r="F97" s="405" t="s">
        <v>33</v>
      </c>
      <c r="G97" s="405"/>
      <c r="H97" s="405" t="s">
        <v>34</v>
      </c>
      <c r="I97" s="405"/>
      <c r="J97" s="405" t="s">
        <v>35</v>
      </c>
      <c r="K97" s="405"/>
      <c r="L97" s="405" t="s">
        <v>36</v>
      </c>
      <c r="M97" s="405"/>
      <c r="N97" s="405" t="s">
        <v>37</v>
      </c>
      <c r="O97" s="405"/>
      <c r="P97" s="405" t="s">
        <v>41</v>
      </c>
      <c r="Q97" s="405"/>
      <c r="R97" s="40" t="s">
        <v>99</v>
      </c>
    </row>
    <row r="98" spans="1:18" x14ac:dyDescent="0.3">
      <c r="A98" s="404"/>
      <c r="B98" s="40" t="s">
        <v>3</v>
      </c>
      <c r="C98" s="325" t="s">
        <v>4</v>
      </c>
      <c r="D98" s="40" t="s">
        <v>3</v>
      </c>
      <c r="E98" s="325" t="s">
        <v>4</v>
      </c>
      <c r="F98" s="40" t="s">
        <v>3</v>
      </c>
      <c r="G98" s="325" t="s">
        <v>4</v>
      </c>
      <c r="H98" s="40" t="s">
        <v>3</v>
      </c>
      <c r="I98" s="325" t="s">
        <v>4</v>
      </c>
      <c r="J98" s="40" t="s">
        <v>3</v>
      </c>
      <c r="K98" s="325" t="s">
        <v>4</v>
      </c>
      <c r="L98" s="40" t="s">
        <v>3</v>
      </c>
      <c r="M98" s="325" t="s">
        <v>4</v>
      </c>
      <c r="N98" s="40" t="s">
        <v>3</v>
      </c>
      <c r="O98" s="325" t="s">
        <v>4</v>
      </c>
      <c r="P98" s="40" t="s">
        <v>3</v>
      </c>
      <c r="Q98" s="325" t="s">
        <v>4</v>
      </c>
      <c r="R98" s="40" t="s">
        <v>3</v>
      </c>
    </row>
    <row r="99" spans="1:18" x14ac:dyDescent="0.3">
      <c r="A99" s="34" t="s">
        <v>92</v>
      </c>
      <c r="B99" s="318">
        <f>SUM(B100,B101)</f>
        <v>0</v>
      </c>
      <c r="C99" s="319">
        <f>IFERROR(B99/$B$30,0)</f>
        <v>0</v>
      </c>
      <c r="D99" s="318">
        <f>SUM(D100,D101)</f>
        <v>0</v>
      </c>
      <c r="E99" s="319">
        <f>IFERROR(D99/$B99,0)</f>
        <v>0</v>
      </c>
      <c r="F99" s="318">
        <f>SUM(F100,F101)</f>
        <v>0</v>
      </c>
      <c r="G99" s="319">
        <f>IFERROR(F99/$B99,0)</f>
        <v>0</v>
      </c>
      <c r="H99" s="318">
        <f>SUM(H100,H101)</f>
        <v>0</v>
      </c>
      <c r="I99" s="319">
        <f t="shared" ref="I99:I119" si="126">IFERROR(H99/$B99,0)</f>
        <v>0</v>
      </c>
      <c r="J99" s="318">
        <f>SUM(J100,J101)</f>
        <v>0</v>
      </c>
      <c r="K99" s="319">
        <f t="shared" ref="K99:K119" si="127">IFERROR(J99/$B99,0)</f>
        <v>0</v>
      </c>
      <c r="L99" s="318">
        <f>SUM(L100,L101)</f>
        <v>0</v>
      </c>
      <c r="M99" s="319">
        <f t="shared" ref="M99:M119" si="128">IFERROR(L99/$B99,0)</f>
        <v>0</v>
      </c>
      <c r="N99" s="318">
        <f>SUM(N100,N101)</f>
        <v>0</v>
      </c>
      <c r="O99" s="319">
        <f t="shared" ref="O99:O119" si="129">IFERROR(N99/$B99,0)</f>
        <v>0</v>
      </c>
      <c r="P99" s="318">
        <f>SUM(P100,P101)</f>
        <v>0</v>
      </c>
      <c r="Q99" s="319">
        <f t="shared" ref="Q99:Q119" si="130">IFERROR(P99/$B99,0)</f>
        <v>0</v>
      </c>
      <c r="R99" s="318">
        <f t="shared" ref="R99" si="131">B99-SUM(D99,F99,H99,J99,L99,N99,P99)</f>
        <v>0</v>
      </c>
    </row>
    <row r="100" spans="1:18" x14ac:dyDescent="0.3">
      <c r="A100" s="35" t="s">
        <v>93</v>
      </c>
      <c r="B100" s="41"/>
      <c r="C100" s="319">
        <f>IFERROR(B100/$B$30,0)</f>
        <v>0</v>
      </c>
      <c r="D100" s="41"/>
      <c r="E100" s="319">
        <f t="shared" ref="E100:E119" si="132">IFERROR(D100/$B100,0)</f>
        <v>0</v>
      </c>
      <c r="F100" s="41"/>
      <c r="G100" s="319">
        <f t="shared" ref="G100:G119" si="133">IFERROR(F100/$B100,0)</f>
        <v>0</v>
      </c>
      <c r="H100" s="41"/>
      <c r="I100" s="319">
        <f t="shared" si="126"/>
        <v>0</v>
      </c>
      <c r="J100" s="41"/>
      <c r="K100" s="319">
        <f t="shared" si="127"/>
        <v>0</v>
      </c>
      <c r="L100" s="41"/>
      <c r="M100" s="319">
        <f t="shared" si="128"/>
        <v>0</v>
      </c>
      <c r="N100" s="41"/>
      <c r="O100" s="319">
        <f t="shared" si="129"/>
        <v>0</v>
      </c>
      <c r="P100" s="41"/>
      <c r="Q100" s="319">
        <f t="shared" si="130"/>
        <v>0</v>
      </c>
      <c r="R100" s="318">
        <f>B100-SUM(D100,F100,H100,J100,L100,N100,P100)</f>
        <v>0</v>
      </c>
    </row>
    <row r="101" spans="1:18" x14ac:dyDescent="0.3">
      <c r="A101" s="35" t="s">
        <v>94</v>
      </c>
      <c r="B101" s="41"/>
      <c r="C101" s="319">
        <f t="shared" ref="C101" si="134">IFERROR(B101/$B$30,0)</f>
        <v>0</v>
      </c>
      <c r="D101" s="41"/>
      <c r="E101" s="319">
        <f t="shared" si="132"/>
        <v>0</v>
      </c>
      <c r="F101" s="41"/>
      <c r="G101" s="319">
        <f t="shared" si="133"/>
        <v>0</v>
      </c>
      <c r="H101" s="41"/>
      <c r="I101" s="319">
        <f t="shared" si="126"/>
        <v>0</v>
      </c>
      <c r="J101" s="41"/>
      <c r="K101" s="319">
        <f t="shared" si="127"/>
        <v>0</v>
      </c>
      <c r="L101" s="41"/>
      <c r="M101" s="319">
        <f t="shared" si="128"/>
        <v>0</v>
      </c>
      <c r="N101" s="41"/>
      <c r="O101" s="319">
        <f t="shared" si="129"/>
        <v>0</v>
      </c>
      <c r="P101" s="41"/>
      <c r="Q101" s="319">
        <f t="shared" si="130"/>
        <v>0</v>
      </c>
      <c r="R101" s="318">
        <f>B101-SUM(D101,F101,H101,J101,L101,N101,P101)</f>
        <v>0</v>
      </c>
    </row>
    <row r="102" spans="1:18" x14ac:dyDescent="0.3">
      <c r="A102" s="34" t="s">
        <v>185</v>
      </c>
      <c r="B102" s="322">
        <f>SUM(B103,B110)</f>
        <v>0</v>
      </c>
      <c r="C102" s="319">
        <f t="shared" ref="C102:C119" si="135">IFERROR(B102/$B$30,0)</f>
        <v>0</v>
      </c>
      <c r="D102" s="322">
        <f>SUM(D103,D110)</f>
        <v>0</v>
      </c>
      <c r="E102" s="319">
        <f t="shared" si="132"/>
        <v>0</v>
      </c>
      <c r="F102" s="322">
        <f>SUM(F103,F110)</f>
        <v>0</v>
      </c>
      <c r="G102" s="319">
        <f t="shared" si="133"/>
        <v>0</v>
      </c>
      <c r="H102" s="322">
        <f>SUM(H103,H110)</f>
        <v>0</v>
      </c>
      <c r="I102" s="319">
        <f t="shared" si="126"/>
        <v>0</v>
      </c>
      <c r="J102" s="322">
        <f>SUM(J103,J110)</f>
        <v>0</v>
      </c>
      <c r="K102" s="319">
        <f t="shared" si="127"/>
        <v>0</v>
      </c>
      <c r="L102" s="322">
        <f>SUM(L103,L110)</f>
        <v>0</v>
      </c>
      <c r="M102" s="319">
        <f t="shared" si="128"/>
        <v>0</v>
      </c>
      <c r="N102" s="322">
        <f>SUM(N103,N110)</f>
        <v>0</v>
      </c>
      <c r="O102" s="319">
        <f t="shared" si="129"/>
        <v>0</v>
      </c>
      <c r="P102" s="322">
        <f>SUM(P103,P110)</f>
        <v>0</v>
      </c>
      <c r="Q102" s="319">
        <f t="shared" si="130"/>
        <v>0</v>
      </c>
      <c r="R102" s="318">
        <f t="shared" ref="R102:R119" si="136">B102-SUM(D102,F102,H102,J102,L102,N102,P102)</f>
        <v>0</v>
      </c>
    </row>
    <row r="103" spans="1:18" x14ac:dyDescent="0.3">
      <c r="A103" s="36" t="s">
        <v>95</v>
      </c>
      <c r="B103" s="322">
        <f>SUM(B104:B109)</f>
        <v>0</v>
      </c>
      <c r="C103" s="319">
        <f t="shared" si="135"/>
        <v>0</v>
      </c>
      <c r="D103" s="322">
        <f>SUM(D104:D109)</f>
        <v>0</v>
      </c>
      <c r="E103" s="319">
        <f t="shared" si="132"/>
        <v>0</v>
      </c>
      <c r="F103" s="322">
        <f>SUM(F104:F109)</f>
        <v>0</v>
      </c>
      <c r="G103" s="319">
        <f t="shared" si="133"/>
        <v>0</v>
      </c>
      <c r="H103" s="322">
        <f>SUM(H104:H109)</f>
        <v>0</v>
      </c>
      <c r="I103" s="319">
        <f t="shared" si="126"/>
        <v>0</v>
      </c>
      <c r="J103" s="322">
        <f>SUM(J104:J109)</f>
        <v>0</v>
      </c>
      <c r="K103" s="319">
        <f t="shared" si="127"/>
        <v>0</v>
      </c>
      <c r="L103" s="322">
        <f>SUM(L104:L109)</f>
        <v>0</v>
      </c>
      <c r="M103" s="319">
        <f t="shared" si="128"/>
        <v>0</v>
      </c>
      <c r="N103" s="322">
        <f>SUM(N104:N109)</f>
        <v>0</v>
      </c>
      <c r="O103" s="319">
        <f t="shared" si="129"/>
        <v>0</v>
      </c>
      <c r="P103" s="322">
        <f>SUM(P104:P109)</f>
        <v>0</v>
      </c>
      <c r="Q103" s="319">
        <f t="shared" si="130"/>
        <v>0</v>
      </c>
      <c r="R103" s="318">
        <f t="shared" si="136"/>
        <v>0</v>
      </c>
    </row>
    <row r="104" spans="1:18" ht="27" x14ac:dyDescent="0.3">
      <c r="A104" s="320" t="s">
        <v>186</v>
      </c>
      <c r="B104" s="41"/>
      <c r="C104" s="319">
        <f t="shared" si="135"/>
        <v>0</v>
      </c>
      <c r="D104" s="41"/>
      <c r="E104" s="319">
        <f t="shared" si="132"/>
        <v>0</v>
      </c>
      <c r="F104" s="41"/>
      <c r="G104" s="319">
        <f t="shared" si="133"/>
        <v>0</v>
      </c>
      <c r="H104" s="41"/>
      <c r="I104" s="319">
        <f t="shared" si="126"/>
        <v>0</v>
      </c>
      <c r="J104" s="41"/>
      <c r="K104" s="319">
        <f t="shared" si="127"/>
        <v>0</v>
      </c>
      <c r="L104" s="41"/>
      <c r="M104" s="319">
        <f t="shared" si="128"/>
        <v>0</v>
      </c>
      <c r="N104" s="41"/>
      <c r="O104" s="319">
        <f t="shared" si="129"/>
        <v>0</v>
      </c>
      <c r="P104" s="41"/>
      <c r="Q104" s="319">
        <f t="shared" si="130"/>
        <v>0</v>
      </c>
      <c r="R104" s="318">
        <f t="shared" si="136"/>
        <v>0</v>
      </c>
    </row>
    <row r="105" spans="1:18" x14ac:dyDescent="0.3">
      <c r="A105" s="320" t="s">
        <v>97</v>
      </c>
      <c r="B105" s="41"/>
      <c r="C105" s="319">
        <f t="shared" si="135"/>
        <v>0</v>
      </c>
      <c r="D105" s="41"/>
      <c r="E105" s="319">
        <f t="shared" si="132"/>
        <v>0</v>
      </c>
      <c r="F105" s="41"/>
      <c r="G105" s="319">
        <f t="shared" si="133"/>
        <v>0</v>
      </c>
      <c r="H105" s="41"/>
      <c r="I105" s="319">
        <f t="shared" si="126"/>
        <v>0</v>
      </c>
      <c r="J105" s="41"/>
      <c r="K105" s="319">
        <f t="shared" si="127"/>
        <v>0</v>
      </c>
      <c r="L105" s="41"/>
      <c r="M105" s="319">
        <f t="shared" si="128"/>
        <v>0</v>
      </c>
      <c r="N105" s="41"/>
      <c r="O105" s="319">
        <f t="shared" si="129"/>
        <v>0</v>
      </c>
      <c r="P105" s="41"/>
      <c r="Q105" s="319">
        <f t="shared" si="130"/>
        <v>0</v>
      </c>
      <c r="R105" s="318">
        <f t="shared" si="136"/>
        <v>0</v>
      </c>
    </row>
    <row r="106" spans="1:18" x14ac:dyDescent="0.3">
      <c r="A106" s="320" t="s">
        <v>187</v>
      </c>
      <c r="B106" s="41"/>
      <c r="C106" s="319">
        <f t="shared" si="135"/>
        <v>0</v>
      </c>
      <c r="D106" s="41"/>
      <c r="E106" s="319">
        <f t="shared" si="132"/>
        <v>0</v>
      </c>
      <c r="F106" s="41"/>
      <c r="G106" s="319">
        <f t="shared" si="133"/>
        <v>0</v>
      </c>
      <c r="H106" s="41"/>
      <c r="I106" s="319">
        <f t="shared" si="126"/>
        <v>0</v>
      </c>
      <c r="J106" s="41"/>
      <c r="K106" s="319">
        <f t="shared" si="127"/>
        <v>0</v>
      </c>
      <c r="L106" s="41"/>
      <c r="M106" s="319">
        <f t="shared" si="128"/>
        <v>0</v>
      </c>
      <c r="N106" s="41"/>
      <c r="O106" s="319">
        <f t="shared" si="129"/>
        <v>0</v>
      </c>
      <c r="P106" s="41"/>
      <c r="Q106" s="319">
        <f t="shared" si="130"/>
        <v>0</v>
      </c>
      <c r="R106" s="318">
        <f t="shared" si="136"/>
        <v>0</v>
      </c>
    </row>
    <row r="107" spans="1:18" ht="27" x14ac:dyDescent="0.3">
      <c r="A107" s="320" t="s">
        <v>188</v>
      </c>
      <c r="B107" s="41"/>
      <c r="C107" s="319">
        <f t="shared" si="135"/>
        <v>0</v>
      </c>
      <c r="D107" s="41"/>
      <c r="E107" s="319">
        <f t="shared" si="132"/>
        <v>0</v>
      </c>
      <c r="F107" s="41"/>
      <c r="G107" s="319">
        <f t="shared" si="133"/>
        <v>0</v>
      </c>
      <c r="H107" s="41"/>
      <c r="I107" s="319">
        <f t="shared" si="126"/>
        <v>0</v>
      </c>
      <c r="J107" s="41"/>
      <c r="K107" s="319">
        <f t="shared" si="127"/>
        <v>0</v>
      </c>
      <c r="L107" s="41"/>
      <c r="M107" s="319">
        <f t="shared" si="128"/>
        <v>0</v>
      </c>
      <c r="N107" s="41"/>
      <c r="O107" s="319">
        <f t="shared" si="129"/>
        <v>0</v>
      </c>
      <c r="P107" s="41"/>
      <c r="Q107" s="319">
        <f t="shared" si="130"/>
        <v>0</v>
      </c>
      <c r="R107" s="318">
        <f t="shared" si="136"/>
        <v>0</v>
      </c>
    </row>
    <row r="108" spans="1:18" x14ac:dyDescent="0.3">
      <c r="A108" s="320" t="s">
        <v>189</v>
      </c>
      <c r="B108" s="41"/>
      <c r="C108" s="319">
        <f t="shared" si="135"/>
        <v>0</v>
      </c>
      <c r="D108" s="41"/>
      <c r="E108" s="319">
        <f t="shared" si="132"/>
        <v>0</v>
      </c>
      <c r="F108" s="41"/>
      <c r="G108" s="319">
        <f t="shared" si="133"/>
        <v>0</v>
      </c>
      <c r="H108" s="41"/>
      <c r="I108" s="319">
        <f t="shared" si="126"/>
        <v>0</v>
      </c>
      <c r="J108" s="41"/>
      <c r="K108" s="319">
        <f t="shared" si="127"/>
        <v>0</v>
      </c>
      <c r="L108" s="41"/>
      <c r="M108" s="319">
        <f t="shared" si="128"/>
        <v>0</v>
      </c>
      <c r="N108" s="41"/>
      <c r="O108" s="319">
        <f t="shared" si="129"/>
        <v>0</v>
      </c>
      <c r="P108" s="41"/>
      <c r="Q108" s="319">
        <f t="shared" si="130"/>
        <v>0</v>
      </c>
      <c r="R108" s="318">
        <f t="shared" si="136"/>
        <v>0</v>
      </c>
    </row>
    <row r="109" spans="1:18" x14ac:dyDescent="0.3">
      <c r="A109" s="320" t="s">
        <v>215</v>
      </c>
      <c r="B109" s="41"/>
      <c r="C109" s="319">
        <f t="shared" si="135"/>
        <v>0</v>
      </c>
      <c r="D109" s="41"/>
      <c r="E109" s="319">
        <f t="shared" si="132"/>
        <v>0</v>
      </c>
      <c r="F109" s="41"/>
      <c r="G109" s="319">
        <f t="shared" si="133"/>
        <v>0</v>
      </c>
      <c r="H109" s="41"/>
      <c r="I109" s="319">
        <f t="shared" si="126"/>
        <v>0</v>
      </c>
      <c r="J109" s="41"/>
      <c r="K109" s="319">
        <f t="shared" si="127"/>
        <v>0</v>
      </c>
      <c r="L109" s="41"/>
      <c r="M109" s="319">
        <f t="shared" si="128"/>
        <v>0</v>
      </c>
      <c r="N109" s="41"/>
      <c r="O109" s="319">
        <f t="shared" si="129"/>
        <v>0</v>
      </c>
      <c r="P109" s="41"/>
      <c r="Q109" s="319">
        <f t="shared" si="130"/>
        <v>0</v>
      </c>
      <c r="R109" s="318">
        <f t="shared" si="136"/>
        <v>0</v>
      </c>
    </row>
    <row r="110" spans="1:18" x14ac:dyDescent="0.3">
      <c r="A110" s="37" t="s">
        <v>96</v>
      </c>
      <c r="B110" s="322">
        <f>SUM(B111:B115)</f>
        <v>0</v>
      </c>
      <c r="C110" s="319">
        <f t="shared" si="135"/>
        <v>0</v>
      </c>
      <c r="D110" s="322">
        <f>SUM(D111:D115)</f>
        <v>0</v>
      </c>
      <c r="E110" s="319">
        <f t="shared" si="132"/>
        <v>0</v>
      </c>
      <c r="F110" s="322">
        <f>SUM(F111:F115)</f>
        <v>0</v>
      </c>
      <c r="G110" s="319">
        <f t="shared" si="133"/>
        <v>0</v>
      </c>
      <c r="H110" s="322">
        <f>SUM(H111:H115)</f>
        <v>0</v>
      </c>
      <c r="I110" s="319">
        <f t="shared" si="126"/>
        <v>0</v>
      </c>
      <c r="J110" s="322">
        <f>SUM(J111:J115)</f>
        <v>0</v>
      </c>
      <c r="K110" s="319">
        <f t="shared" si="127"/>
        <v>0</v>
      </c>
      <c r="L110" s="322">
        <f>SUM(L111:L115)</f>
        <v>0</v>
      </c>
      <c r="M110" s="319">
        <f t="shared" si="128"/>
        <v>0</v>
      </c>
      <c r="N110" s="322">
        <f>SUM(N111:N115)</f>
        <v>0</v>
      </c>
      <c r="O110" s="319">
        <f t="shared" si="129"/>
        <v>0</v>
      </c>
      <c r="P110" s="321"/>
      <c r="Q110" s="319">
        <f t="shared" si="130"/>
        <v>0</v>
      </c>
      <c r="R110" s="318">
        <f t="shared" si="136"/>
        <v>0</v>
      </c>
    </row>
    <row r="111" spans="1:18" ht="27" x14ac:dyDescent="0.3">
      <c r="A111" s="320" t="s">
        <v>190</v>
      </c>
      <c r="B111" s="41"/>
      <c r="C111" s="319">
        <f t="shared" si="135"/>
        <v>0</v>
      </c>
      <c r="D111" s="41"/>
      <c r="E111" s="319">
        <f t="shared" si="132"/>
        <v>0</v>
      </c>
      <c r="F111" s="41"/>
      <c r="G111" s="319">
        <f t="shared" si="133"/>
        <v>0</v>
      </c>
      <c r="H111" s="41"/>
      <c r="I111" s="319">
        <f t="shared" si="126"/>
        <v>0</v>
      </c>
      <c r="J111" s="41"/>
      <c r="K111" s="319">
        <f t="shared" si="127"/>
        <v>0</v>
      </c>
      <c r="L111" s="41"/>
      <c r="M111" s="319">
        <f t="shared" si="128"/>
        <v>0</v>
      </c>
      <c r="N111" s="41"/>
      <c r="O111" s="319">
        <f t="shared" si="129"/>
        <v>0</v>
      </c>
      <c r="P111" s="321"/>
      <c r="Q111" s="319">
        <f t="shared" si="130"/>
        <v>0</v>
      </c>
      <c r="R111" s="318">
        <f t="shared" si="136"/>
        <v>0</v>
      </c>
    </row>
    <row r="112" spans="1:18" ht="27" x14ac:dyDescent="0.3">
      <c r="A112" s="320" t="s">
        <v>191</v>
      </c>
      <c r="B112" s="41"/>
      <c r="C112" s="319">
        <f t="shared" si="135"/>
        <v>0</v>
      </c>
      <c r="D112" s="41"/>
      <c r="E112" s="319">
        <f t="shared" si="132"/>
        <v>0</v>
      </c>
      <c r="F112" s="41"/>
      <c r="G112" s="319">
        <f t="shared" si="133"/>
        <v>0</v>
      </c>
      <c r="H112" s="41"/>
      <c r="I112" s="319">
        <f t="shared" si="126"/>
        <v>0</v>
      </c>
      <c r="J112" s="41"/>
      <c r="K112" s="319">
        <f t="shared" si="127"/>
        <v>0</v>
      </c>
      <c r="L112" s="41"/>
      <c r="M112" s="319">
        <f t="shared" si="128"/>
        <v>0</v>
      </c>
      <c r="N112" s="41"/>
      <c r="O112" s="319">
        <f t="shared" si="129"/>
        <v>0</v>
      </c>
      <c r="P112" s="321"/>
      <c r="Q112" s="319">
        <f t="shared" si="130"/>
        <v>0</v>
      </c>
      <c r="R112" s="318">
        <f t="shared" si="136"/>
        <v>0</v>
      </c>
    </row>
    <row r="113" spans="1:18" ht="40.5" x14ac:dyDescent="0.3">
      <c r="A113" s="320" t="s">
        <v>98</v>
      </c>
      <c r="B113" s="41"/>
      <c r="C113" s="319">
        <f t="shared" si="135"/>
        <v>0</v>
      </c>
      <c r="D113" s="41"/>
      <c r="E113" s="319">
        <f t="shared" si="132"/>
        <v>0</v>
      </c>
      <c r="F113" s="41"/>
      <c r="G113" s="319">
        <f t="shared" si="133"/>
        <v>0</v>
      </c>
      <c r="H113" s="41"/>
      <c r="I113" s="319">
        <f t="shared" si="126"/>
        <v>0</v>
      </c>
      <c r="J113" s="41"/>
      <c r="K113" s="319">
        <f t="shared" si="127"/>
        <v>0</v>
      </c>
      <c r="L113" s="41"/>
      <c r="M113" s="319">
        <f t="shared" si="128"/>
        <v>0</v>
      </c>
      <c r="N113" s="41"/>
      <c r="O113" s="319">
        <f t="shared" si="129"/>
        <v>0</v>
      </c>
      <c r="P113" s="321"/>
      <c r="Q113" s="319">
        <f t="shared" si="130"/>
        <v>0</v>
      </c>
      <c r="R113" s="318">
        <f t="shared" si="136"/>
        <v>0</v>
      </c>
    </row>
    <row r="114" spans="1:18" x14ac:dyDescent="0.3">
      <c r="A114" s="320" t="s">
        <v>192</v>
      </c>
      <c r="B114" s="41"/>
      <c r="C114" s="319">
        <f t="shared" si="135"/>
        <v>0</v>
      </c>
      <c r="D114" s="41"/>
      <c r="E114" s="319">
        <f t="shared" si="132"/>
        <v>0</v>
      </c>
      <c r="F114" s="41"/>
      <c r="G114" s="319">
        <f t="shared" si="133"/>
        <v>0</v>
      </c>
      <c r="H114" s="41"/>
      <c r="I114" s="319">
        <f t="shared" si="126"/>
        <v>0</v>
      </c>
      <c r="J114" s="41"/>
      <c r="K114" s="319">
        <f t="shared" si="127"/>
        <v>0</v>
      </c>
      <c r="L114" s="41"/>
      <c r="M114" s="319">
        <f t="shared" si="128"/>
        <v>0</v>
      </c>
      <c r="N114" s="41"/>
      <c r="O114" s="319">
        <f t="shared" si="129"/>
        <v>0</v>
      </c>
      <c r="P114" s="321"/>
      <c r="Q114" s="319">
        <f t="shared" si="130"/>
        <v>0</v>
      </c>
      <c r="R114" s="318">
        <f t="shared" si="136"/>
        <v>0</v>
      </c>
    </row>
    <row r="115" spans="1:18" ht="27" x14ac:dyDescent="0.3">
      <c r="A115" s="320" t="s">
        <v>186</v>
      </c>
      <c r="B115" s="41"/>
      <c r="C115" s="319">
        <f t="shared" si="135"/>
        <v>0</v>
      </c>
      <c r="D115" s="41"/>
      <c r="E115" s="319">
        <f t="shared" si="132"/>
        <v>0</v>
      </c>
      <c r="F115" s="41"/>
      <c r="G115" s="319">
        <f t="shared" si="133"/>
        <v>0</v>
      </c>
      <c r="H115" s="41"/>
      <c r="I115" s="319">
        <f t="shared" si="126"/>
        <v>0</v>
      </c>
      <c r="J115" s="41"/>
      <c r="K115" s="319">
        <f t="shared" si="127"/>
        <v>0</v>
      </c>
      <c r="L115" s="41"/>
      <c r="M115" s="319">
        <f t="shared" si="128"/>
        <v>0</v>
      </c>
      <c r="N115" s="41"/>
      <c r="O115" s="319">
        <f t="shared" si="129"/>
        <v>0</v>
      </c>
      <c r="P115" s="321"/>
      <c r="Q115" s="319">
        <f t="shared" si="130"/>
        <v>0</v>
      </c>
      <c r="R115" s="318">
        <f t="shared" si="136"/>
        <v>0</v>
      </c>
    </row>
    <row r="116" spans="1:18" x14ac:dyDescent="0.3">
      <c r="A116" s="38" t="s">
        <v>1</v>
      </c>
      <c r="B116" s="322">
        <f>SUM(B117:B118)</f>
        <v>0</v>
      </c>
      <c r="C116" s="319">
        <f t="shared" si="135"/>
        <v>0</v>
      </c>
      <c r="D116" s="322">
        <f>SUM(D117:D118)</f>
        <v>0</v>
      </c>
      <c r="E116" s="319">
        <f t="shared" si="132"/>
        <v>0</v>
      </c>
      <c r="F116" s="322">
        <f>SUM(F117:F118)</f>
        <v>0</v>
      </c>
      <c r="G116" s="319">
        <f t="shared" si="133"/>
        <v>0</v>
      </c>
      <c r="H116" s="322">
        <f>SUM(H117:H118)</f>
        <v>0</v>
      </c>
      <c r="I116" s="319">
        <f t="shared" si="126"/>
        <v>0</v>
      </c>
      <c r="J116" s="322">
        <f>SUM(J117:J118)</f>
        <v>0</v>
      </c>
      <c r="K116" s="319">
        <f t="shared" si="127"/>
        <v>0</v>
      </c>
      <c r="L116" s="322">
        <f>SUM(L117:L118)</f>
        <v>0</v>
      </c>
      <c r="M116" s="319">
        <f t="shared" si="128"/>
        <v>0</v>
      </c>
      <c r="N116" s="322">
        <f>SUM(N117:N118)</f>
        <v>0</v>
      </c>
      <c r="O116" s="319">
        <f t="shared" si="129"/>
        <v>0</v>
      </c>
      <c r="P116" s="322">
        <f>SUM(P117:P118)</f>
        <v>0</v>
      </c>
      <c r="Q116" s="319">
        <f t="shared" si="130"/>
        <v>0</v>
      </c>
      <c r="R116" s="318">
        <f t="shared" si="136"/>
        <v>0</v>
      </c>
    </row>
    <row r="117" spans="1:18" x14ac:dyDescent="0.3">
      <c r="A117" s="36" t="s">
        <v>258</v>
      </c>
      <c r="B117" s="41"/>
      <c r="C117" s="319">
        <f t="shared" si="135"/>
        <v>0</v>
      </c>
      <c r="D117" s="41"/>
      <c r="E117" s="319">
        <f t="shared" si="132"/>
        <v>0</v>
      </c>
      <c r="F117" s="41"/>
      <c r="G117" s="319">
        <f t="shared" si="133"/>
        <v>0</v>
      </c>
      <c r="H117" s="41"/>
      <c r="I117" s="319">
        <f t="shared" si="126"/>
        <v>0</v>
      </c>
      <c r="J117" s="41"/>
      <c r="K117" s="319">
        <f t="shared" si="127"/>
        <v>0</v>
      </c>
      <c r="L117" s="41"/>
      <c r="M117" s="319">
        <f t="shared" si="128"/>
        <v>0</v>
      </c>
      <c r="N117" s="41"/>
      <c r="O117" s="319">
        <f t="shared" si="129"/>
        <v>0</v>
      </c>
      <c r="P117" s="41"/>
      <c r="Q117" s="319">
        <f t="shared" si="130"/>
        <v>0</v>
      </c>
      <c r="R117" s="318">
        <f t="shared" si="136"/>
        <v>0</v>
      </c>
    </row>
    <row r="118" spans="1:18" x14ac:dyDescent="0.3">
      <c r="A118" s="37" t="s">
        <v>259</v>
      </c>
      <c r="B118" s="41"/>
      <c r="C118" s="319">
        <f t="shared" si="135"/>
        <v>0</v>
      </c>
      <c r="D118" s="41"/>
      <c r="E118" s="319">
        <f t="shared" si="132"/>
        <v>0</v>
      </c>
      <c r="F118" s="41"/>
      <c r="G118" s="319">
        <f t="shared" si="133"/>
        <v>0</v>
      </c>
      <c r="H118" s="41"/>
      <c r="I118" s="319">
        <f t="shared" si="126"/>
        <v>0</v>
      </c>
      <c r="J118" s="41"/>
      <c r="K118" s="319">
        <f t="shared" si="127"/>
        <v>0</v>
      </c>
      <c r="L118" s="41"/>
      <c r="M118" s="319">
        <f t="shared" si="128"/>
        <v>0</v>
      </c>
      <c r="N118" s="41"/>
      <c r="O118" s="319">
        <f t="shared" si="129"/>
        <v>0</v>
      </c>
      <c r="P118" s="41"/>
      <c r="Q118" s="319">
        <f t="shared" si="130"/>
        <v>0</v>
      </c>
      <c r="R118" s="318">
        <f t="shared" si="136"/>
        <v>0</v>
      </c>
    </row>
    <row r="119" spans="1:18" x14ac:dyDescent="0.3">
      <c r="A119" s="38" t="s">
        <v>193</v>
      </c>
      <c r="B119" s="322">
        <f>SUM(B120)</f>
        <v>0</v>
      </c>
      <c r="C119" s="319">
        <f t="shared" si="135"/>
        <v>0</v>
      </c>
      <c r="D119" s="322">
        <f>SUM(D120)</f>
        <v>0</v>
      </c>
      <c r="E119" s="319">
        <f t="shared" si="132"/>
        <v>0</v>
      </c>
      <c r="F119" s="322">
        <f>SUM(F120)</f>
        <v>0</v>
      </c>
      <c r="G119" s="319">
        <f t="shared" si="133"/>
        <v>0</v>
      </c>
      <c r="H119" s="322">
        <f>SUM(H120)</f>
        <v>0</v>
      </c>
      <c r="I119" s="319">
        <f t="shared" si="126"/>
        <v>0</v>
      </c>
      <c r="J119" s="322">
        <f>SUM(J120)</f>
        <v>0</v>
      </c>
      <c r="K119" s="319">
        <f t="shared" si="127"/>
        <v>0</v>
      </c>
      <c r="L119" s="322">
        <f>SUM(L120)</f>
        <v>0</v>
      </c>
      <c r="M119" s="319">
        <f t="shared" si="128"/>
        <v>0</v>
      </c>
      <c r="N119" s="322">
        <f>SUM(N120)</f>
        <v>0</v>
      </c>
      <c r="O119" s="319">
        <f t="shared" si="129"/>
        <v>0</v>
      </c>
      <c r="P119" s="322">
        <f>SUM(P120)</f>
        <v>0</v>
      </c>
      <c r="Q119" s="319">
        <f t="shared" si="130"/>
        <v>0</v>
      </c>
      <c r="R119" s="318">
        <f t="shared" si="136"/>
        <v>0</v>
      </c>
    </row>
    <row r="120" spans="1:18" x14ac:dyDescent="0.3">
      <c r="A120" s="37" t="s">
        <v>260</v>
      </c>
      <c r="B120" s="41"/>
      <c r="C120" s="319"/>
      <c r="D120" s="41"/>
      <c r="E120" s="319"/>
      <c r="F120" s="41"/>
      <c r="G120" s="319"/>
      <c r="H120" s="41"/>
      <c r="I120" s="319"/>
      <c r="J120" s="41"/>
      <c r="K120" s="319"/>
      <c r="L120" s="41"/>
      <c r="M120" s="319"/>
      <c r="N120" s="41"/>
      <c r="O120" s="319"/>
      <c r="P120" s="41"/>
      <c r="Q120" s="319"/>
      <c r="R120" s="318"/>
    </row>
    <row r="121" spans="1:18" x14ac:dyDescent="0.3">
      <c r="A121" s="39" t="s">
        <v>7</v>
      </c>
      <c r="B121" s="322">
        <f>SUM(B99,B102,B116,B119)</f>
        <v>0</v>
      </c>
      <c r="C121" s="319">
        <f>IFERROR(B121/$B$30,0)</f>
        <v>0</v>
      </c>
      <c r="D121" s="322">
        <f>SUM(D99,D102,D116,D119)</f>
        <v>0</v>
      </c>
      <c r="E121" s="319">
        <f t="shared" ref="E121" si="137">IFERROR(D121/$B121,0)</f>
        <v>0</v>
      </c>
      <c r="F121" s="322">
        <f>SUM(F99,F102,F116,F119)</f>
        <v>0</v>
      </c>
      <c r="G121" s="319">
        <f t="shared" ref="G121" si="138">IFERROR(F121/$B121,0)</f>
        <v>0</v>
      </c>
      <c r="H121" s="322">
        <f>SUM(H99,H102,H116,H119)</f>
        <v>0</v>
      </c>
      <c r="I121" s="319">
        <f t="shared" ref="I121" si="139">IFERROR(H121/$B121,0)</f>
        <v>0</v>
      </c>
      <c r="J121" s="322">
        <f>SUM(J99,J102,J116,J119)</f>
        <v>0</v>
      </c>
      <c r="K121" s="319">
        <f t="shared" ref="K121" si="140">IFERROR(J121/$B121,0)</f>
        <v>0</v>
      </c>
      <c r="L121" s="322">
        <f>SUM(L99,L102,L116,L119)</f>
        <v>0</v>
      </c>
      <c r="M121" s="319">
        <f t="shared" ref="M121" si="141">IFERROR(L121/$B121,0)</f>
        <v>0</v>
      </c>
      <c r="N121" s="322">
        <f>SUM(N99,N102,N116,N119)</f>
        <v>0</v>
      </c>
      <c r="O121" s="319">
        <f t="shared" ref="O121" si="142">IFERROR(N121/$B121,0)</f>
        <v>0</v>
      </c>
      <c r="P121" s="322">
        <f>SUM(P99,P102,P116,P119)</f>
        <v>0</v>
      </c>
      <c r="Q121" s="319">
        <f t="shared" ref="Q121" si="143">IFERROR(P121/$B121,0)</f>
        <v>0</v>
      </c>
      <c r="R121" s="318">
        <f>B121-SUM(D121,F121,H121,J121,L121,N121,P121)</f>
        <v>0</v>
      </c>
    </row>
    <row r="122" spans="1:18" ht="15.75" thickBot="1" x14ac:dyDescent="0.35">
      <c r="B122" s="330"/>
      <c r="C122" s="331"/>
      <c r="D122" s="330"/>
      <c r="E122" s="331"/>
      <c r="F122" s="330"/>
      <c r="G122" s="331"/>
      <c r="H122" s="330"/>
      <c r="I122" s="331"/>
      <c r="J122" s="330"/>
      <c r="K122" s="331"/>
      <c r="L122" s="330"/>
      <c r="M122" s="319"/>
      <c r="N122" s="322"/>
      <c r="O122" s="319"/>
      <c r="P122" s="322"/>
      <c r="Q122" s="319"/>
      <c r="R122" s="318"/>
    </row>
    <row r="123" spans="1:18" ht="15.75" thickBot="1" x14ac:dyDescent="0.35">
      <c r="A123" s="332" t="s">
        <v>261</v>
      </c>
      <c r="B123" s="377">
        <f>'TAB1.1'!$Q$47</f>
        <v>0</v>
      </c>
      <c r="C123" s="331">
        <f>IFERROR(B123/$B$33,0)</f>
        <v>0</v>
      </c>
      <c r="D123" s="333"/>
      <c r="E123" s="331">
        <f t="shared" ref="E123:E124" si="144">IFERROR(D123/$B123,0)</f>
        <v>0</v>
      </c>
      <c r="F123" s="333"/>
      <c r="G123" s="331">
        <f t="shared" ref="G123:G124" si="145">IFERROR(F123/$B123,0)</f>
        <v>0</v>
      </c>
      <c r="H123" s="333"/>
      <c r="I123" s="331">
        <f t="shared" ref="I123:I124" si="146">IFERROR(H123/$B123,0)</f>
        <v>0</v>
      </c>
      <c r="J123" s="333"/>
      <c r="K123" s="331">
        <f>IFERROR(J123/$B123,0)</f>
        <v>0</v>
      </c>
      <c r="L123" s="333"/>
      <c r="M123" s="331">
        <f>IFERROR(L123/$B123,0)</f>
        <v>0</v>
      </c>
      <c r="N123" s="333"/>
      <c r="O123" s="331">
        <f>IFERROR(N123/$B123,0)</f>
        <v>0</v>
      </c>
      <c r="P123" s="333"/>
      <c r="Q123" s="331">
        <f>IFERROR(P123/$B123,0)</f>
        <v>0</v>
      </c>
      <c r="R123" s="318">
        <f t="shared" ref="R123:R124" si="147">B123-SUM(D123,F123,H123,J123,L123,N123,P123)</f>
        <v>0</v>
      </c>
    </row>
    <row r="124" spans="1:18" ht="15.75" thickBot="1" x14ac:dyDescent="0.35">
      <c r="A124" s="334" t="s">
        <v>7</v>
      </c>
      <c r="B124" s="335">
        <f>B121+B123</f>
        <v>0</v>
      </c>
      <c r="C124" s="331">
        <f>IFERROR(B124/$B$33,0)</f>
        <v>0</v>
      </c>
      <c r="D124" s="335">
        <f>D121+D123</f>
        <v>0</v>
      </c>
      <c r="E124" s="331">
        <f t="shared" si="144"/>
        <v>0</v>
      </c>
      <c r="F124" s="335">
        <f>F121+F123</f>
        <v>0</v>
      </c>
      <c r="G124" s="331">
        <f t="shared" si="145"/>
        <v>0</v>
      </c>
      <c r="H124" s="335">
        <f>H121+H123</f>
        <v>0</v>
      </c>
      <c r="I124" s="331">
        <f t="shared" si="146"/>
        <v>0</v>
      </c>
      <c r="J124" s="335">
        <f>J121+J123</f>
        <v>0</v>
      </c>
      <c r="K124" s="331">
        <f t="shared" ref="K124" si="148">IFERROR(J124/$B124,0)</f>
        <v>0</v>
      </c>
      <c r="L124" s="335">
        <f>L121+L123</f>
        <v>0</v>
      </c>
      <c r="M124" s="331">
        <f t="shared" ref="M124" si="149">IFERROR(L124/$B124,0)</f>
        <v>0</v>
      </c>
      <c r="N124" s="335">
        <f>N121+N123</f>
        <v>0</v>
      </c>
      <c r="O124" s="331">
        <f t="shared" ref="O124" si="150">IFERROR(N124/$B124,0)</f>
        <v>0</v>
      </c>
      <c r="P124" s="335">
        <f>P121+P123</f>
        <v>0</v>
      </c>
      <c r="Q124" s="331">
        <f t="shared" ref="Q124" si="151">IFERROR(P124/$B124,0)</f>
        <v>0</v>
      </c>
      <c r="R124" s="318">
        <f t="shared" si="147"/>
        <v>0</v>
      </c>
    </row>
    <row r="125" spans="1:18" x14ac:dyDescent="0.3">
      <c r="A125" s="323"/>
      <c r="B125" s="322"/>
      <c r="C125" s="324"/>
      <c r="D125" s="322"/>
      <c r="E125" s="324"/>
      <c r="F125" s="322"/>
      <c r="G125" s="324"/>
      <c r="H125" s="322"/>
      <c r="I125" s="324"/>
      <c r="J125" s="322"/>
      <c r="K125" s="324"/>
      <c r="L125" s="322"/>
      <c r="M125" s="324"/>
      <c r="N125" s="322"/>
      <c r="O125" s="324"/>
      <c r="P125" s="322"/>
      <c r="Q125" s="324"/>
      <c r="R125" s="322"/>
    </row>
    <row r="126" spans="1:18" ht="21" x14ac:dyDescent="0.35">
      <c r="A126" s="400" t="s">
        <v>257</v>
      </c>
      <c r="B126" s="401"/>
      <c r="C126" s="401"/>
      <c r="D126" s="401"/>
      <c r="E126" s="401"/>
      <c r="F126" s="401"/>
      <c r="G126" s="401"/>
      <c r="H126" s="401"/>
      <c r="I126" s="401"/>
      <c r="J126" s="401"/>
      <c r="K126" s="401"/>
      <c r="L126" s="401"/>
      <c r="M126" s="401"/>
      <c r="N126" s="401"/>
      <c r="O126" s="401"/>
      <c r="P126" s="401"/>
      <c r="Q126" s="401"/>
      <c r="R126" s="402"/>
    </row>
    <row r="127" spans="1:18" x14ac:dyDescent="0.3">
      <c r="A127" s="403" t="s">
        <v>0</v>
      </c>
      <c r="B127" s="405" t="s">
        <v>7</v>
      </c>
      <c r="C127" s="405"/>
      <c r="D127" s="405" t="s">
        <v>32</v>
      </c>
      <c r="E127" s="405"/>
      <c r="F127" s="405" t="s">
        <v>33</v>
      </c>
      <c r="G127" s="405"/>
      <c r="H127" s="405" t="s">
        <v>34</v>
      </c>
      <c r="I127" s="405"/>
      <c r="J127" s="405" t="s">
        <v>35</v>
      </c>
      <c r="K127" s="405"/>
      <c r="L127" s="405" t="s">
        <v>36</v>
      </c>
      <c r="M127" s="405"/>
      <c r="N127" s="405" t="s">
        <v>37</v>
      </c>
      <c r="O127" s="405"/>
      <c r="P127" s="405" t="s">
        <v>41</v>
      </c>
      <c r="Q127" s="405"/>
      <c r="R127" s="40" t="s">
        <v>99</v>
      </c>
    </row>
    <row r="128" spans="1:18" x14ac:dyDescent="0.3">
      <c r="A128" s="404"/>
      <c r="B128" s="40" t="s">
        <v>3</v>
      </c>
      <c r="C128" s="325" t="s">
        <v>4</v>
      </c>
      <c r="D128" s="40" t="s">
        <v>3</v>
      </c>
      <c r="E128" s="325" t="s">
        <v>4</v>
      </c>
      <c r="F128" s="40" t="s">
        <v>3</v>
      </c>
      <c r="G128" s="325" t="s">
        <v>4</v>
      </c>
      <c r="H128" s="40" t="s">
        <v>3</v>
      </c>
      <c r="I128" s="325" t="s">
        <v>4</v>
      </c>
      <c r="J128" s="40" t="s">
        <v>3</v>
      </c>
      <c r="K128" s="325" t="s">
        <v>4</v>
      </c>
      <c r="L128" s="40" t="s">
        <v>3</v>
      </c>
      <c r="M128" s="325" t="s">
        <v>4</v>
      </c>
      <c r="N128" s="40" t="s">
        <v>3</v>
      </c>
      <c r="O128" s="325" t="s">
        <v>4</v>
      </c>
      <c r="P128" s="40" t="s">
        <v>3</v>
      </c>
      <c r="Q128" s="325" t="s">
        <v>4</v>
      </c>
      <c r="R128" s="40" t="s">
        <v>3</v>
      </c>
    </row>
    <row r="129" spans="1:18" x14ac:dyDescent="0.3">
      <c r="A129" s="34" t="s">
        <v>92</v>
      </c>
      <c r="B129" s="318">
        <f>SUM(B130,B131)</f>
        <v>0</v>
      </c>
      <c r="C129" s="319">
        <f>IFERROR(B129/$B$30,0)</f>
        <v>0</v>
      </c>
      <c r="D129" s="318">
        <f>SUM(D130,D131)</f>
        <v>0</v>
      </c>
      <c r="E129" s="319">
        <f>IFERROR(D129/$B129,0)</f>
        <v>0</v>
      </c>
      <c r="F129" s="318">
        <f>SUM(F130,F131)</f>
        <v>0</v>
      </c>
      <c r="G129" s="319">
        <f>IFERROR(F129/$B129,0)</f>
        <v>0</v>
      </c>
      <c r="H129" s="318">
        <f>SUM(H130,H131)</f>
        <v>0</v>
      </c>
      <c r="I129" s="319">
        <f t="shared" ref="I129:I149" si="152">IFERROR(H129/$B129,0)</f>
        <v>0</v>
      </c>
      <c r="J129" s="318">
        <f>SUM(J130,J131)</f>
        <v>0</v>
      </c>
      <c r="K129" s="319">
        <f t="shared" ref="K129:K149" si="153">IFERROR(J129/$B129,0)</f>
        <v>0</v>
      </c>
      <c r="L129" s="318">
        <f>SUM(L130,L131)</f>
        <v>0</v>
      </c>
      <c r="M129" s="319">
        <f t="shared" ref="M129:M149" si="154">IFERROR(L129/$B129,0)</f>
        <v>0</v>
      </c>
      <c r="N129" s="318">
        <f>SUM(N130,N131)</f>
        <v>0</v>
      </c>
      <c r="O129" s="319">
        <f t="shared" ref="O129:O149" si="155">IFERROR(N129/$B129,0)</f>
        <v>0</v>
      </c>
      <c r="P129" s="318">
        <f>SUM(P130,P131)</f>
        <v>0</v>
      </c>
      <c r="Q129" s="319">
        <f t="shared" ref="Q129:Q149" si="156">IFERROR(P129/$B129,0)</f>
        <v>0</v>
      </c>
      <c r="R129" s="318">
        <f t="shared" ref="R129" si="157">B129-SUM(D129,F129,H129,J129,L129,N129,P129)</f>
        <v>0</v>
      </c>
    </row>
    <row r="130" spans="1:18" x14ac:dyDescent="0.3">
      <c r="A130" s="35" t="s">
        <v>93</v>
      </c>
      <c r="B130" s="41"/>
      <c r="C130" s="319">
        <f>IFERROR(B130/$B$30,0)</f>
        <v>0</v>
      </c>
      <c r="D130" s="41"/>
      <c r="E130" s="319">
        <f t="shared" ref="E130:E149" si="158">IFERROR(D130/$B130,0)</f>
        <v>0</v>
      </c>
      <c r="F130" s="41"/>
      <c r="G130" s="319">
        <f t="shared" ref="G130:G149" si="159">IFERROR(F130/$B130,0)</f>
        <v>0</v>
      </c>
      <c r="H130" s="41"/>
      <c r="I130" s="319">
        <f t="shared" si="152"/>
        <v>0</v>
      </c>
      <c r="J130" s="41"/>
      <c r="K130" s="319">
        <f t="shared" si="153"/>
        <v>0</v>
      </c>
      <c r="L130" s="41"/>
      <c r="M130" s="319">
        <f t="shared" si="154"/>
        <v>0</v>
      </c>
      <c r="N130" s="41"/>
      <c r="O130" s="319">
        <f t="shared" si="155"/>
        <v>0</v>
      </c>
      <c r="P130" s="41"/>
      <c r="Q130" s="319">
        <f t="shared" si="156"/>
        <v>0</v>
      </c>
      <c r="R130" s="318">
        <f>B130-SUM(D130,F130,H130,J130,L130,N130,P130)</f>
        <v>0</v>
      </c>
    </row>
    <row r="131" spans="1:18" x14ac:dyDescent="0.3">
      <c r="A131" s="35" t="s">
        <v>94</v>
      </c>
      <c r="B131" s="41"/>
      <c r="C131" s="319">
        <f t="shared" ref="C131" si="160">IFERROR(B131/$B$30,0)</f>
        <v>0</v>
      </c>
      <c r="D131" s="41"/>
      <c r="E131" s="319">
        <f t="shared" si="158"/>
        <v>0</v>
      </c>
      <c r="F131" s="41"/>
      <c r="G131" s="319">
        <f t="shared" si="159"/>
        <v>0</v>
      </c>
      <c r="H131" s="41"/>
      <c r="I131" s="319">
        <f t="shared" si="152"/>
        <v>0</v>
      </c>
      <c r="J131" s="41"/>
      <c r="K131" s="319">
        <f t="shared" si="153"/>
        <v>0</v>
      </c>
      <c r="L131" s="41"/>
      <c r="M131" s="319">
        <f t="shared" si="154"/>
        <v>0</v>
      </c>
      <c r="N131" s="41"/>
      <c r="O131" s="319">
        <f t="shared" si="155"/>
        <v>0</v>
      </c>
      <c r="P131" s="41"/>
      <c r="Q131" s="319">
        <f t="shared" si="156"/>
        <v>0</v>
      </c>
      <c r="R131" s="318">
        <f>B131-SUM(D131,F131,H131,J131,L131,N131,P131)</f>
        <v>0</v>
      </c>
    </row>
    <row r="132" spans="1:18" x14ac:dyDescent="0.3">
      <c r="A132" s="34" t="s">
        <v>185</v>
      </c>
      <c r="B132" s="322">
        <f>SUM(B133,B140)</f>
        <v>0</v>
      </c>
      <c r="C132" s="319">
        <f t="shared" ref="C132:C149" si="161">IFERROR(B132/$B$30,0)</f>
        <v>0</v>
      </c>
      <c r="D132" s="322">
        <f>SUM(D133,D140)</f>
        <v>0</v>
      </c>
      <c r="E132" s="319">
        <f t="shared" si="158"/>
        <v>0</v>
      </c>
      <c r="F132" s="322">
        <f>SUM(F133,F140)</f>
        <v>0</v>
      </c>
      <c r="G132" s="319">
        <f t="shared" si="159"/>
        <v>0</v>
      </c>
      <c r="H132" s="322">
        <f>SUM(H133,H140)</f>
        <v>0</v>
      </c>
      <c r="I132" s="319">
        <f t="shared" si="152"/>
        <v>0</v>
      </c>
      <c r="J132" s="322">
        <f>SUM(J133,J140)</f>
        <v>0</v>
      </c>
      <c r="K132" s="319">
        <f t="shared" si="153"/>
        <v>0</v>
      </c>
      <c r="L132" s="322">
        <f>SUM(L133,L140)</f>
        <v>0</v>
      </c>
      <c r="M132" s="319">
        <f t="shared" si="154"/>
        <v>0</v>
      </c>
      <c r="N132" s="322">
        <f>SUM(N133,N140)</f>
        <v>0</v>
      </c>
      <c r="O132" s="319">
        <f t="shared" si="155"/>
        <v>0</v>
      </c>
      <c r="P132" s="322">
        <f>SUM(P133,P140)</f>
        <v>0</v>
      </c>
      <c r="Q132" s="319">
        <f t="shared" si="156"/>
        <v>0</v>
      </c>
      <c r="R132" s="318">
        <f t="shared" ref="R132:R149" si="162">B132-SUM(D132,F132,H132,J132,L132,N132,P132)</f>
        <v>0</v>
      </c>
    </row>
    <row r="133" spans="1:18" x14ac:dyDescent="0.3">
      <c r="A133" s="36" t="s">
        <v>95</v>
      </c>
      <c r="B133" s="322">
        <f>SUM(B134:B139)</f>
        <v>0</v>
      </c>
      <c r="C133" s="319">
        <f t="shared" si="161"/>
        <v>0</v>
      </c>
      <c r="D133" s="322">
        <f>SUM(D134:D139)</f>
        <v>0</v>
      </c>
      <c r="E133" s="319">
        <f t="shared" si="158"/>
        <v>0</v>
      </c>
      <c r="F133" s="322">
        <f>SUM(F134:F139)</f>
        <v>0</v>
      </c>
      <c r="G133" s="319">
        <f t="shared" si="159"/>
        <v>0</v>
      </c>
      <c r="H133" s="322">
        <f>SUM(H134:H139)</f>
        <v>0</v>
      </c>
      <c r="I133" s="319">
        <f t="shared" si="152"/>
        <v>0</v>
      </c>
      <c r="J133" s="322">
        <f>SUM(J134:J139)</f>
        <v>0</v>
      </c>
      <c r="K133" s="319">
        <f t="shared" si="153"/>
        <v>0</v>
      </c>
      <c r="L133" s="322">
        <f>SUM(L134:L139)</f>
        <v>0</v>
      </c>
      <c r="M133" s="319">
        <f t="shared" si="154"/>
        <v>0</v>
      </c>
      <c r="N133" s="322">
        <f>SUM(N134:N139)</f>
        <v>0</v>
      </c>
      <c r="O133" s="319">
        <f t="shared" si="155"/>
        <v>0</v>
      </c>
      <c r="P133" s="322">
        <f>SUM(P134:P139)</f>
        <v>0</v>
      </c>
      <c r="Q133" s="319">
        <f t="shared" si="156"/>
        <v>0</v>
      </c>
      <c r="R133" s="318">
        <f t="shared" si="162"/>
        <v>0</v>
      </c>
    </row>
    <row r="134" spans="1:18" ht="27" x14ac:dyDescent="0.3">
      <c r="A134" s="320" t="s">
        <v>186</v>
      </c>
      <c r="B134" s="41"/>
      <c r="C134" s="319">
        <f t="shared" si="161"/>
        <v>0</v>
      </c>
      <c r="D134" s="41"/>
      <c r="E134" s="319">
        <f t="shared" si="158"/>
        <v>0</v>
      </c>
      <c r="F134" s="41"/>
      <c r="G134" s="319">
        <f t="shared" si="159"/>
        <v>0</v>
      </c>
      <c r="H134" s="41"/>
      <c r="I134" s="319">
        <f t="shared" si="152"/>
        <v>0</v>
      </c>
      <c r="J134" s="41"/>
      <c r="K134" s="319">
        <f t="shared" si="153"/>
        <v>0</v>
      </c>
      <c r="L134" s="41"/>
      <c r="M134" s="319">
        <f t="shared" si="154"/>
        <v>0</v>
      </c>
      <c r="N134" s="41"/>
      <c r="O134" s="319">
        <f t="shared" si="155"/>
        <v>0</v>
      </c>
      <c r="P134" s="41"/>
      <c r="Q134" s="319">
        <f t="shared" si="156"/>
        <v>0</v>
      </c>
      <c r="R134" s="318">
        <f t="shared" si="162"/>
        <v>0</v>
      </c>
    </row>
    <row r="135" spans="1:18" x14ac:dyDescent="0.3">
      <c r="A135" s="320" t="s">
        <v>97</v>
      </c>
      <c r="B135" s="41"/>
      <c r="C135" s="319">
        <f t="shared" si="161"/>
        <v>0</v>
      </c>
      <c r="D135" s="41"/>
      <c r="E135" s="319">
        <f t="shared" si="158"/>
        <v>0</v>
      </c>
      <c r="F135" s="41"/>
      <c r="G135" s="319">
        <f t="shared" si="159"/>
        <v>0</v>
      </c>
      <c r="H135" s="41"/>
      <c r="I135" s="319">
        <f t="shared" si="152"/>
        <v>0</v>
      </c>
      <c r="J135" s="41"/>
      <c r="K135" s="319">
        <f t="shared" si="153"/>
        <v>0</v>
      </c>
      <c r="L135" s="41"/>
      <c r="M135" s="319">
        <f t="shared" si="154"/>
        <v>0</v>
      </c>
      <c r="N135" s="41"/>
      <c r="O135" s="319">
        <f t="shared" si="155"/>
        <v>0</v>
      </c>
      <c r="P135" s="41"/>
      <c r="Q135" s="319">
        <f t="shared" si="156"/>
        <v>0</v>
      </c>
      <c r="R135" s="318">
        <f t="shared" si="162"/>
        <v>0</v>
      </c>
    </row>
    <row r="136" spans="1:18" x14ac:dyDescent="0.3">
      <c r="A136" s="320" t="s">
        <v>187</v>
      </c>
      <c r="B136" s="41"/>
      <c r="C136" s="319">
        <f t="shared" si="161"/>
        <v>0</v>
      </c>
      <c r="D136" s="41"/>
      <c r="E136" s="319">
        <f t="shared" si="158"/>
        <v>0</v>
      </c>
      <c r="F136" s="41"/>
      <c r="G136" s="319">
        <f t="shared" si="159"/>
        <v>0</v>
      </c>
      <c r="H136" s="41"/>
      <c r="I136" s="319">
        <f t="shared" si="152"/>
        <v>0</v>
      </c>
      <c r="J136" s="41"/>
      <c r="K136" s="319">
        <f t="shared" si="153"/>
        <v>0</v>
      </c>
      <c r="L136" s="41"/>
      <c r="M136" s="319">
        <f t="shared" si="154"/>
        <v>0</v>
      </c>
      <c r="N136" s="41"/>
      <c r="O136" s="319">
        <f t="shared" si="155"/>
        <v>0</v>
      </c>
      <c r="P136" s="41"/>
      <c r="Q136" s="319">
        <f t="shared" si="156"/>
        <v>0</v>
      </c>
      <c r="R136" s="318">
        <f t="shared" si="162"/>
        <v>0</v>
      </c>
    </row>
    <row r="137" spans="1:18" ht="27" x14ac:dyDescent="0.3">
      <c r="A137" s="320" t="s">
        <v>188</v>
      </c>
      <c r="B137" s="41"/>
      <c r="C137" s="319">
        <f t="shared" si="161"/>
        <v>0</v>
      </c>
      <c r="D137" s="41"/>
      <c r="E137" s="319">
        <f t="shared" si="158"/>
        <v>0</v>
      </c>
      <c r="F137" s="41"/>
      <c r="G137" s="319">
        <f t="shared" si="159"/>
        <v>0</v>
      </c>
      <c r="H137" s="41"/>
      <c r="I137" s="319">
        <f t="shared" si="152"/>
        <v>0</v>
      </c>
      <c r="J137" s="41"/>
      <c r="K137" s="319">
        <f t="shared" si="153"/>
        <v>0</v>
      </c>
      <c r="L137" s="41"/>
      <c r="M137" s="319">
        <f t="shared" si="154"/>
        <v>0</v>
      </c>
      <c r="N137" s="41"/>
      <c r="O137" s="319">
        <f t="shared" si="155"/>
        <v>0</v>
      </c>
      <c r="P137" s="41"/>
      <c r="Q137" s="319">
        <f t="shared" si="156"/>
        <v>0</v>
      </c>
      <c r="R137" s="318">
        <f t="shared" si="162"/>
        <v>0</v>
      </c>
    </row>
    <row r="138" spans="1:18" x14ac:dyDescent="0.3">
      <c r="A138" s="320" t="s">
        <v>189</v>
      </c>
      <c r="B138" s="41"/>
      <c r="C138" s="319">
        <f t="shared" si="161"/>
        <v>0</v>
      </c>
      <c r="D138" s="41"/>
      <c r="E138" s="319">
        <f t="shared" si="158"/>
        <v>0</v>
      </c>
      <c r="F138" s="41"/>
      <c r="G138" s="319">
        <f t="shared" si="159"/>
        <v>0</v>
      </c>
      <c r="H138" s="41"/>
      <c r="I138" s="319">
        <f t="shared" si="152"/>
        <v>0</v>
      </c>
      <c r="J138" s="41"/>
      <c r="K138" s="319">
        <f t="shared" si="153"/>
        <v>0</v>
      </c>
      <c r="L138" s="41"/>
      <c r="M138" s="319">
        <f t="shared" si="154"/>
        <v>0</v>
      </c>
      <c r="N138" s="41"/>
      <c r="O138" s="319">
        <f t="shared" si="155"/>
        <v>0</v>
      </c>
      <c r="P138" s="41"/>
      <c r="Q138" s="319">
        <f t="shared" si="156"/>
        <v>0</v>
      </c>
      <c r="R138" s="318">
        <f t="shared" si="162"/>
        <v>0</v>
      </c>
    </row>
    <row r="139" spans="1:18" x14ac:dyDescent="0.3">
      <c r="A139" s="320" t="s">
        <v>215</v>
      </c>
      <c r="B139" s="41"/>
      <c r="C139" s="319">
        <f t="shared" si="161"/>
        <v>0</v>
      </c>
      <c r="D139" s="41"/>
      <c r="E139" s="319">
        <f t="shared" si="158"/>
        <v>0</v>
      </c>
      <c r="F139" s="41"/>
      <c r="G139" s="319">
        <f t="shared" si="159"/>
        <v>0</v>
      </c>
      <c r="H139" s="41"/>
      <c r="I139" s="319">
        <f t="shared" si="152"/>
        <v>0</v>
      </c>
      <c r="J139" s="41"/>
      <c r="K139" s="319">
        <f t="shared" si="153"/>
        <v>0</v>
      </c>
      <c r="L139" s="41"/>
      <c r="M139" s="319">
        <f t="shared" si="154"/>
        <v>0</v>
      </c>
      <c r="N139" s="41"/>
      <c r="O139" s="319">
        <f t="shared" si="155"/>
        <v>0</v>
      </c>
      <c r="P139" s="41"/>
      <c r="Q139" s="319">
        <f t="shared" si="156"/>
        <v>0</v>
      </c>
      <c r="R139" s="318">
        <f t="shared" si="162"/>
        <v>0</v>
      </c>
    </row>
    <row r="140" spans="1:18" x14ac:dyDescent="0.3">
      <c r="A140" s="37" t="s">
        <v>96</v>
      </c>
      <c r="B140" s="322">
        <f>SUM(B141:B145)</f>
        <v>0</v>
      </c>
      <c r="C140" s="319">
        <f t="shared" si="161"/>
        <v>0</v>
      </c>
      <c r="D140" s="322">
        <f>SUM(D141:D145)</f>
        <v>0</v>
      </c>
      <c r="E140" s="319">
        <f t="shared" si="158"/>
        <v>0</v>
      </c>
      <c r="F140" s="322">
        <f>SUM(F141:F145)</f>
        <v>0</v>
      </c>
      <c r="G140" s="319">
        <f t="shared" si="159"/>
        <v>0</v>
      </c>
      <c r="H140" s="322">
        <f>SUM(H141:H145)</f>
        <v>0</v>
      </c>
      <c r="I140" s="319">
        <f t="shared" si="152"/>
        <v>0</v>
      </c>
      <c r="J140" s="322">
        <f>SUM(J141:J145)</f>
        <v>0</v>
      </c>
      <c r="K140" s="319">
        <f t="shared" si="153"/>
        <v>0</v>
      </c>
      <c r="L140" s="322">
        <f>SUM(L141:L145)</f>
        <v>0</v>
      </c>
      <c r="M140" s="319">
        <f t="shared" si="154"/>
        <v>0</v>
      </c>
      <c r="N140" s="322">
        <f>SUM(N141:N145)</f>
        <v>0</v>
      </c>
      <c r="O140" s="319">
        <f t="shared" si="155"/>
        <v>0</v>
      </c>
      <c r="P140" s="321"/>
      <c r="Q140" s="319">
        <f t="shared" si="156"/>
        <v>0</v>
      </c>
      <c r="R140" s="318">
        <f t="shared" si="162"/>
        <v>0</v>
      </c>
    </row>
    <row r="141" spans="1:18" ht="27" x14ac:dyDescent="0.3">
      <c r="A141" s="320" t="s">
        <v>190</v>
      </c>
      <c r="B141" s="41"/>
      <c r="C141" s="319">
        <f t="shared" si="161"/>
        <v>0</v>
      </c>
      <c r="D141" s="41"/>
      <c r="E141" s="319">
        <f t="shared" si="158"/>
        <v>0</v>
      </c>
      <c r="F141" s="41"/>
      <c r="G141" s="319">
        <f t="shared" si="159"/>
        <v>0</v>
      </c>
      <c r="H141" s="41"/>
      <c r="I141" s="319">
        <f t="shared" si="152"/>
        <v>0</v>
      </c>
      <c r="J141" s="41"/>
      <c r="K141" s="319">
        <f t="shared" si="153"/>
        <v>0</v>
      </c>
      <c r="L141" s="41"/>
      <c r="M141" s="319">
        <f t="shared" si="154"/>
        <v>0</v>
      </c>
      <c r="N141" s="41"/>
      <c r="O141" s="319">
        <f t="shared" si="155"/>
        <v>0</v>
      </c>
      <c r="P141" s="321"/>
      <c r="Q141" s="319">
        <f t="shared" si="156"/>
        <v>0</v>
      </c>
      <c r="R141" s="318">
        <f t="shared" si="162"/>
        <v>0</v>
      </c>
    </row>
    <row r="142" spans="1:18" ht="27" x14ac:dyDescent="0.3">
      <c r="A142" s="320" t="s">
        <v>191</v>
      </c>
      <c r="B142" s="41"/>
      <c r="C142" s="319">
        <f t="shared" si="161"/>
        <v>0</v>
      </c>
      <c r="D142" s="41"/>
      <c r="E142" s="319">
        <f t="shared" si="158"/>
        <v>0</v>
      </c>
      <c r="F142" s="41"/>
      <c r="G142" s="319">
        <f t="shared" si="159"/>
        <v>0</v>
      </c>
      <c r="H142" s="41"/>
      <c r="I142" s="319">
        <f t="shared" si="152"/>
        <v>0</v>
      </c>
      <c r="J142" s="41"/>
      <c r="K142" s="319">
        <f t="shared" si="153"/>
        <v>0</v>
      </c>
      <c r="L142" s="41"/>
      <c r="M142" s="319">
        <f t="shared" si="154"/>
        <v>0</v>
      </c>
      <c r="N142" s="41"/>
      <c r="O142" s="319">
        <f t="shared" si="155"/>
        <v>0</v>
      </c>
      <c r="P142" s="321"/>
      <c r="Q142" s="319">
        <f t="shared" si="156"/>
        <v>0</v>
      </c>
      <c r="R142" s="318">
        <f t="shared" si="162"/>
        <v>0</v>
      </c>
    </row>
    <row r="143" spans="1:18" ht="40.5" x14ac:dyDescent="0.3">
      <c r="A143" s="320" t="s">
        <v>98</v>
      </c>
      <c r="B143" s="41"/>
      <c r="C143" s="319">
        <f t="shared" si="161"/>
        <v>0</v>
      </c>
      <c r="D143" s="41"/>
      <c r="E143" s="319">
        <f t="shared" si="158"/>
        <v>0</v>
      </c>
      <c r="F143" s="41"/>
      <c r="G143" s="319">
        <f t="shared" si="159"/>
        <v>0</v>
      </c>
      <c r="H143" s="41"/>
      <c r="I143" s="319">
        <f t="shared" si="152"/>
        <v>0</v>
      </c>
      <c r="J143" s="41"/>
      <c r="K143" s="319">
        <f t="shared" si="153"/>
        <v>0</v>
      </c>
      <c r="L143" s="41"/>
      <c r="M143" s="319">
        <f t="shared" si="154"/>
        <v>0</v>
      </c>
      <c r="N143" s="41"/>
      <c r="O143" s="319">
        <f t="shared" si="155"/>
        <v>0</v>
      </c>
      <c r="P143" s="321"/>
      <c r="Q143" s="319">
        <f t="shared" si="156"/>
        <v>0</v>
      </c>
      <c r="R143" s="318">
        <f t="shared" si="162"/>
        <v>0</v>
      </c>
    </row>
    <row r="144" spans="1:18" x14ac:dyDescent="0.3">
      <c r="A144" s="320" t="s">
        <v>192</v>
      </c>
      <c r="B144" s="41"/>
      <c r="C144" s="319">
        <f t="shared" si="161"/>
        <v>0</v>
      </c>
      <c r="D144" s="41"/>
      <c r="E144" s="319">
        <f t="shared" si="158"/>
        <v>0</v>
      </c>
      <c r="F144" s="41"/>
      <c r="G144" s="319">
        <f t="shared" si="159"/>
        <v>0</v>
      </c>
      <c r="H144" s="41"/>
      <c r="I144" s="319">
        <f t="shared" si="152"/>
        <v>0</v>
      </c>
      <c r="J144" s="41"/>
      <c r="K144" s="319">
        <f t="shared" si="153"/>
        <v>0</v>
      </c>
      <c r="L144" s="41"/>
      <c r="M144" s="319">
        <f t="shared" si="154"/>
        <v>0</v>
      </c>
      <c r="N144" s="41"/>
      <c r="O144" s="319">
        <f t="shared" si="155"/>
        <v>0</v>
      </c>
      <c r="P144" s="321"/>
      <c r="Q144" s="319">
        <f t="shared" si="156"/>
        <v>0</v>
      </c>
      <c r="R144" s="318">
        <f t="shared" si="162"/>
        <v>0</v>
      </c>
    </row>
    <row r="145" spans="1:18" ht="27" x14ac:dyDescent="0.3">
      <c r="A145" s="320" t="s">
        <v>186</v>
      </c>
      <c r="B145" s="41"/>
      <c r="C145" s="319">
        <f t="shared" si="161"/>
        <v>0</v>
      </c>
      <c r="D145" s="41"/>
      <c r="E145" s="319">
        <f t="shared" si="158"/>
        <v>0</v>
      </c>
      <c r="F145" s="41"/>
      <c r="G145" s="319">
        <f t="shared" si="159"/>
        <v>0</v>
      </c>
      <c r="H145" s="41"/>
      <c r="I145" s="319">
        <f t="shared" si="152"/>
        <v>0</v>
      </c>
      <c r="J145" s="41"/>
      <c r="K145" s="319">
        <f t="shared" si="153"/>
        <v>0</v>
      </c>
      <c r="L145" s="41"/>
      <c r="M145" s="319">
        <f t="shared" si="154"/>
        <v>0</v>
      </c>
      <c r="N145" s="41"/>
      <c r="O145" s="319">
        <f t="shared" si="155"/>
        <v>0</v>
      </c>
      <c r="P145" s="321"/>
      <c r="Q145" s="319">
        <f t="shared" si="156"/>
        <v>0</v>
      </c>
      <c r="R145" s="318">
        <f t="shared" si="162"/>
        <v>0</v>
      </c>
    </row>
    <row r="146" spans="1:18" x14ac:dyDescent="0.3">
      <c r="A146" s="38" t="s">
        <v>1</v>
      </c>
      <c r="B146" s="322">
        <f>SUM(B147:B148)</f>
        <v>0</v>
      </c>
      <c r="C146" s="319">
        <f t="shared" si="161"/>
        <v>0</v>
      </c>
      <c r="D146" s="322">
        <f>SUM(D147:D148)</f>
        <v>0</v>
      </c>
      <c r="E146" s="319">
        <f t="shared" si="158"/>
        <v>0</v>
      </c>
      <c r="F146" s="322">
        <f>SUM(F147:F148)</f>
        <v>0</v>
      </c>
      <c r="G146" s="319">
        <f t="shared" si="159"/>
        <v>0</v>
      </c>
      <c r="H146" s="322">
        <f>SUM(H147:H148)</f>
        <v>0</v>
      </c>
      <c r="I146" s="319">
        <f t="shared" si="152"/>
        <v>0</v>
      </c>
      <c r="J146" s="322">
        <f>SUM(J147:J148)</f>
        <v>0</v>
      </c>
      <c r="K146" s="319">
        <f t="shared" si="153"/>
        <v>0</v>
      </c>
      <c r="L146" s="322">
        <f>SUM(L147:L148)</f>
        <v>0</v>
      </c>
      <c r="M146" s="319">
        <f t="shared" si="154"/>
        <v>0</v>
      </c>
      <c r="N146" s="322">
        <f>SUM(N147:N148)</f>
        <v>0</v>
      </c>
      <c r="O146" s="319">
        <f t="shared" si="155"/>
        <v>0</v>
      </c>
      <c r="P146" s="322">
        <f>SUM(P147:P148)</f>
        <v>0</v>
      </c>
      <c r="Q146" s="319">
        <f t="shared" si="156"/>
        <v>0</v>
      </c>
      <c r="R146" s="318">
        <f t="shared" si="162"/>
        <v>0</v>
      </c>
    </row>
    <row r="147" spans="1:18" x14ac:dyDescent="0.3">
      <c r="A147" s="36" t="s">
        <v>258</v>
      </c>
      <c r="B147" s="41"/>
      <c r="C147" s="319">
        <f t="shared" si="161"/>
        <v>0</v>
      </c>
      <c r="D147" s="41"/>
      <c r="E147" s="319">
        <f t="shared" si="158"/>
        <v>0</v>
      </c>
      <c r="F147" s="41"/>
      <c r="G147" s="319">
        <f t="shared" si="159"/>
        <v>0</v>
      </c>
      <c r="H147" s="41"/>
      <c r="I147" s="319">
        <f t="shared" si="152"/>
        <v>0</v>
      </c>
      <c r="J147" s="41"/>
      <c r="K147" s="319">
        <f t="shared" si="153"/>
        <v>0</v>
      </c>
      <c r="L147" s="41"/>
      <c r="M147" s="319">
        <f t="shared" si="154"/>
        <v>0</v>
      </c>
      <c r="N147" s="41"/>
      <c r="O147" s="319">
        <f t="shared" si="155"/>
        <v>0</v>
      </c>
      <c r="P147" s="41"/>
      <c r="Q147" s="319">
        <f t="shared" si="156"/>
        <v>0</v>
      </c>
      <c r="R147" s="318">
        <f t="shared" si="162"/>
        <v>0</v>
      </c>
    </row>
    <row r="148" spans="1:18" x14ac:dyDescent="0.3">
      <c r="A148" s="37" t="s">
        <v>259</v>
      </c>
      <c r="B148" s="41"/>
      <c r="C148" s="319">
        <f t="shared" si="161"/>
        <v>0</v>
      </c>
      <c r="D148" s="41"/>
      <c r="E148" s="319">
        <f t="shared" si="158"/>
        <v>0</v>
      </c>
      <c r="F148" s="41"/>
      <c r="G148" s="319">
        <f t="shared" si="159"/>
        <v>0</v>
      </c>
      <c r="H148" s="41"/>
      <c r="I148" s="319">
        <f t="shared" si="152"/>
        <v>0</v>
      </c>
      <c r="J148" s="41"/>
      <c r="K148" s="319">
        <f t="shared" si="153"/>
        <v>0</v>
      </c>
      <c r="L148" s="41"/>
      <c r="M148" s="319">
        <f t="shared" si="154"/>
        <v>0</v>
      </c>
      <c r="N148" s="41"/>
      <c r="O148" s="319">
        <f t="shared" si="155"/>
        <v>0</v>
      </c>
      <c r="P148" s="41"/>
      <c r="Q148" s="319">
        <f t="shared" si="156"/>
        <v>0</v>
      </c>
      <c r="R148" s="318">
        <f t="shared" si="162"/>
        <v>0</v>
      </c>
    </row>
    <row r="149" spans="1:18" x14ac:dyDescent="0.3">
      <c r="A149" s="38" t="s">
        <v>193</v>
      </c>
      <c r="B149" s="322">
        <f>SUM(B150)</f>
        <v>0</v>
      </c>
      <c r="C149" s="319">
        <f t="shared" si="161"/>
        <v>0</v>
      </c>
      <c r="D149" s="322">
        <f>SUM(D150)</f>
        <v>0</v>
      </c>
      <c r="E149" s="319">
        <f t="shared" si="158"/>
        <v>0</v>
      </c>
      <c r="F149" s="322">
        <f>SUM(F150)</f>
        <v>0</v>
      </c>
      <c r="G149" s="319">
        <f t="shared" si="159"/>
        <v>0</v>
      </c>
      <c r="H149" s="322">
        <f>SUM(H150)</f>
        <v>0</v>
      </c>
      <c r="I149" s="319">
        <f t="shared" si="152"/>
        <v>0</v>
      </c>
      <c r="J149" s="322">
        <f>SUM(J150)</f>
        <v>0</v>
      </c>
      <c r="K149" s="319">
        <f t="shared" si="153"/>
        <v>0</v>
      </c>
      <c r="L149" s="322">
        <f>SUM(L150)</f>
        <v>0</v>
      </c>
      <c r="M149" s="319">
        <f t="shared" si="154"/>
        <v>0</v>
      </c>
      <c r="N149" s="322">
        <f>SUM(N150)</f>
        <v>0</v>
      </c>
      <c r="O149" s="319">
        <f t="shared" si="155"/>
        <v>0</v>
      </c>
      <c r="P149" s="322">
        <f>SUM(P150)</f>
        <v>0</v>
      </c>
      <c r="Q149" s="319">
        <f t="shared" si="156"/>
        <v>0</v>
      </c>
      <c r="R149" s="318">
        <f t="shared" si="162"/>
        <v>0</v>
      </c>
    </row>
    <row r="150" spans="1:18" x14ac:dyDescent="0.3">
      <c r="A150" s="37" t="s">
        <v>260</v>
      </c>
      <c r="B150" s="41"/>
      <c r="C150" s="319"/>
      <c r="D150" s="41"/>
      <c r="E150" s="319"/>
      <c r="F150" s="41"/>
      <c r="G150" s="319"/>
      <c r="H150" s="41"/>
      <c r="I150" s="319"/>
      <c r="J150" s="41"/>
      <c r="K150" s="319"/>
      <c r="L150" s="41"/>
      <c r="M150" s="319"/>
      <c r="N150" s="41"/>
      <c r="O150" s="319"/>
      <c r="P150" s="41"/>
      <c r="Q150" s="319"/>
      <c r="R150" s="318"/>
    </row>
    <row r="151" spans="1:18" x14ac:dyDescent="0.3">
      <c r="A151" s="39" t="s">
        <v>7</v>
      </c>
      <c r="B151" s="322">
        <f>SUM(B129,B132,B146,B149)</f>
        <v>0</v>
      </c>
      <c r="C151" s="319">
        <f>IFERROR(B151/$B$30,0)</f>
        <v>0</v>
      </c>
      <c r="D151" s="322">
        <f>SUM(D129,D132,D146,D149)</f>
        <v>0</v>
      </c>
      <c r="E151" s="319">
        <f t="shared" ref="E151" si="163">IFERROR(D151/$B151,0)</f>
        <v>0</v>
      </c>
      <c r="F151" s="322">
        <f>SUM(F129,F132,F146,F149)</f>
        <v>0</v>
      </c>
      <c r="G151" s="319">
        <f t="shared" ref="G151" si="164">IFERROR(F151/$B151,0)</f>
        <v>0</v>
      </c>
      <c r="H151" s="322">
        <f>SUM(H129,H132,H146,H149)</f>
        <v>0</v>
      </c>
      <c r="I151" s="319">
        <f t="shared" ref="I151" si="165">IFERROR(H151/$B151,0)</f>
        <v>0</v>
      </c>
      <c r="J151" s="322">
        <f>SUM(J129,J132,J146,J149)</f>
        <v>0</v>
      </c>
      <c r="K151" s="319">
        <f t="shared" ref="K151" si="166">IFERROR(J151/$B151,0)</f>
        <v>0</v>
      </c>
      <c r="L151" s="322">
        <f>SUM(L129,L132,L146,L149)</f>
        <v>0</v>
      </c>
      <c r="M151" s="319">
        <f t="shared" ref="M151" si="167">IFERROR(L151/$B151,0)</f>
        <v>0</v>
      </c>
      <c r="N151" s="322">
        <f>SUM(N129,N132,N146,N149)</f>
        <v>0</v>
      </c>
      <c r="O151" s="319">
        <f t="shared" ref="O151" si="168">IFERROR(N151/$B151,0)</f>
        <v>0</v>
      </c>
      <c r="P151" s="322">
        <f>SUM(P129,P132,P146,P149)</f>
        <v>0</v>
      </c>
      <c r="Q151" s="319">
        <f t="shared" ref="Q151" si="169">IFERROR(P151/$B151,0)</f>
        <v>0</v>
      </c>
      <c r="R151" s="318">
        <f>B151-SUM(D151,F151,H151,J151,L151,N151,P151)</f>
        <v>0</v>
      </c>
    </row>
    <row r="152" spans="1:18" ht="15.75" thickBot="1" x14ac:dyDescent="0.35">
      <c r="B152" s="330"/>
      <c r="C152" s="331"/>
      <c r="D152" s="330"/>
      <c r="E152" s="331"/>
      <c r="F152" s="330"/>
      <c r="G152" s="331"/>
      <c r="H152" s="330"/>
      <c r="I152" s="331"/>
      <c r="J152" s="330"/>
      <c r="K152" s="331"/>
      <c r="L152" s="330"/>
      <c r="M152" s="319"/>
      <c r="N152" s="322"/>
      <c r="O152" s="319"/>
      <c r="P152" s="322"/>
      <c r="Q152" s="319"/>
      <c r="R152" s="318"/>
    </row>
    <row r="153" spans="1:18" ht="15.75" thickBot="1" x14ac:dyDescent="0.35">
      <c r="A153" s="332" t="s">
        <v>261</v>
      </c>
      <c r="B153" s="377">
        <f>'TAB1.1'!$R$47</f>
        <v>0</v>
      </c>
      <c r="C153" s="331">
        <f>IFERROR(B153/$B$33,0)</f>
        <v>0</v>
      </c>
      <c r="D153" s="333"/>
      <c r="E153" s="331">
        <f t="shared" ref="E153:E154" si="170">IFERROR(D153/$B153,0)</f>
        <v>0</v>
      </c>
      <c r="F153" s="333"/>
      <c r="G153" s="331">
        <f t="shared" ref="G153:G154" si="171">IFERROR(F153/$B153,0)</f>
        <v>0</v>
      </c>
      <c r="H153" s="333"/>
      <c r="I153" s="331">
        <f t="shared" ref="I153:I154" si="172">IFERROR(H153/$B153,0)</f>
        <v>0</v>
      </c>
      <c r="J153" s="333"/>
      <c r="K153" s="331">
        <f>IFERROR(J153/$B153,0)</f>
        <v>0</v>
      </c>
      <c r="L153" s="333"/>
      <c r="M153" s="331">
        <f>IFERROR(L153/$B153,0)</f>
        <v>0</v>
      </c>
      <c r="N153" s="333"/>
      <c r="O153" s="331">
        <f>IFERROR(N153/$B153,0)</f>
        <v>0</v>
      </c>
      <c r="P153" s="333"/>
      <c r="Q153" s="331">
        <f>IFERROR(P153/$B153,0)</f>
        <v>0</v>
      </c>
      <c r="R153" s="318">
        <f t="shared" ref="R153:R154" si="173">B153-SUM(D153,F153,H153,J153,L153,N153,P153)</f>
        <v>0</v>
      </c>
    </row>
    <row r="154" spans="1:18" ht="15.75" thickBot="1" x14ac:dyDescent="0.35">
      <c r="A154" s="334" t="s">
        <v>7</v>
      </c>
      <c r="B154" s="335">
        <f>B151+B153</f>
        <v>0</v>
      </c>
      <c r="C154" s="331">
        <f>IFERROR(B154/$B$33,0)</f>
        <v>0</v>
      </c>
      <c r="D154" s="335">
        <f>D151+D153</f>
        <v>0</v>
      </c>
      <c r="E154" s="331">
        <f t="shared" si="170"/>
        <v>0</v>
      </c>
      <c r="F154" s="335">
        <f>F151+F153</f>
        <v>0</v>
      </c>
      <c r="G154" s="331">
        <f t="shared" si="171"/>
        <v>0</v>
      </c>
      <c r="H154" s="335">
        <f>H151+H153</f>
        <v>0</v>
      </c>
      <c r="I154" s="331">
        <f t="shared" si="172"/>
        <v>0</v>
      </c>
      <c r="J154" s="335">
        <f>J151+J153</f>
        <v>0</v>
      </c>
      <c r="K154" s="331">
        <f t="shared" ref="K154" si="174">IFERROR(J154/$B154,0)</f>
        <v>0</v>
      </c>
      <c r="L154" s="335">
        <f>L151+L153</f>
        <v>0</v>
      </c>
      <c r="M154" s="331">
        <f t="shared" ref="M154" si="175">IFERROR(L154/$B154,0)</f>
        <v>0</v>
      </c>
      <c r="N154" s="335">
        <f>N151+N153</f>
        <v>0</v>
      </c>
      <c r="O154" s="331">
        <f t="shared" ref="O154" si="176">IFERROR(N154/$B154,0)</f>
        <v>0</v>
      </c>
      <c r="P154" s="335">
        <f>P151+P153</f>
        <v>0</v>
      </c>
      <c r="Q154" s="331">
        <f t="shared" ref="Q154" si="177">IFERROR(P154/$B154,0)</f>
        <v>0</v>
      </c>
      <c r="R154" s="318">
        <f t="shared" si="173"/>
        <v>0</v>
      </c>
    </row>
  </sheetData>
  <mergeCells count="50">
    <mergeCell ref="A126:R126"/>
    <mergeCell ref="A127:A128"/>
    <mergeCell ref="B127:C127"/>
    <mergeCell ref="D127:E127"/>
    <mergeCell ref="F127:G127"/>
    <mergeCell ref="H127:I127"/>
    <mergeCell ref="J127:K127"/>
    <mergeCell ref="L127:M127"/>
    <mergeCell ref="N127:O127"/>
    <mergeCell ref="P127:Q127"/>
    <mergeCell ref="A96:R96"/>
    <mergeCell ref="A97:A98"/>
    <mergeCell ref="B97:C97"/>
    <mergeCell ref="D97:E97"/>
    <mergeCell ref="F97:G97"/>
    <mergeCell ref="H97:I97"/>
    <mergeCell ref="J97:K97"/>
    <mergeCell ref="L97:M97"/>
    <mergeCell ref="N97:O97"/>
    <mergeCell ref="P97:Q97"/>
    <mergeCell ref="A5:R5"/>
    <mergeCell ref="A36:R36"/>
    <mergeCell ref="A37:A38"/>
    <mergeCell ref="B37:C37"/>
    <mergeCell ref="D37:E37"/>
    <mergeCell ref="F37:G37"/>
    <mergeCell ref="H37:I37"/>
    <mergeCell ref="J37:K37"/>
    <mergeCell ref="L37:M37"/>
    <mergeCell ref="N37:O37"/>
    <mergeCell ref="P37:Q37"/>
    <mergeCell ref="B6:C6"/>
    <mergeCell ref="J6:K6"/>
    <mergeCell ref="P6:Q6"/>
    <mergeCell ref="L6:M6"/>
    <mergeCell ref="N6:O6"/>
    <mergeCell ref="A66:R66"/>
    <mergeCell ref="A67:A68"/>
    <mergeCell ref="B67:C67"/>
    <mergeCell ref="A6:A7"/>
    <mergeCell ref="H6:I6"/>
    <mergeCell ref="F6:G6"/>
    <mergeCell ref="D6:E6"/>
    <mergeCell ref="L67:M67"/>
    <mergeCell ref="N67:O67"/>
    <mergeCell ref="P67:Q67"/>
    <mergeCell ref="D67:E67"/>
    <mergeCell ref="F67:G67"/>
    <mergeCell ref="H67:I67"/>
    <mergeCell ref="J67:K67"/>
  </mergeCells>
  <conditionalFormatting sqref="B9:B10 D9:D10 F9:F10 H9:H10 J9:J10 L9:L10 N9:N10 P9:P10 B20:B24 D20:D24 F20:F24 H20:H24 J20:J24 L20:L24 N20:N24 P20:P24 B40:B41 D40:D41 F40:F41 H40:H41 J40:J41 L40:L41 N40:N41 P40:P41 B51:B55 D51:D55 F51:F55 H51:H55 J51:J55 L51:L55 N51:N55 P51:P55 B70:B71 D70:D71 F70:F71 H70:H71 J70:J71 L70:L71 N70:N71 P70:P71 B81:B85 D81:D85 F81:F85 H81:H85 J81:J85 L81:L85 N81:N85 P81:P85 B100:B101 D100:D101 F100:F101 H100:H101 J100:J101 L100:L101 N100:N101 P100:P101 B111:B115 D111:D115 F111:F115 H111:H115 J111:J115 L111:L115 N111:N115 P111:P115 B130:B131 D130:D131 F130:F131 H130:H131 J130:J131 L130:L131 N130:N131 P130:P131 B141:B145 D141:D145 F141:F145 H141:H145 J141:J145 L141:L145 N141:N145 P141:P145">
    <cfRule type="containsText" dxfId="520" priority="537" operator="containsText" text="ntitulé">
      <formula>NOT(ISERROR(SEARCH("ntitulé",B9)))</formula>
    </cfRule>
    <cfRule type="containsBlanks" dxfId="519" priority="538">
      <formula>LEN(TRIM(B9))=0</formula>
    </cfRule>
  </conditionalFormatting>
  <conditionalFormatting sqref="B13:B18">
    <cfRule type="containsText" dxfId="518" priority="505" operator="containsText" text="ntitulé">
      <formula>NOT(ISERROR(SEARCH("ntitulé",B13)))</formula>
    </cfRule>
    <cfRule type="containsBlanks" dxfId="517" priority="506">
      <formula>LEN(TRIM(B13))=0</formula>
    </cfRule>
  </conditionalFormatting>
  <conditionalFormatting sqref="B26:B27 B29">
    <cfRule type="containsText" dxfId="516" priority="503" operator="containsText" text="ntitulé">
      <formula>NOT(ISERROR(SEARCH("ntitulé",B26)))</formula>
    </cfRule>
    <cfRule type="containsBlanks" dxfId="515" priority="504">
      <formula>LEN(TRIM(B26))=0</formula>
    </cfRule>
  </conditionalFormatting>
  <conditionalFormatting sqref="D13:D18">
    <cfRule type="containsText" dxfId="514" priority="497" operator="containsText" text="ntitulé">
      <formula>NOT(ISERROR(SEARCH("ntitulé",D13)))</formula>
    </cfRule>
    <cfRule type="containsBlanks" dxfId="513" priority="498">
      <formula>LEN(TRIM(D13))=0</formula>
    </cfRule>
  </conditionalFormatting>
  <conditionalFormatting sqref="D26:D27 D29">
    <cfRule type="containsText" dxfId="512" priority="495" operator="containsText" text="ntitulé">
      <formula>NOT(ISERROR(SEARCH("ntitulé",D26)))</formula>
    </cfRule>
    <cfRule type="containsBlanks" dxfId="511" priority="496">
      <formula>LEN(TRIM(D26))=0</formula>
    </cfRule>
  </conditionalFormatting>
  <conditionalFormatting sqref="F13:F18">
    <cfRule type="containsText" dxfId="510" priority="489" operator="containsText" text="ntitulé">
      <formula>NOT(ISERROR(SEARCH("ntitulé",F13)))</formula>
    </cfRule>
    <cfRule type="containsBlanks" dxfId="509" priority="490">
      <formula>LEN(TRIM(F13))=0</formula>
    </cfRule>
  </conditionalFormatting>
  <conditionalFormatting sqref="F26:F27 F29">
    <cfRule type="containsText" dxfId="508" priority="487" operator="containsText" text="ntitulé">
      <formula>NOT(ISERROR(SEARCH("ntitulé",F26)))</formula>
    </cfRule>
    <cfRule type="containsBlanks" dxfId="507" priority="488">
      <formula>LEN(TRIM(F26))=0</formula>
    </cfRule>
  </conditionalFormatting>
  <conditionalFormatting sqref="H13:H18">
    <cfRule type="containsText" dxfId="506" priority="481" operator="containsText" text="ntitulé">
      <formula>NOT(ISERROR(SEARCH("ntitulé",H13)))</formula>
    </cfRule>
    <cfRule type="containsBlanks" dxfId="505" priority="482">
      <formula>LEN(TRIM(H13))=0</formula>
    </cfRule>
  </conditionalFormatting>
  <conditionalFormatting sqref="H26:H27 H29">
    <cfRule type="containsText" dxfId="504" priority="479" operator="containsText" text="ntitulé">
      <formula>NOT(ISERROR(SEARCH("ntitulé",H26)))</formula>
    </cfRule>
    <cfRule type="containsBlanks" dxfId="503" priority="480">
      <formula>LEN(TRIM(H26))=0</formula>
    </cfRule>
  </conditionalFormatting>
  <conditionalFormatting sqref="J13:J18">
    <cfRule type="containsText" dxfId="502" priority="473" operator="containsText" text="ntitulé">
      <formula>NOT(ISERROR(SEARCH("ntitulé",J13)))</formula>
    </cfRule>
    <cfRule type="containsBlanks" dxfId="501" priority="474">
      <formula>LEN(TRIM(J13))=0</formula>
    </cfRule>
  </conditionalFormatting>
  <conditionalFormatting sqref="J26:J27 J29">
    <cfRule type="containsText" dxfId="500" priority="471" operator="containsText" text="ntitulé">
      <formula>NOT(ISERROR(SEARCH("ntitulé",J26)))</formula>
    </cfRule>
    <cfRule type="containsBlanks" dxfId="499" priority="472">
      <formula>LEN(TRIM(J26))=0</formula>
    </cfRule>
  </conditionalFormatting>
  <conditionalFormatting sqref="L13:L18">
    <cfRule type="containsText" dxfId="498" priority="465" operator="containsText" text="ntitulé">
      <formula>NOT(ISERROR(SEARCH("ntitulé",L13)))</formula>
    </cfRule>
    <cfRule type="containsBlanks" dxfId="497" priority="466">
      <formula>LEN(TRIM(L13))=0</formula>
    </cfRule>
  </conditionalFormatting>
  <conditionalFormatting sqref="L26:L27 L29">
    <cfRule type="containsText" dxfId="496" priority="463" operator="containsText" text="ntitulé">
      <formula>NOT(ISERROR(SEARCH("ntitulé",L26)))</formula>
    </cfRule>
    <cfRule type="containsBlanks" dxfId="495" priority="464">
      <formula>LEN(TRIM(L26))=0</formula>
    </cfRule>
  </conditionalFormatting>
  <conditionalFormatting sqref="N13:N18">
    <cfRule type="containsText" dxfId="494" priority="457" operator="containsText" text="ntitulé">
      <formula>NOT(ISERROR(SEARCH("ntitulé",N13)))</formula>
    </cfRule>
    <cfRule type="containsBlanks" dxfId="493" priority="458">
      <formula>LEN(TRIM(N13))=0</formula>
    </cfRule>
  </conditionalFormatting>
  <conditionalFormatting sqref="N26:N27 N29">
    <cfRule type="containsText" dxfId="492" priority="455" operator="containsText" text="ntitulé">
      <formula>NOT(ISERROR(SEARCH("ntitulé",N26)))</formula>
    </cfRule>
    <cfRule type="containsBlanks" dxfId="491" priority="456">
      <formula>LEN(TRIM(N26))=0</formula>
    </cfRule>
  </conditionalFormatting>
  <conditionalFormatting sqref="P26:P27 P29">
    <cfRule type="containsText" dxfId="490" priority="447" operator="containsText" text="ntitulé">
      <formula>NOT(ISERROR(SEARCH("ntitulé",P26)))</formula>
    </cfRule>
    <cfRule type="containsBlanks" dxfId="489" priority="448">
      <formula>LEN(TRIM(P26))=0</formula>
    </cfRule>
  </conditionalFormatting>
  <conditionalFormatting sqref="P13:P18">
    <cfRule type="containsText" dxfId="488" priority="449" operator="containsText" text="ntitulé">
      <formula>NOT(ISERROR(SEARCH("ntitulé",P13)))</formula>
    </cfRule>
    <cfRule type="containsBlanks" dxfId="487" priority="450">
      <formula>LEN(TRIM(P13))=0</formula>
    </cfRule>
  </conditionalFormatting>
  <conditionalFormatting sqref="P19">
    <cfRule type="containsText" dxfId="486" priority="185" operator="containsText" text="ntitulé">
      <formula>NOT(ISERROR(SEARCH("ntitulé",P19)))</formula>
    </cfRule>
    <cfRule type="containsBlanks" dxfId="485" priority="186">
      <formula>LEN(TRIM(P19))=0</formula>
    </cfRule>
  </conditionalFormatting>
  <conditionalFormatting sqref="B44:B49">
    <cfRule type="containsText" dxfId="484" priority="135" operator="containsText" text="ntitulé">
      <formula>NOT(ISERROR(SEARCH("ntitulé",B44)))</formula>
    </cfRule>
    <cfRule type="containsBlanks" dxfId="483" priority="136">
      <formula>LEN(TRIM(B44))=0</formula>
    </cfRule>
  </conditionalFormatting>
  <conditionalFormatting sqref="B57:B58 B60">
    <cfRule type="containsText" dxfId="482" priority="133" operator="containsText" text="ntitulé">
      <formula>NOT(ISERROR(SEARCH("ntitulé",B57)))</formula>
    </cfRule>
    <cfRule type="containsBlanks" dxfId="481" priority="134">
      <formula>LEN(TRIM(B57))=0</formula>
    </cfRule>
  </conditionalFormatting>
  <conditionalFormatting sqref="D44:D49">
    <cfRule type="containsText" dxfId="480" priority="131" operator="containsText" text="ntitulé">
      <formula>NOT(ISERROR(SEARCH("ntitulé",D44)))</formula>
    </cfRule>
    <cfRule type="containsBlanks" dxfId="479" priority="132">
      <formula>LEN(TRIM(D44))=0</formula>
    </cfRule>
  </conditionalFormatting>
  <conditionalFormatting sqref="D57:D58 D60">
    <cfRule type="containsText" dxfId="478" priority="129" operator="containsText" text="ntitulé">
      <formula>NOT(ISERROR(SEARCH("ntitulé",D57)))</formula>
    </cfRule>
    <cfRule type="containsBlanks" dxfId="477" priority="130">
      <formula>LEN(TRIM(D57))=0</formula>
    </cfRule>
  </conditionalFormatting>
  <conditionalFormatting sqref="F44:F49">
    <cfRule type="containsText" dxfId="476" priority="127" operator="containsText" text="ntitulé">
      <formula>NOT(ISERROR(SEARCH("ntitulé",F44)))</formula>
    </cfRule>
    <cfRule type="containsBlanks" dxfId="475" priority="128">
      <formula>LEN(TRIM(F44))=0</formula>
    </cfRule>
  </conditionalFormatting>
  <conditionalFormatting sqref="F57:F58 F60">
    <cfRule type="containsText" dxfId="474" priority="125" operator="containsText" text="ntitulé">
      <formula>NOT(ISERROR(SEARCH("ntitulé",F57)))</formula>
    </cfRule>
    <cfRule type="containsBlanks" dxfId="473" priority="126">
      <formula>LEN(TRIM(F57))=0</formula>
    </cfRule>
  </conditionalFormatting>
  <conditionalFormatting sqref="H44:H49">
    <cfRule type="containsText" dxfId="472" priority="123" operator="containsText" text="ntitulé">
      <formula>NOT(ISERROR(SEARCH("ntitulé",H44)))</formula>
    </cfRule>
    <cfRule type="containsBlanks" dxfId="471" priority="124">
      <formula>LEN(TRIM(H44))=0</formula>
    </cfRule>
  </conditionalFormatting>
  <conditionalFormatting sqref="H57:H58 H60">
    <cfRule type="containsText" dxfId="470" priority="121" operator="containsText" text="ntitulé">
      <formula>NOT(ISERROR(SEARCH("ntitulé",H57)))</formula>
    </cfRule>
    <cfRule type="containsBlanks" dxfId="469" priority="122">
      <formula>LEN(TRIM(H57))=0</formula>
    </cfRule>
  </conditionalFormatting>
  <conditionalFormatting sqref="J44:J49">
    <cfRule type="containsText" dxfId="468" priority="119" operator="containsText" text="ntitulé">
      <formula>NOT(ISERROR(SEARCH("ntitulé",J44)))</formula>
    </cfRule>
    <cfRule type="containsBlanks" dxfId="467" priority="120">
      <formula>LEN(TRIM(J44))=0</formula>
    </cfRule>
  </conditionalFormatting>
  <conditionalFormatting sqref="J57:J58 J60">
    <cfRule type="containsText" dxfId="466" priority="117" operator="containsText" text="ntitulé">
      <formula>NOT(ISERROR(SEARCH("ntitulé",J57)))</formula>
    </cfRule>
    <cfRule type="containsBlanks" dxfId="465" priority="118">
      <formula>LEN(TRIM(J57))=0</formula>
    </cfRule>
  </conditionalFormatting>
  <conditionalFormatting sqref="L44:L49">
    <cfRule type="containsText" dxfId="464" priority="115" operator="containsText" text="ntitulé">
      <formula>NOT(ISERROR(SEARCH("ntitulé",L44)))</formula>
    </cfRule>
    <cfRule type="containsBlanks" dxfId="463" priority="116">
      <formula>LEN(TRIM(L44))=0</formula>
    </cfRule>
  </conditionalFormatting>
  <conditionalFormatting sqref="L57:L58 L60">
    <cfRule type="containsText" dxfId="462" priority="113" operator="containsText" text="ntitulé">
      <formula>NOT(ISERROR(SEARCH("ntitulé",L57)))</formula>
    </cfRule>
    <cfRule type="containsBlanks" dxfId="461" priority="114">
      <formula>LEN(TRIM(L57))=0</formula>
    </cfRule>
  </conditionalFormatting>
  <conditionalFormatting sqref="N44:N49">
    <cfRule type="containsText" dxfId="460" priority="111" operator="containsText" text="ntitulé">
      <formula>NOT(ISERROR(SEARCH("ntitulé",N44)))</formula>
    </cfRule>
    <cfRule type="containsBlanks" dxfId="459" priority="112">
      <formula>LEN(TRIM(N44))=0</formula>
    </cfRule>
  </conditionalFormatting>
  <conditionalFormatting sqref="N57:N58 N60">
    <cfRule type="containsText" dxfId="458" priority="109" operator="containsText" text="ntitulé">
      <formula>NOT(ISERROR(SEARCH("ntitulé",N57)))</formula>
    </cfRule>
    <cfRule type="containsBlanks" dxfId="457" priority="110">
      <formula>LEN(TRIM(N57))=0</formula>
    </cfRule>
  </conditionalFormatting>
  <conditionalFormatting sqref="P57:P58 P60">
    <cfRule type="containsText" dxfId="456" priority="105" operator="containsText" text="ntitulé">
      <formula>NOT(ISERROR(SEARCH("ntitulé",P57)))</formula>
    </cfRule>
    <cfRule type="containsBlanks" dxfId="455" priority="106">
      <formula>LEN(TRIM(P57))=0</formula>
    </cfRule>
  </conditionalFormatting>
  <conditionalFormatting sqref="P44:P49">
    <cfRule type="containsText" dxfId="454" priority="107" operator="containsText" text="ntitulé">
      <formula>NOT(ISERROR(SEARCH("ntitulé",P44)))</formula>
    </cfRule>
    <cfRule type="containsBlanks" dxfId="453" priority="108">
      <formula>LEN(TRIM(P44))=0</formula>
    </cfRule>
  </conditionalFormatting>
  <conditionalFormatting sqref="P50">
    <cfRule type="containsText" dxfId="452" priority="103" operator="containsText" text="ntitulé">
      <formula>NOT(ISERROR(SEARCH("ntitulé",P50)))</formula>
    </cfRule>
    <cfRule type="containsBlanks" dxfId="451" priority="104">
      <formula>LEN(TRIM(P50))=0</formula>
    </cfRule>
  </conditionalFormatting>
  <conditionalFormatting sqref="B74:B79">
    <cfRule type="containsText" dxfId="450" priority="101" operator="containsText" text="ntitulé">
      <formula>NOT(ISERROR(SEARCH("ntitulé",B74)))</formula>
    </cfRule>
    <cfRule type="containsBlanks" dxfId="449" priority="102">
      <formula>LEN(TRIM(B74))=0</formula>
    </cfRule>
  </conditionalFormatting>
  <conditionalFormatting sqref="B87:B88 B90">
    <cfRule type="containsText" dxfId="448" priority="99" operator="containsText" text="ntitulé">
      <formula>NOT(ISERROR(SEARCH("ntitulé",B87)))</formula>
    </cfRule>
    <cfRule type="containsBlanks" dxfId="447" priority="100">
      <formula>LEN(TRIM(B87))=0</formula>
    </cfRule>
  </conditionalFormatting>
  <conditionalFormatting sqref="D74:D79">
    <cfRule type="containsText" dxfId="446" priority="97" operator="containsText" text="ntitulé">
      <formula>NOT(ISERROR(SEARCH("ntitulé",D74)))</formula>
    </cfRule>
    <cfRule type="containsBlanks" dxfId="445" priority="98">
      <formula>LEN(TRIM(D74))=0</formula>
    </cfRule>
  </conditionalFormatting>
  <conditionalFormatting sqref="D87:D88 D90">
    <cfRule type="containsText" dxfId="444" priority="95" operator="containsText" text="ntitulé">
      <formula>NOT(ISERROR(SEARCH("ntitulé",D87)))</formula>
    </cfRule>
    <cfRule type="containsBlanks" dxfId="443" priority="96">
      <formula>LEN(TRIM(D87))=0</formula>
    </cfRule>
  </conditionalFormatting>
  <conditionalFormatting sqref="F74:F79">
    <cfRule type="containsText" dxfId="442" priority="93" operator="containsText" text="ntitulé">
      <formula>NOT(ISERROR(SEARCH("ntitulé",F74)))</formula>
    </cfRule>
    <cfRule type="containsBlanks" dxfId="441" priority="94">
      <formula>LEN(TRIM(F74))=0</formula>
    </cfRule>
  </conditionalFormatting>
  <conditionalFormatting sqref="F87:F88 F90">
    <cfRule type="containsText" dxfId="440" priority="91" operator="containsText" text="ntitulé">
      <formula>NOT(ISERROR(SEARCH("ntitulé",F87)))</formula>
    </cfRule>
    <cfRule type="containsBlanks" dxfId="439" priority="92">
      <formula>LEN(TRIM(F87))=0</formula>
    </cfRule>
  </conditionalFormatting>
  <conditionalFormatting sqref="H74:H79">
    <cfRule type="containsText" dxfId="438" priority="89" operator="containsText" text="ntitulé">
      <formula>NOT(ISERROR(SEARCH("ntitulé",H74)))</formula>
    </cfRule>
    <cfRule type="containsBlanks" dxfId="437" priority="90">
      <formula>LEN(TRIM(H74))=0</formula>
    </cfRule>
  </conditionalFormatting>
  <conditionalFormatting sqref="H87:H88 H90">
    <cfRule type="containsText" dxfId="436" priority="87" operator="containsText" text="ntitulé">
      <formula>NOT(ISERROR(SEARCH("ntitulé",H87)))</formula>
    </cfRule>
    <cfRule type="containsBlanks" dxfId="435" priority="88">
      <formula>LEN(TRIM(H87))=0</formula>
    </cfRule>
  </conditionalFormatting>
  <conditionalFormatting sqref="J74:J79">
    <cfRule type="containsText" dxfId="434" priority="85" operator="containsText" text="ntitulé">
      <formula>NOT(ISERROR(SEARCH("ntitulé",J74)))</formula>
    </cfRule>
    <cfRule type="containsBlanks" dxfId="433" priority="86">
      <formula>LEN(TRIM(J74))=0</formula>
    </cfRule>
  </conditionalFormatting>
  <conditionalFormatting sqref="J87:J88 J90">
    <cfRule type="containsText" dxfId="432" priority="83" operator="containsText" text="ntitulé">
      <formula>NOT(ISERROR(SEARCH("ntitulé",J87)))</formula>
    </cfRule>
    <cfRule type="containsBlanks" dxfId="431" priority="84">
      <formula>LEN(TRIM(J87))=0</formula>
    </cfRule>
  </conditionalFormatting>
  <conditionalFormatting sqref="L74:L79">
    <cfRule type="containsText" dxfId="430" priority="81" operator="containsText" text="ntitulé">
      <formula>NOT(ISERROR(SEARCH("ntitulé",L74)))</formula>
    </cfRule>
    <cfRule type="containsBlanks" dxfId="429" priority="82">
      <formula>LEN(TRIM(L74))=0</formula>
    </cfRule>
  </conditionalFormatting>
  <conditionalFormatting sqref="L87:L88 L90">
    <cfRule type="containsText" dxfId="428" priority="79" operator="containsText" text="ntitulé">
      <formula>NOT(ISERROR(SEARCH("ntitulé",L87)))</formula>
    </cfRule>
    <cfRule type="containsBlanks" dxfId="427" priority="80">
      <formula>LEN(TRIM(L87))=0</formula>
    </cfRule>
  </conditionalFormatting>
  <conditionalFormatting sqref="N74:N79">
    <cfRule type="containsText" dxfId="426" priority="77" operator="containsText" text="ntitulé">
      <formula>NOT(ISERROR(SEARCH("ntitulé",N74)))</formula>
    </cfRule>
    <cfRule type="containsBlanks" dxfId="425" priority="78">
      <formula>LEN(TRIM(N74))=0</formula>
    </cfRule>
  </conditionalFormatting>
  <conditionalFormatting sqref="N87:N88 N90">
    <cfRule type="containsText" dxfId="424" priority="75" operator="containsText" text="ntitulé">
      <formula>NOT(ISERROR(SEARCH("ntitulé",N87)))</formula>
    </cfRule>
    <cfRule type="containsBlanks" dxfId="423" priority="76">
      <formula>LEN(TRIM(N87))=0</formula>
    </cfRule>
  </conditionalFormatting>
  <conditionalFormatting sqref="P87:P88 P90">
    <cfRule type="containsText" dxfId="422" priority="71" operator="containsText" text="ntitulé">
      <formula>NOT(ISERROR(SEARCH("ntitulé",P87)))</formula>
    </cfRule>
    <cfRule type="containsBlanks" dxfId="421" priority="72">
      <formula>LEN(TRIM(P87))=0</formula>
    </cfRule>
  </conditionalFormatting>
  <conditionalFormatting sqref="P74:P79">
    <cfRule type="containsText" dxfId="420" priority="73" operator="containsText" text="ntitulé">
      <formula>NOT(ISERROR(SEARCH("ntitulé",P74)))</formula>
    </cfRule>
    <cfRule type="containsBlanks" dxfId="419" priority="74">
      <formula>LEN(TRIM(P74))=0</formula>
    </cfRule>
  </conditionalFormatting>
  <conditionalFormatting sqref="P80">
    <cfRule type="containsText" dxfId="418" priority="69" operator="containsText" text="ntitulé">
      <formula>NOT(ISERROR(SEARCH("ntitulé",P80)))</formula>
    </cfRule>
    <cfRule type="containsBlanks" dxfId="417" priority="70">
      <formula>LEN(TRIM(P80))=0</formula>
    </cfRule>
  </conditionalFormatting>
  <conditionalFormatting sqref="B104:B109">
    <cfRule type="containsText" dxfId="416" priority="67" operator="containsText" text="ntitulé">
      <formula>NOT(ISERROR(SEARCH("ntitulé",B104)))</formula>
    </cfRule>
    <cfRule type="containsBlanks" dxfId="415" priority="68">
      <formula>LEN(TRIM(B104))=0</formula>
    </cfRule>
  </conditionalFormatting>
  <conditionalFormatting sqref="B117:B118 B120">
    <cfRule type="containsText" dxfId="414" priority="65" operator="containsText" text="ntitulé">
      <formula>NOT(ISERROR(SEARCH("ntitulé",B117)))</formula>
    </cfRule>
    <cfRule type="containsBlanks" dxfId="413" priority="66">
      <formula>LEN(TRIM(B117))=0</formula>
    </cfRule>
  </conditionalFormatting>
  <conditionalFormatting sqref="D104:D109">
    <cfRule type="containsText" dxfId="412" priority="63" operator="containsText" text="ntitulé">
      <formula>NOT(ISERROR(SEARCH("ntitulé",D104)))</formula>
    </cfRule>
    <cfRule type="containsBlanks" dxfId="411" priority="64">
      <formula>LEN(TRIM(D104))=0</formula>
    </cfRule>
  </conditionalFormatting>
  <conditionalFormatting sqref="D117:D118 D120">
    <cfRule type="containsText" dxfId="410" priority="61" operator="containsText" text="ntitulé">
      <formula>NOT(ISERROR(SEARCH("ntitulé",D117)))</formula>
    </cfRule>
    <cfRule type="containsBlanks" dxfId="409" priority="62">
      <formula>LEN(TRIM(D117))=0</formula>
    </cfRule>
  </conditionalFormatting>
  <conditionalFormatting sqref="F104:F109">
    <cfRule type="containsText" dxfId="408" priority="59" operator="containsText" text="ntitulé">
      <formula>NOT(ISERROR(SEARCH("ntitulé",F104)))</formula>
    </cfRule>
    <cfRule type="containsBlanks" dxfId="407" priority="60">
      <formula>LEN(TRIM(F104))=0</formula>
    </cfRule>
  </conditionalFormatting>
  <conditionalFormatting sqref="F117:F118 F120">
    <cfRule type="containsText" dxfId="406" priority="57" operator="containsText" text="ntitulé">
      <formula>NOT(ISERROR(SEARCH("ntitulé",F117)))</formula>
    </cfRule>
    <cfRule type="containsBlanks" dxfId="405" priority="58">
      <formula>LEN(TRIM(F117))=0</formula>
    </cfRule>
  </conditionalFormatting>
  <conditionalFormatting sqref="H104:H109">
    <cfRule type="containsText" dxfId="404" priority="55" operator="containsText" text="ntitulé">
      <formula>NOT(ISERROR(SEARCH("ntitulé",H104)))</formula>
    </cfRule>
    <cfRule type="containsBlanks" dxfId="403" priority="56">
      <formula>LEN(TRIM(H104))=0</formula>
    </cfRule>
  </conditionalFormatting>
  <conditionalFormatting sqref="H117:H118 H120">
    <cfRule type="containsText" dxfId="402" priority="53" operator="containsText" text="ntitulé">
      <formula>NOT(ISERROR(SEARCH("ntitulé",H117)))</formula>
    </cfRule>
    <cfRule type="containsBlanks" dxfId="401" priority="54">
      <formula>LEN(TRIM(H117))=0</formula>
    </cfRule>
  </conditionalFormatting>
  <conditionalFormatting sqref="J104:J109">
    <cfRule type="containsText" dxfId="400" priority="51" operator="containsText" text="ntitulé">
      <formula>NOT(ISERROR(SEARCH("ntitulé",J104)))</formula>
    </cfRule>
    <cfRule type="containsBlanks" dxfId="399" priority="52">
      <formula>LEN(TRIM(J104))=0</formula>
    </cfRule>
  </conditionalFormatting>
  <conditionalFormatting sqref="J117:J118 J120">
    <cfRule type="containsText" dxfId="398" priority="49" operator="containsText" text="ntitulé">
      <formula>NOT(ISERROR(SEARCH("ntitulé",J117)))</formula>
    </cfRule>
    <cfRule type="containsBlanks" dxfId="397" priority="50">
      <formula>LEN(TRIM(J117))=0</formula>
    </cfRule>
  </conditionalFormatting>
  <conditionalFormatting sqref="L104:L109">
    <cfRule type="containsText" dxfId="396" priority="47" operator="containsText" text="ntitulé">
      <formula>NOT(ISERROR(SEARCH("ntitulé",L104)))</formula>
    </cfRule>
    <cfRule type="containsBlanks" dxfId="395" priority="48">
      <formula>LEN(TRIM(L104))=0</formula>
    </cfRule>
  </conditionalFormatting>
  <conditionalFormatting sqref="L117:L118 L120">
    <cfRule type="containsText" dxfId="394" priority="45" operator="containsText" text="ntitulé">
      <formula>NOT(ISERROR(SEARCH("ntitulé",L117)))</formula>
    </cfRule>
    <cfRule type="containsBlanks" dxfId="393" priority="46">
      <formula>LEN(TRIM(L117))=0</formula>
    </cfRule>
  </conditionalFormatting>
  <conditionalFormatting sqref="N104:N109">
    <cfRule type="containsText" dxfId="392" priority="43" operator="containsText" text="ntitulé">
      <formula>NOT(ISERROR(SEARCH("ntitulé",N104)))</formula>
    </cfRule>
    <cfRule type="containsBlanks" dxfId="391" priority="44">
      <formula>LEN(TRIM(N104))=0</formula>
    </cfRule>
  </conditionalFormatting>
  <conditionalFormatting sqref="N117:N118 N120">
    <cfRule type="containsText" dxfId="390" priority="41" operator="containsText" text="ntitulé">
      <formula>NOT(ISERROR(SEARCH("ntitulé",N117)))</formula>
    </cfRule>
    <cfRule type="containsBlanks" dxfId="389" priority="42">
      <formula>LEN(TRIM(N117))=0</formula>
    </cfRule>
  </conditionalFormatting>
  <conditionalFormatting sqref="P117:P118 P120">
    <cfRule type="containsText" dxfId="388" priority="37" operator="containsText" text="ntitulé">
      <formula>NOT(ISERROR(SEARCH("ntitulé",P117)))</formula>
    </cfRule>
    <cfRule type="containsBlanks" dxfId="387" priority="38">
      <formula>LEN(TRIM(P117))=0</formula>
    </cfRule>
  </conditionalFormatting>
  <conditionalFormatting sqref="P104:P109">
    <cfRule type="containsText" dxfId="386" priority="39" operator="containsText" text="ntitulé">
      <formula>NOT(ISERROR(SEARCH("ntitulé",P104)))</formula>
    </cfRule>
    <cfRule type="containsBlanks" dxfId="385" priority="40">
      <formula>LEN(TRIM(P104))=0</formula>
    </cfRule>
  </conditionalFormatting>
  <conditionalFormatting sqref="P110">
    <cfRule type="containsText" dxfId="384" priority="35" operator="containsText" text="ntitulé">
      <formula>NOT(ISERROR(SEARCH("ntitulé",P110)))</formula>
    </cfRule>
    <cfRule type="containsBlanks" dxfId="383" priority="36">
      <formula>LEN(TRIM(P110))=0</formula>
    </cfRule>
  </conditionalFormatting>
  <conditionalFormatting sqref="B134:B139">
    <cfRule type="containsText" dxfId="382" priority="33" operator="containsText" text="ntitulé">
      <formula>NOT(ISERROR(SEARCH("ntitulé",B134)))</formula>
    </cfRule>
    <cfRule type="containsBlanks" dxfId="381" priority="34">
      <formula>LEN(TRIM(B134))=0</formula>
    </cfRule>
  </conditionalFormatting>
  <conditionalFormatting sqref="B147:B148 B150">
    <cfRule type="containsText" dxfId="380" priority="31" operator="containsText" text="ntitulé">
      <formula>NOT(ISERROR(SEARCH("ntitulé",B147)))</formula>
    </cfRule>
    <cfRule type="containsBlanks" dxfId="379" priority="32">
      <formula>LEN(TRIM(B147))=0</formula>
    </cfRule>
  </conditionalFormatting>
  <conditionalFormatting sqref="D134:D139">
    <cfRule type="containsText" dxfId="378" priority="29" operator="containsText" text="ntitulé">
      <formula>NOT(ISERROR(SEARCH("ntitulé",D134)))</formula>
    </cfRule>
    <cfRule type="containsBlanks" dxfId="377" priority="30">
      <formula>LEN(TRIM(D134))=0</formula>
    </cfRule>
  </conditionalFormatting>
  <conditionalFormatting sqref="D147:D148 D150">
    <cfRule type="containsText" dxfId="376" priority="27" operator="containsText" text="ntitulé">
      <formula>NOT(ISERROR(SEARCH("ntitulé",D147)))</formula>
    </cfRule>
    <cfRule type="containsBlanks" dxfId="375" priority="28">
      <formula>LEN(TRIM(D147))=0</formula>
    </cfRule>
  </conditionalFormatting>
  <conditionalFormatting sqref="F134:F139">
    <cfRule type="containsText" dxfId="374" priority="25" operator="containsText" text="ntitulé">
      <formula>NOT(ISERROR(SEARCH("ntitulé",F134)))</formula>
    </cfRule>
    <cfRule type="containsBlanks" dxfId="373" priority="26">
      <formula>LEN(TRIM(F134))=0</formula>
    </cfRule>
  </conditionalFormatting>
  <conditionalFormatting sqref="F147:F148 F150">
    <cfRule type="containsText" dxfId="372" priority="23" operator="containsText" text="ntitulé">
      <formula>NOT(ISERROR(SEARCH("ntitulé",F147)))</formula>
    </cfRule>
    <cfRule type="containsBlanks" dxfId="371" priority="24">
      <formula>LEN(TRIM(F147))=0</formula>
    </cfRule>
  </conditionalFormatting>
  <conditionalFormatting sqref="H134:H139">
    <cfRule type="containsText" dxfId="370" priority="21" operator="containsText" text="ntitulé">
      <formula>NOT(ISERROR(SEARCH("ntitulé",H134)))</formula>
    </cfRule>
    <cfRule type="containsBlanks" dxfId="369" priority="22">
      <formula>LEN(TRIM(H134))=0</formula>
    </cfRule>
  </conditionalFormatting>
  <conditionalFormatting sqref="H147:H148 H150">
    <cfRule type="containsText" dxfId="368" priority="19" operator="containsText" text="ntitulé">
      <formula>NOT(ISERROR(SEARCH("ntitulé",H147)))</formula>
    </cfRule>
    <cfRule type="containsBlanks" dxfId="367" priority="20">
      <formula>LEN(TRIM(H147))=0</formula>
    </cfRule>
  </conditionalFormatting>
  <conditionalFormatting sqref="J134:J139">
    <cfRule type="containsText" dxfId="366" priority="17" operator="containsText" text="ntitulé">
      <formula>NOT(ISERROR(SEARCH("ntitulé",J134)))</formula>
    </cfRule>
    <cfRule type="containsBlanks" dxfId="365" priority="18">
      <formula>LEN(TRIM(J134))=0</formula>
    </cfRule>
  </conditionalFormatting>
  <conditionalFormatting sqref="J147:J148 J150">
    <cfRule type="containsText" dxfId="364" priority="15" operator="containsText" text="ntitulé">
      <formula>NOT(ISERROR(SEARCH("ntitulé",J147)))</formula>
    </cfRule>
    <cfRule type="containsBlanks" dxfId="363" priority="16">
      <formula>LEN(TRIM(J147))=0</formula>
    </cfRule>
  </conditionalFormatting>
  <conditionalFormatting sqref="L134:L139">
    <cfRule type="containsText" dxfId="362" priority="13" operator="containsText" text="ntitulé">
      <formula>NOT(ISERROR(SEARCH("ntitulé",L134)))</formula>
    </cfRule>
    <cfRule type="containsBlanks" dxfId="361" priority="14">
      <formula>LEN(TRIM(L134))=0</formula>
    </cfRule>
  </conditionalFormatting>
  <conditionalFormatting sqref="L147:L148 L150">
    <cfRule type="containsText" dxfId="360" priority="11" operator="containsText" text="ntitulé">
      <formula>NOT(ISERROR(SEARCH("ntitulé",L147)))</formula>
    </cfRule>
    <cfRule type="containsBlanks" dxfId="359" priority="12">
      <formula>LEN(TRIM(L147))=0</formula>
    </cfRule>
  </conditionalFormatting>
  <conditionalFormatting sqref="N134:N139">
    <cfRule type="containsText" dxfId="358" priority="9" operator="containsText" text="ntitulé">
      <formula>NOT(ISERROR(SEARCH("ntitulé",N134)))</formula>
    </cfRule>
    <cfRule type="containsBlanks" dxfId="357" priority="10">
      <formula>LEN(TRIM(N134))=0</formula>
    </cfRule>
  </conditionalFormatting>
  <conditionalFormatting sqref="N147:N148 N150">
    <cfRule type="containsText" dxfId="356" priority="7" operator="containsText" text="ntitulé">
      <formula>NOT(ISERROR(SEARCH("ntitulé",N147)))</formula>
    </cfRule>
    <cfRule type="containsBlanks" dxfId="355" priority="8">
      <formula>LEN(TRIM(N147))=0</formula>
    </cfRule>
  </conditionalFormatting>
  <conditionalFormatting sqref="P147:P148 P150">
    <cfRule type="containsText" dxfId="354" priority="3" operator="containsText" text="ntitulé">
      <formula>NOT(ISERROR(SEARCH("ntitulé",P147)))</formula>
    </cfRule>
    <cfRule type="containsBlanks" dxfId="353" priority="4">
      <formula>LEN(TRIM(P147))=0</formula>
    </cfRule>
  </conditionalFormatting>
  <conditionalFormatting sqref="P134:P139">
    <cfRule type="containsText" dxfId="352" priority="5" operator="containsText" text="ntitulé">
      <formula>NOT(ISERROR(SEARCH("ntitulé",P134)))</formula>
    </cfRule>
    <cfRule type="containsBlanks" dxfId="351" priority="6">
      <formula>LEN(TRIM(P134))=0</formula>
    </cfRule>
  </conditionalFormatting>
  <conditionalFormatting sqref="P140">
    <cfRule type="containsText" dxfId="350" priority="1" operator="containsText" text="ntitulé">
      <formula>NOT(ISERROR(SEARCH("ntitulé",P140)))</formula>
    </cfRule>
    <cfRule type="containsBlanks" dxfId="349" priority="2">
      <formula>LEN(TRIM(P140))=0</formula>
    </cfRule>
  </conditionalFormatting>
  <pageMargins left="0.7" right="0.7" top="0.75" bottom="0.75" header="0.3" footer="0.3"/>
  <pageSetup paperSize="9" scale="60" orientation="landscape" verticalDpi="300" r:id="rId1"/>
  <rowBreaks count="4" manualBreakCount="4">
    <brk id="35" max="17" man="1"/>
    <brk id="65" max="17" man="1"/>
    <brk id="95" max="17" man="1"/>
    <brk id="125" max="17" man="1"/>
  </rowBreaks>
  <colBreaks count="2" manualBreakCount="2">
    <brk id="18" max="177" man="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C40E-B9FC-4A77-A103-6F286F444578}">
  <dimension ref="A1:S51"/>
  <sheetViews>
    <sheetView zoomScaleNormal="100" workbookViewId="0">
      <selection activeCell="A3" sqref="A3"/>
    </sheetView>
  </sheetViews>
  <sheetFormatPr baseColWidth="10" defaultColWidth="7.140625" defaultRowHeight="13.5" x14ac:dyDescent="0.3"/>
  <cols>
    <col min="1" max="1" width="4.42578125" style="347" customWidth="1"/>
    <col min="2" max="2" width="38.7109375" style="347" customWidth="1"/>
    <col min="3" max="10" width="9.42578125" style="347" customWidth="1"/>
    <col min="11" max="18" width="9.42578125" style="371" customWidth="1"/>
    <col min="19" max="19" width="9.42578125" style="347" customWidth="1"/>
    <col min="20" max="20" width="7.28515625" style="347" customWidth="1"/>
    <col min="21" max="16384" width="7.140625" style="347"/>
  </cols>
  <sheetData>
    <row r="1" spans="1:19" s="345" customFormat="1" ht="15" x14ac:dyDescent="0.3">
      <c r="B1" s="346"/>
    </row>
    <row r="2" spans="1:19" x14ac:dyDescent="0.3">
      <c r="B2" s="348"/>
      <c r="C2" s="349"/>
      <c r="D2" s="348"/>
      <c r="E2" s="348"/>
      <c r="F2" s="345"/>
      <c r="H2" s="350"/>
      <c r="K2" s="347"/>
      <c r="L2" s="347"/>
      <c r="M2" s="347"/>
      <c r="N2" s="347"/>
      <c r="O2" s="347"/>
      <c r="P2" s="347"/>
      <c r="Q2" s="347"/>
      <c r="R2" s="347"/>
    </row>
    <row r="3" spans="1:19" ht="22.15" customHeight="1" x14ac:dyDescent="0.3">
      <c r="A3" s="28" t="str">
        <f>TAB00!B39&amp;" : "&amp;TAB00!C39</f>
        <v>TAB1.1 : Proposition d'affectation des soldes régulatoires approuvés et non-affectés</v>
      </c>
      <c r="B3" s="376"/>
      <c r="C3" s="376"/>
      <c r="D3" s="376"/>
      <c r="E3" s="376"/>
      <c r="F3" s="376"/>
      <c r="G3" s="376"/>
      <c r="H3" s="376"/>
      <c r="I3" s="376"/>
      <c r="J3" s="376"/>
      <c r="K3" s="376"/>
      <c r="L3" s="376"/>
      <c r="M3" s="376"/>
      <c r="N3" s="376"/>
      <c r="O3" s="376"/>
      <c r="P3" s="376"/>
      <c r="Q3" s="376"/>
      <c r="R3" s="376"/>
      <c r="S3" s="376"/>
    </row>
    <row r="4" spans="1:19" ht="14.25" thickBot="1" x14ac:dyDescent="0.35">
      <c r="B4" s="348"/>
      <c r="C4" s="349"/>
      <c r="D4" s="348"/>
      <c r="E4" s="348"/>
      <c r="F4" s="345"/>
      <c r="H4" s="350"/>
      <c r="K4" s="347"/>
      <c r="L4" s="347"/>
      <c r="M4" s="347"/>
      <c r="N4" s="347"/>
      <c r="O4" s="347"/>
      <c r="P4" s="347"/>
      <c r="Q4" s="347"/>
      <c r="R4" s="347"/>
    </row>
    <row r="5" spans="1:19" ht="15" x14ac:dyDescent="0.3">
      <c r="B5" s="351" t="s">
        <v>316</v>
      </c>
      <c r="C5" s="349"/>
      <c r="D5" s="348"/>
      <c r="E5" s="348"/>
      <c r="F5" s="345"/>
      <c r="H5" s="350"/>
      <c r="K5" s="347"/>
      <c r="L5" s="347"/>
      <c r="M5" s="347"/>
      <c r="N5" s="347"/>
      <c r="O5" s="347"/>
      <c r="P5" s="347"/>
      <c r="Q5" s="347"/>
      <c r="R5" s="347"/>
    </row>
    <row r="6" spans="1:19" ht="15.75" thickBot="1" x14ac:dyDescent="0.35">
      <c r="B6" s="352" t="s">
        <v>317</v>
      </c>
      <c r="C6" s="349"/>
      <c r="D6" s="348"/>
      <c r="E6" s="348"/>
      <c r="F6" s="345"/>
      <c r="H6" s="350"/>
      <c r="K6" s="347"/>
      <c r="L6" s="347"/>
      <c r="M6" s="347"/>
      <c r="N6" s="347"/>
      <c r="O6" s="347"/>
      <c r="P6" s="347"/>
      <c r="Q6" s="347"/>
      <c r="R6" s="347"/>
    </row>
    <row r="7" spans="1:19" x14ac:dyDescent="0.3">
      <c r="B7" s="345"/>
      <c r="C7" s="349"/>
      <c r="D7" s="348"/>
      <c r="E7" s="348"/>
      <c r="F7" s="345"/>
      <c r="H7" s="350"/>
      <c r="K7" s="347"/>
      <c r="L7" s="347"/>
      <c r="M7" s="347"/>
      <c r="N7" s="347"/>
      <c r="O7" s="347"/>
      <c r="P7" s="347"/>
      <c r="Q7" s="347"/>
      <c r="R7" s="347"/>
    </row>
    <row r="8" spans="1:19" ht="15" x14ac:dyDescent="0.3">
      <c r="B8" s="411" t="s">
        <v>318</v>
      </c>
      <c r="C8" s="412"/>
      <c r="D8" s="412"/>
      <c r="E8" s="412"/>
      <c r="F8" s="412"/>
      <c r="G8" s="412"/>
      <c r="H8" s="412"/>
      <c r="I8" s="412"/>
      <c r="J8" s="412"/>
      <c r="K8" s="412"/>
      <c r="L8" s="412"/>
      <c r="M8" s="412"/>
      <c r="N8" s="412"/>
      <c r="O8" s="412"/>
      <c r="P8" s="412"/>
      <c r="Q8" s="412"/>
      <c r="R8" s="412"/>
      <c r="S8" s="412"/>
    </row>
    <row r="9" spans="1:19" x14ac:dyDescent="0.3">
      <c r="B9" s="353"/>
      <c r="C9" s="354">
        <v>2015</v>
      </c>
      <c r="D9" s="354">
        <v>2016</v>
      </c>
      <c r="E9" s="354">
        <v>2017</v>
      </c>
      <c r="F9" s="354">
        <v>2018</v>
      </c>
      <c r="G9" s="354">
        <v>2019</v>
      </c>
      <c r="H9" s="354">
        <v>2020</v>
      </c>
      <c r="I9" s="354">
        <v>2021</v>
      </c>
      <c r="J9" s="354">
        <v>2022</v>
      </c>
      <c r="K9" s="354">
        <v>2023</v>
      </c>
      <c r="L9" s="354">
        <v>2024</v>
      </c>
      <c r="M9" s="354">
        <v>2025</v>
      </c>
      <c r="N9" s="354">
        <v>2026</v>
      </c>
      <c r="O9" s="354">
        <v>2027</v>
      </c>
      <c r="P9" s="354">
        <v>2028</v>
      </c>
      <c r="Q9" s="354">
        <v>2029</v>
      </c>
      <c r="R9" s="354">
        <v>2030</v>
      </c>
      <c r="S9" s="354" t="s">
        <v>7</v>
      </c>
    </row>
    <row r="10" spans="1:19" x14ac:dyDescent="0.3">
      <c r="B10" s="353" t="s">
        <v>319</v>
      </c>
      <c r="C10" s="355"/>
      <c r="D10" s="355"/>
      <c r="E10" s="355"/>
      <c r="F10" s="355"/>
      <c r="G10" s="355"/>
      <c r="H10" s="355"/>
      <c r="I10" s="355"/>
      <c r="J10" s="355"/>
      <c r="K10" s="355"/>
      <c r="L10" s="355"/>
      <c r="M10" s="355"/>
      <c r="N10" s="355"/>
      <c r="O10" s="355"/>
      <c r="P10" s="355"/>
      <c r="Q10" s="355"/>
      <c r="R10" s="355"/>
      <c r="S10" s="356">
        <f>SUM(C10:R10)</f>
        <v>0</v>
      </c>
    </row>
    <row r="11" spans="1:19" x14ac:dyDescent="0.3">
      <c r="B11" s="353" t="s">
        <v>320</v>
      </c>
      <c r="C11" s="357"/>
      <c r="D11" s="357"/>
      <c r="E11" s="357"/>
      <c r="F11" s="357"/>
      <c r="G11" s="357"/>
      <c r="H11" s="357"/>
      <c r="I11" s="357"/>
      <c r="J11" s="357"/>
      <c r="K11" s="357"/>
      <c r="L11" s="355"/>
      <c r="M11" s="355"/>
      <c r="N11" s="355"/>
      <c r="O11" s="355"/>
      <c r="P11" s="355"/>
      <c r="Q11" s="355"/>
      <c r="R11" s="355"/>
      <c r="S11" s="356">
        <f>SUM(C11:R11)</f>
        <v>0</v>
      </c>
    </row>
    <row r="12" spans="1:19" x14ac:dyDescent="0.3">
      <c r="B12" s="358" t="s">
        <v>321</v>
      </c>
      <c r="C12" s="359">
        <f>+C10+C11</f>
        <v>0</v>
      </c>
      <c r="D12" s="359">
        <f t="shared" ref="D12:R12" si="0">+D10+D11</f>
        <v>0</v>
      </c>
      <c r="E12" s="359">
        <f t="shared" si="0"/>
        <v>0</v>
      </c>
      <c r="F12" s="359">
        <f t="shared" si="0"/>
        <v>0</v>
      </c>
      <c r="G12" s="359">
        <f t="shared" si="0"/>
        <v>0</v>
      </c>
      <c r="H12" s="359">
        <f t="shared" si="0"/>
        <v>0</v>
      </c>
      <c r="I12" s="359">
        <f t="shared" si="0"/>
        <v>0</v>
      </c>
      <c r="J12" s="359">
        <f t="shared" si="0"/>
        <v>0</v>
      </c>
      <c r="K12" s="359">
        <f t="shared" si="0"/>
        <v>0</v>
      </c>
      <c r="L12" s="359">
        <f t="shared" si="0"/>
        <v>0</v>
      </c>
      <c r="M12" s="359">
        <f t="shared" si="0"/>
        <v>0</v>
      </c>
      <c r="N12" s="359">
        <f t="shared" si="0"/>
        <v>0</v>
      </c>
      <c r="O12" s="359">
        <f t="shared" si="0"/>
        <v>0</v>
      </c>
      <c r="P12" s="359">
        <f t="shared" si="0"/>
        <v>0</v>
      </c>
      <c r="Q12" s="359">
        <f t="shared" si="0"/>
        <v>0</v>
      </c>
      <c r="R12" s="359">
        <f t="shared" si="0"/>
        <v>0</v>
      </c>
      <c r="S12" s="356">
        <f>SUM(C12:R12)</f>
        <v>0</v>
      </c>
    </row>
    <row r="13" spans="1:19" x14ac:dyDescent="0.3">
      <c r="B13" s="345"/>
      <c r="C13" s="349"/>
      <c r="D13" s="348"/>
      <c r="E13" s="348"/>
      <c r="F13" s="345"/>
      <c r="H13" s="350"/>
      <c r="K13" s="347"/>
      <c r="L13" s="347"/>
      <c r="M13" s="347"/>
      <c r="N13" s="347"/>
      <c r="O13" s="347"/>
      <c r="P13" s="347"/>
      <c r="Q13" s="347"/>
      <c r="R13" s="347"/>
    </row>
    <row r="14" spans="1:19" x14ac:dyDescent="0.3">
      <c r="B14" s="413" t="s">
        <v>322</v>
      </c>
      <c r="C14" s="414"/>
      <c r="D14" s="414"/>
      <c r="E14" s="414"/>
      <c r="F14" s="414"/>
      <c r="G14" s="414"/>
      <c r="H14" s="414"/>
      <c r="I14" s="414"/>
      <c r="J14" s="414"/>
      <c r="K14" s="414"/>
      <c r="L14" s="414"/>
      <c r="M14" s="414"/>
      <c r="N14" s="414"/>
      <c r="O14" s="414"/>
      <c r="P14" s="414"/>
      <c r="Q14" s="414"/>
      <c r="R14" s="414"/>
      <c r="S14" s="414"/>
    </row>
    <row r="15" spans="1:19" ht="13.5" customHeight="1" x14ac:dyDescent="0.3">
      <c r="A15" s="415" t="s">
        <v>323</v>
      </c>
      <c r="B15" s="353">
        <v>2015</v>
      </c>
      <c r="C15" s="357"/>
      <c r="D15" s="357"/>
      <c r="E15" s="357"/>
      <c r="F15" s="357"/>
      <c r="G15" s="357"/>
      <c r="H15" s="357"/>
      <c r="I15" s="357"/>
      <c r="J15" s="357"/>
      <c r="K15" s="357"/>
      <c r="L15" s="357"/>
      <c r="M15" s="357"/>
      <c r="N15" s="357"/>
      <c r="O15" s="357"/>
      <c r="P15" s="357"/>
      <c r="Q15" s="357"/>
      <c r="R15" s="357"/>
      <c r="S15" s="360">
        <f>SUM(C15:R15)</f>
        <v>0</v>
      </c>
    </row>
    <row r="16" spans="1:19" x14ac:dyDescent="0.3">
      <c r="A16" s="416"/>
      <c r="B16" s="353">
        <v>2016</v>
      </c>
      <c r="C16" s="357"/>
      <c r="D16" s="357"/>
      <c r="E16" s="357"/>
      <c r="F16" s="357"/>
      <c r="G16" s="357"/>
      <c r="H16" s="357"/>
      <c r="I16" s="357"/>
      <c r="J16" s="357"/>
      <c r="K16" s="357"/>
      <c r="L16" s="357"/>
      <c r="M16" s="357"/>
      <c r="N16" s="357"/>
      <c r="O16" s="357"/>
      <c r="P16" s="357"/>
      <c r="Q16" s="357"/>
      <c r="R16" s="357"/>
      <c r="S16" s="360">
        <f t="shared" ref="S16:S30" si="1">SUM(C16:R16)</f>
        <v>0</v>
      </c>
    </row>
    <row r="17" spans="1:19" x14ac:dyDescent="0.3">
      <c r="A17" s="416"/>
      <c r="B17" s="353">
        <v>2017</v>
      </c>
      <c r="C17" s="355"/>
      <c r="D17" s="357"/>
      <c r="E17" s="357"/>
      <c r="F17" s="357"/>
      <c r="G17" s="357"/>
      <c r="H17" s="357"/>
      <c r="I17" s="357"/>
      <c r="J17" s="357"/>
      <c r="K17" s="357"/>
      <c r="L17" s="357"/>
      <c r="M17" s="357"/>
      <c r="N17" s="357"/>
      <c r="O17" s="357"/>
      <c r="P17" s="357"/>
      <c r="Q17" s="357"/>
      <c r="R17" s="357"/>
      <c r="S17" s="360">
        <f t="shared" si="1"/>
        <v>0</v>
      </c>
    </row>
    <row r="18" spans="1:19" x14ac:dyDescent="0.3">
      <c r="A18" s="416"/>
      <c r="B18" s="353">
        <v>2018</v>
      </c>
      <c r="C18" s="355"/>
      <c r="D18" s="355"/>
      <c r="E18" s="357"/>
      <c r="F18" s="357"/>
      <c r="G18" s="357"/>
      <c r="H18" s="357"/>
      <c r="I18" s="357"/>
      <c r="J18" s="357"/>
      <c r="K18" s="357"/>
      <c r="L18" s="357"/>
      <c r="M18" s="357"/>
      <c r="N18" s="357"/>
      <c r="O18" s="357"/>
      <c r="P18" s="357"/>
      <c r="Q18" s="357"/>
      <c r="R18" s="357"/>
      <c r="S18" s="360">
        <f t="shared" si="1"/>
        <v>0</v>
      </c>
    </row>
    <row r="19" spans="1:19" x14ac:dyDescent="0.3">
      <c r="A19" s="416"/>
      <c r="B19" s="353">
        <v>2019</v>
      </c>
      <c r="C19" s="355"/>
      <c r="D19" s="355"/>
      <c r="E19" s="355"/>
      <c r="F19" s="357"/>
      <c r="G19" s="357"/>
      <c r="H19" s="357"/>
      <c r="I19" s="357"/>
      <c r="J19" s="357"/>
      <c r="K19" s="357"/>
      <c r="L19" s="357"/>
      <c r="M19" s="357"/>
      <c r="N19" s="357"/>
      <c r="O19" s="357"/>
      <c r="P19" s="357"/>
      <c r="Q19" s="357"/>
      <c r="R19" s="357"/>
      <c r="S19" s="360">
        <f t="shared" si="1"/>
        <v>0</v>
      </c>
    </row>
    <row r="20" spans="1:19" x14ac:dyDescent="0.3">
      <c r="A20" s="416"/>
      <c r="B20" s="353">
        <v>2020</v>
      </c>
      <c r="C20" s="355"/>
      <c r="D20" s="355"/>
      <c r="E20" s="355"/>
      <c r="F20" s="355"/>
      <c r="G20" s="357"/>
      <c r="H20" s="357"/>
      <c r="I20" s="357"/>
      <c r="J20" s="357"/>
      <c r="K20" s="357"/>
      <c r="L20" s="357"/>
      <c r="M20" s="357"/>
      <c r="N20" s="357"/>
      <c r="O20" s="357"/>
      <c r="P20" s="357"/>
      <c r="Q20" s="357"/>
      <c r="R20" s="357"/>
      <c r="S20" s="360">
        <f t="shared" si="1"/>
        <v>0</v>
      </c>
    </row>
    <row r="21" spans="1:19" x14ac:dyDescent="0.3">
      <c r="A21" s="416"/>
      <c r="B21" s="353">
        <v>2021</v>
      </c>
      <c r="C21" s="355"/>
      <c r="D21" s="355"/>
      <c r="E21" s="355"/>
      <c r="F21" s="355"/>
      <c r="G21" s="355"/>
      <c r="H21" s="357"/>
      <c r="I21" s="357"/>
      <c r="J21" s="357"/>
      <c r="K21" s="357"/>
      <c r="L21" s="357"/>
      <c r="M21" s="357"/>
      <c r="N21" s="357"/>
      <c r="O21" s="357"/>
      <c r="P21" s="357"/>
      <c r="Q21" s="357"/>
      <c r="R21" s="357"/>
      <c r="S21" s="360">
        <f t="shared" si="1"/>
        <v>0</v>
      </c>
    </row>
    <row r="22" spans="1:19" x14ac:dyDescent="0.3">
      <c r="A22" s="416"/>
      <c r="B22" s="353">
        <v>2022</v>
      </c>
      <c r="C22" s="355"/>
      <c r="D22" s="355"/>
      <c r="E22" s="355"/>
      <c r="F22" s="355"/>
      <c r="G22" s="355"/>
      <c r="H22" s="355"/>
      <c r="I22" s="357"/>
      <c r="J22" s="357"/>
      <c r="K22" s="357"/>
      <c r="L22" s="357"/>
      <c r="M22" s="357"/>
      <c r="N22" s="357"/>
      <c r="O22" s="357"/>
      <c r="P22" s="357"/>
      <c r="Q22" s="357"/>
      <c r="R22" s="357"/>
      <c r="S22" s="360">
        <f t="shared" si="1"/>
        <v>0</v>
      </c>
    </row>
    <row r="23" spans="1:19" x14ac:dyDescent="0.3">
      <c r="A23" s="416"/>
      <c r="B23" s="353">
        <v>2023</v>
      </c>
      <c r="C23" s="355"/>
      <c r="D23" s="355"/>
      <c r="E23" s="355"/>
      <c r="F23" s="355"/>
      <c r="G23" s="355"/>
      <c r="H23" s="355"/>
      <c r="I23" s="355"/>
      <c r="J23" s="357"/>
      <c r="K23" s="357"/>
      <c r="L23" s="357"/>
      <c r="M23" s="357"/>
      <c r="N23" s="357"/>
      <c r="O23" s="357"/>
      <c r="P23" s="357"/>
      <c r="Q23" s="357"/>
      <c r="R23" s="357"/>
      <c r="S23" s="360">
        <f t="shared" si="1"/>
        <v>0</v>
      </c>
    </row>
    <row r="24" spans="1:19" x14ac:dyDescent="0.3">
      <c r="A24" s="416"/>
      <c r="B24" s="353">
        <v>2024</v>
      </c>
      <c r="C24" s="355"/>
      <c r="D24" s="355"/>
      <c r="E24" s="355"/>
      <c r="F24" s="355"/>
      <c r="G24" s="355"/>
      <c r="H24" s="355"/>
      <c r="I24" s="355"/>
      <c r="J24" s="355"/>
      <c r="K24" s="357"/>
      <c r="L24" s="357"/>
      <c r="M24" s="357"/>
      <c r="N24" s="357"/>
      <c r="O24" s="357"/>
      <c r="P24" s="357"/>
      <c r="Q24" s="357"/>
      <c r="R24" s="357"/>
      <c r="S24" s="360">
        <f t="shared" si="1"/>
        <v>0</v>
      </c>
    </row>
    <row r="25" spans="1:19" x14ac:dyDescent="0.3">
      <c r="A25" s="416"/>
      <c r="B25" s="353">
        <v>2025</v>
      </c>
      <c r="C25" s="355"/>
      <c r="D25" s="355"/>
      <c r="E25" s="355"/>
      <c r="F25" s="355"/>
      <c r="G25" s="355"/>
      <c r="H25" s="355"/>
      <c r="I25" s="355"/>
      <c r="J25" s="355"/>
      <c r="K25" s="355"/>
      <c r="L25" s="357"/>
      <c r="M25" s="357"/>
      <c r="N25" s="357"/>
      <c r="O25" s="357"/>
      <c r="P25" s="357"/>
      <c r="Q25" s="357"/>
      <c r="R25" s="357"/>
      <c r="S25" s="360">
        <f t="shared" si="1"/>
        <v>0</v>
      </c>
    </row>
    <row r="26" spans="1:19" x14ac:dyDescent="0.3">
      <c r="A26" s="416"/>
      <c r="B26" s="353">
        <v>2026</v>
      </c>
      <c r="C26" s="355"/>
      <c r="D26" s="355"/>
      <c r="E26" s="355"/>
      <c r="F26" s="355"/>
      <c r="G26" s="355"/>
      <c r="H26" s="355"/>
      <c r="I26" s="355"/>
      <c r="J26" s="355"/>
      <c r="K26" s="355"/>
      <c r="L26" s="355"/>
      <c r="M26" s="357"/>
      <c r="N26" s="357"/>
      <c r="O26" s="357"/>
      <c r="P26" s="357"/>
      <c r="Q26" s="357"/>
      <c r="R26" s="357"/>
      <c r="S26" s="360">
        <f t="shared" si="1"/>
        <v>0</v>
      </c>
    </row>
    <row r="27" spans="1:19" x14ac:dyDescent="0.3">
      <c r="A27" s="416"/>
      <c r="B27" s="353">
        <v>2027</v>
      </c>
      <c r="C27" s="355"/>
      <c r="D27" s="355"/>
      <c r="E27" s="355"/>
      <c r="F27" s="355"/>
      <c r="G27" s="355"/>
      <c r="H27" s="355"/>
      <c r="I27" s="355"/>
      <c r="J27" s="355"/>
      <c r="K27" s="355"/>
      <c r="L27" s="355"/>
      <c r="M27" s="355"/>
      <c r="N27" s="357"/>
      <c r="O27" s="357"/>
      <c r="P27" s="357"/>
      <c r="Q27" s="357"/>
      <c r="R27" s="357"/>
      <c r="S27" s="360">
        <f t="shared" si="1"/>
        <v>0</v>
      </c>
    </row>
    <row r="28" spans="1:19" x14ac:dyDescent="0.3">
      <c r="A28" s="416"/>
      <c r="B28" s="353">
        <v>2028</v>
      </c>
      <c r="C28" s="355"/>
      <c r="D28" s="355"/>
      <c r="E28" s="355"/>
      <c r="F28" s="355"/>
      <c r="G28" s="355"/>
      <c r="H28" s="355"/>
      <c r="I28" s="355"/>
      <c r="J28" s="355"/>
      <c r="K28" s="355"/>
      <c r="L28" s="355"/>
      <c r="M28" s="355"/>
      <c r="N28" s="355"/>
      <c r="O28" s="357"/>
      <c r="P28" s="357"/>
      <c r="Q28" s="357"/>
      <c r="R28" s="357"/>
      <c r="S28" s="360">
        <f t="shared" si="1"/>
        <v>0</v>
      </c>
    </row>
    <row r="29" spans="1:19" x14ac:dyDescent="0.3">
      <c r="A29" s="416"/>
      <c r="B29" s="353">
        <v>2029</v>
      </c>
      <c r="C29" s="355"/>
      <c r="D29" s="355"/>
      <c r="E29" s="355"/>
      <c r="F29" s="355"/>
      <c r="G29" s="355"/>
      <c r="H29" s="355"/>
      <c r="I29" s="355"/>
      <c r="J29" s="355"/>
      <c r="K29" s="355"/>
      <c r="L29" s="355"/>
      <c r="M29" s="355"/>
      <c r="N29" s="355"/>
      <c r="O29" s="355"/>
      <c r="P29" s="357"/>
      <c r="Q29" s="357"/>
      <c r="R29" s="357"/>
      <c r="S29" s="360">
        <f>SUM(C29:R29)</f>
        <v>0</v>
      </c>
    </row>
    <row r="30" spans="1:19" x14ac:dyDescent="0.3">
      <c r="A30" s="416"/>
      <c r="B30" s="353">
        <v>2030</v>
      </c>
      <c r="C30" s="355"/>
      <c r="D30" s="355"/>
      <c r="E30" s="355"/>
      <c r="F30" s="355"/>
      <c r="G30" s="355"/>
      <c r="H30" s="355"/>
      <c r="I30" s="355"/>
      <c r="J30" s="355"/>
      <c r="K30" s="355"/>
      <c r="L30" s="355"/>
      <c r="M30" s="355"/>
      <c r="N30" s="355"/>
      <c r="O30" s="355"/>
      <c r="P30" s="355"/>
      <c r="Q30" s="357"/>
      <c r="R30" s="357"/>
      <c r="S30" s="360">
        <f t="shared" si="1"/>
        <v>0</v>
      </c>
    </row>
    <row r="31" spans="1:19" ht="15" x14ac:dyDescent="0.3">
      <c r="B31" s="361" t="s">
        <v>324</v>
      </c>
      <c r="C31" s="362">
        <f>C10+SUM(C16:C30)</f>
        <v>0</v>
      </c>
      <c r="D31" s="362">
        <f t="shared" ref="D31:R31" si="2">D10+SUM(D16:D30)</f>
        <v>0</v>
      </c>
      <c r="E31" s="362">
        <f t="shared" si="2"/>
        <v>0</v>
      </c>
      <c r="F31" s="362">
        <f t="shared" si="2"/>
        <v>0</v>
      </c>
      <c r="G31" s="362">
        <f t="shared" si="2"/>
        <v>0</v>
      </c>
      <c r="H31" s="362">
        <f t="shared" si="2"/>
        <v>0</v>
      </c>
      <c r="I31" s="362">
        <f t="shared" si="2"/>
        <v>0</v>
      </c>
      <c r="J31" s="362">
        <f t="shared" si="2"/>
        <v>0</v>
      </c>
      <c r="K31" s="362">
        <f t="shared" si="2"/>
        <v>0</v>
      </c>
      <c r="L31" s="362">
        <f t="shared" si="2"/>
        <v>0</v>
      </c>
      <c r="M31" s="362">
        <f t="shared" si="2"/>
        <v>0</v>
      </c>
      <c r="N31" s="362">
        <f t="shared" si="2"/>
        <v>0</v>
      </c>
      <c r="O31" s="362">
        <f t="shared" si="2"/>
        <v>0</v>
      </c>
      <c r="P31" s="362">
        <f t="shared" si="2"/>
        <v>0</v>
      </c>
      <c r="Q31" s="362">
        <f t="shared" si="2"/>
        <v>0</v>
      </c>
      <c r="R31" s="362">
        <f t="shared" si="2"/>
        <v>0</v>
      </c>
      <c r="S31" s="362">
        <f>S10+SUM(S16:S30)</f>
        <v>0</v>
      </c>
    </row>
    <row r="33" spans="1:19" x14ac:dyDescent="0.3">
      <c r="B33" s="363" t="s">
        <v>325</v>
      </c>
      <c r="C33" s="363"/>
      <c r="D33" s="363"/>
      <c r="E33" s="363"/>
      <c r="F33" s="363"/>
      <c r="G33" s="363"/>
      <c r="H33" s="363"/>
      <c r="I33" s="363"/>
      <c r="J33" s="363"/>
      <c r="K33" s="364"/>
      <c r="L33" s="364"/>
      <c r="M33" s="364"/>
      <c r="N33" s="365"/>
      <c r="O33" s="365"/>
      <c r="P33" s="365"/>
      <c r="Q33" s="365"/>
      <c r="R33" s="365"/>
    </row>
    <row r="34" spans="1:19" x14ac:dyDescent="0.3">
      <c r="B34" s="366" t="s">
        <v>326</v>
      </c>
      <c r="C34" s="366"/>
      <c r="D34" s="366"/>
      <c r="E34" s="366"/>
      <c r="F34" s="366"/>
      <c r="G34" s="355"/>
      <c r="H34" s="355"/>
      <c r="I34" s="355"/>
      <c r="J34" s="355"/>
      <c r="K34" s="355"/>
      <c r="L34" s="355"/>
      <c r="M34" s="355"/>
      <c r="N34" s="355"/>
      <c r="O34" s="355"/>
      <c r="P34" s="355"/>
      <c r="Q34" s="357"/>
      <c r="R34" s="357"/>
    </row>
    <row r="36" spans="1:19" x14ac:dyDescent="0.3">
      <c r="B36" s="367" t="s">
        <v>327</v>
      </c>
      <c r="C36" s="367"/>
      <c r="D36" s="367"/>
      <c r="E36" s="367"/>
      <c r="F36" s="367"/>
      <c r="G36" s="367"/>
      <c r="H36" s="367"/>
      <c r="I36" s="367"/>
      <c r="J36" s="367"/>
      <c r="K36" s="368"/>
      <c r="L36" s="368"/>
      <c r="M36" s="368"/>
      <c r="N36" s="368"/>
      <c r="O36" s="368"/>
      <c r="P36" s="368"/>
      <c r="Q36" s="368"/>
      <c r="R36" s="368"/>
    </row>
    <row r="38" spans="1:19" x14ac:dyDescent="0.3">
      <c r="A38" s="417" t="s">
        <v>323</v>
      </c>
      <c r="B38" s="353">
        <v>2024</v>
      </c>
      <c r="G38" s="355"/>
      <c r="H38" s="355"/>
      <c r="I38" s="355"/>
      <c r="J38" s="355"/>
      <c r="K38" s="357"/>
      <c r="L38" s="357"/>
      <c r="M38" s="357"/>
      <c r="N38" s="357"/>
      <c r="O38" s="357"/>
      <c r="P38" s="357"/>
      <c r="Q38" s="357"/>
      <c r="R38" s="357"/>
      <c r="S38" s="369"/>
    </row>
    <row r="39" spans="1:19" x14ac:dyDescent="0.3">
      <c r="A39" s="418"/>
      <c r="B39" s="353">
        <f>+B38+1</f>
        <v>2025</v>
      </c>
      <c r="G39" s="355"/>
      <c r="H39" s="355"/>
      <c r="I39" s="355"/>
      <c r="J39" s="355"/>
      <c r="K39" s="355"/>
      <c r="L39" s="357"/>
      <c r="M39" s="357"/>
      <c r="N39" s="357"/>
      <c r="O39" s="357"/>
      <c r="P39" s="357"/>
      <c r="Q39" s="357"/>
      <c r="R39" s="357"/>
      <c r="S39" s="369"/>
    </row>
    <row r="40" spans="1:19" x14ac:dyDescent="0.3">
      <c r="A40" s="418"/>
      <c r="B40" s="353">
        <f t="shared" ref="B40:B42" si="3">+B39+1</f>
        <v>2026</v>
      </c>
      <c r="G40" s="355"/>
      <c r="H40" s="355"/>
      <c r="I40" s="355"/>
      <c r="J40" s="355"/>
      <c r="K40" s="355"/>
      <c r="L40" s="355"/>
      <c r="M40" s="357"/>
      <c r="N40" s="357"/>
      <c r="O40" s="357"/>
      <c r="P40" s="357"/>
      <c r="Q40" s="357"/>
      <c r="R40" s="357"/>
      <c r="S40" s="369"/>
    </row>
    <row r="41" spans="1:19" x14ac:dyDescent="0.3">
      <c r="A41" s="418"/>
      <c r="B41" s="353">
        <f t="shared" si="3"/>
        <v>2027</v>
      </c>
      <c r="G41" s="355"/>
      <c r="H41" s="355"/>
      <c r="I41" s="355"/>
      <c r="J41" s="355"/>
      <c r="K41" s="355"/>
      <c r="L41" s="355"/>
      <c r="M41" s="355"/>
      <c r="N41" s="357"/>
      <c r="O41" s="357"/>
      <c r="P41" s="357"/>
      <c r="Q41" s="357"/>
      <c r="R41" s="357"/>
      <c r="S41" s="369"/>
    </row>
    <row r="42" spans="1:19" x14ac:dyDescent="0.3">
      <c r="A42" s="418"/>
      <c r="B42" s="353">
        <f t="shared" si="3"/>
        <v>2028</v>
      </c>
      <c r="G42" s="355"/>
      <c r="H42" s="355"/>
      <c r="I42" s="355"/>
      <c r="J42" s="355"/>
      <c r="K42" s="355"/>
      <c r="L42" s="355"/>
      <c r="M42" s="355"/>
      <c r="N42" s="355"/>
      <c r="O42" s="357"/>
      <c r="P42" s="357"/>
      <c r="Q42" s="357"/>
      <c r="R42" s="357"/>
      <c r="S42" s="369"/>
    </row>
    <row r="43" spans="1:19" x14ac:dyDescent="0.3">
      <c r="B43" s="370" t="s">
        <v>328</v>
      </c>
      <c r="G43" s="360">
        <f t="shared" ref="G43:P43" si="4">G34-SUM(G38:G42)</f>
        <v>0</v>
      </c>
      <c r="H43" s="360">
        <f t="shared" si="4"/>
        <v>0</v>
      </c>
      <c r="I43" s="360">
        <f t="shared" si="4"/>
        <v>0</v>
      </c>
      <c r="J43" s="360">
        <f t="shared" si="4"/>
        <v>0</v>
      </c>
      <c r="K43" s="360">
        <f t="shared" si="4"/>
        <v>0</v>
      </c>
      <c r="L43" s="360">
        <f t="shared" si="4"/>
        <v>0</v>
      </c>
      <c r="M43" s="360">
        <f t="shared" si="4"/>
        <v>0</v>
      </c>
      <c r="N43" s="360">
        <f t="shared" si="4"/>
        <v>0</v>
      </c>
      <c r="O43" s="360">
        <f t="shared" si="4"/>
        <v>0</v>
      </c>
      <c r="P43" s="360">
        <f t="shared" si="4"/>
        <v>0</v>
      </c>
      <c r="Q43" s="360"/>
      <c r="R43" s="360"/>
    </row>
    <row r="44" spans="1:19" x14ac:dyDescent="0.3">
      <c r="N44" s="369"/>
      <c r="O44" s="369"/>
      <c r="P44" s="369"/>
      <c r="Q44" s="369"/>
      <c r="R44" s="369"/>
    </row>
    <row r="45" spans="1:19" x14ac:dyDescent="0.3">
      <c r="N45" s="354">
        <v>2024</v>
      </c>
      <c r="O45" s="354">
        <v>2025</v>
      </c>
      <c r="P45" s="354">
        <v>2026</v>
      </c>
      <c r="Q45" s="354">
        <v>2027</v>
      </c>
      <c r="R45" s="354">
        <v>2028</v>
      </c>
    </row>
    <row r="46" spans="1:19" ht="12" customHeight="1" x14ac:dyDescent="0.3">
      <c r="B46" s="409" t="s">
        <v>329</v>
      </c>
      <c r="C46" s="409"/>
      <c r="D46" s="409"/>
      <c r="E46" s="409"/>
      <c r="F46" s="409"/>
      <c r="G46" s="409"/>
      <c r="H46" s="409"/>
      <c r="I46" s="409"/>
      <c r="J46" s="409"/>
      <c r="K46" s="409"/>
      <c r="L46" s="409"/>
      <c r="M46" s="409"/>
      <c r="N46" s="372">
        <f>+S24</f>
        <v>0</v>
      </c>
      <c r="O46" s="372">
        <f>+S25</f>
        <v>0</v>
      </c>
      <c r="P46" s="372">
        <f>+S26</f>
        <v>0</v>
      </c>
      <c r="Q46" s="372">
        <f>+S27</f>
        <v>0</v>
      </c>
      <c r="R46" s="372">
        <f>+S28</f>
        <v>0</v>
      </c>
      <c r="S46" s="373"/>
    </row>
    <row r="47" spans="1:19" ht="12" customHeight="1" x14ac:dyDescent="0.3">
      <c r="B47" s="409" t="s">
        <v>330</v>
      </c>
      <c r="C47" s="409"/>
      <c r="D47" s="409"/>
      <c r="E47" s="409"/>
      <c r="F47" s="409"/>
      <c r="G47" s="409"/>
      <c r="H47" s="409"/>
      <c r="I47" s="409"/>
      <c r="J47" s="409"/>
      <c r="K47" s="409"/>
      <c r="L47" s="409"/>
      <c r="M47" s="409"/>
      <c r="N47" s="372">
        <f>SUM(G38:J38)</f>
        <v>0</v>
      </c>
      <c r="O47" s="372">
        <f>+SUM(G39:K39)</f>
        <v>0</v>
      </c>
      <c r="P47" s="372">
        <f>+SUM(G40:L40)</f>
        <v>0</v>
      </c>
      <c r="Q47" s="372">
        <f>+SUM(G41:M41)</f>
        <v>0</v>
      </c>
      <c r="R47" s="372">
        <f>+SUM(G42:N42)</f>
        <v>0</v>
      </c>
    </row>
    <row r="48" spans="1:19" ht="12" customHeight="1" x14ac:dyDescent="0.3">
      <c r="B48" s="410" t="s">
        <v>331</v>
      </c>
      <c r="C48" s="410"/>
      <c r="D48" s="410"/>
      <c r="E48" s="410"/>
      <c r="F48" s="410"/>
      <c r="G48" s="410"/>
      <c r="H48" s="410"/>
      <c r="I48" s="410"/>
      <c r="J48" s="410"/>
      <c r="K48" s="410"/>
      <c r="L48" s="410"/>
      <c r="M48" s="410"/>
      <c r="N48" s="365">
        <f>N47+N46</f>
        <v>0</v>
      </c>
      <c r="O48" s="365">
        <f t="shared" ref="O48:P48" si="5">O47+O46</f>
        <v>0</v>
      </c>
      <c r="P48" s="365">
        <f t="shared" si="5"/>
        <v>0</v>
      </c>
      <c r="Q48" s="365">
        <f>Q47+Q46</f>
        <v>0</v>
      </c>
      <c r="R48" s="365">
        <f>R47+R46</f>
        <v>0</v>
      </c>
    </row>
    <row r="50" spans="2:18" x14ac:dyDescent="0.3">
      <c r="B50" s="347" t="s">
        <v>335</v>
      </c>
      <c r="N50" s="322">
        <f>'TAB1'!$B$30</f>
        <v>0</v>
      </c>
      <c r="O50" s="322">
        <f>'TAB1'!$B$61</f>
        <v>0</v>
      </c>
      <c r="P50" s="322">
        <f>'TAB1'!$B$91</f>
        <v>0</v>
      </c>
      <c r="Q50" s="322">
        <f>'TAB1'!$B$121</f>
        <v>0</v>
      </c>
      <c r="R50" s="322">
        <f>'TAB1'!$B$151</f>
        <v>0</v>
      </c>
    </row>
    <row r="51" spans="2:18" ht="15" x14ac:dyDescent="0.3">
      <c r="B51" s="374" t="s">
        <v>332</v>
      </c>
      <c r="N51" s="375">
        <f>IFERROR(N47/N50,0)</f>
        <v>0</v>
      </c>
      <c r="O51" s="375">
        <f t="shared" ref="O51:R51" si="6">IFERROR(O47/O50,0)</f>
        <v>0</v>
      </c>
      <c r="P51" s="375">
        <f t="shared" si="6"/>
        <v>0</v>
      </c>
      <c r="Q51" s="375">
        <f t="shared" si="6"/>
        <v>0</v>
      </c>
      <c r="R51" s="375">
        <f t="shared" si="6"/>
        <v>0</v>
      </c>
    </row>
  </sheetData>
  <mergeCells count="7">
    <mergeCell ref="B47:M47"/>
    <mergeCell ref="B48:M48"/>
    <mergeCell ref="B8:S8"/>
    <mergeCell ref="B14:S14"/>
    <mergeCell ref="A15:A30"/>
    <mergeCell ref="A38:A42"/>
    <mergeCell ref="B46:M46"/>
  </mergeCells>
  <conditionalFormatting sqref="C10:L10 O10:R10">
    <cfRule type="containsText" dxfId="348" priority="209" operator="containsText" text="ntitulé">
      <formula>NOT(ISERROR(SEARCH("ntitulé",C10)))</formula>
    </cfRule>
    <cfRule type="containsBlanks" dxfId="347" priority="210">
      <formula>LEN(TRIM(C10))=0</formula>
    </cfRule>
  </conditionalFormatting>
  <conditionalFormatting sqref="C10:L10 O10:R10">
    <cfRule type="containsText" dxfId="346" priority="208" operator="containsText" text="libre">
      <formula>NOT(ISERROR(SEARCH("libre",C10)))</formula>
    </cfRule>
  </conditionalFormatting>
  <conditionalFormatting sqref="M10">
    <cfRule type="containsText" dxfId="345" priority="206" operator="containsText" text="ntitulé">
      <formula>NOT(ISERROR(SEARCH("ntitulé",M10)))</formula>
    </cfRule>
    <cfRule type="containsBlanks" dxfId="344" priority="207">
      <formula>LEN(TRIM(M10))=0</formula>
    </cfRule>
  </conditionalFormatting>
  <conditionalFormatting sqref="M10">
    <cfRule type="containsText" dxfId="343" priority="205" operator="containsText" text="libre">
      <formula>NOT(ISERROR(SEARCH("libre",M10)))</formula>
    </cfRule>
  </conditionalFormatting>
  <conditionalFormatting sqref="N10">
    <cfRule type="containsText" dxfId="342" priority="203" operator="containsText" text="ntitulé">
      <formula>NOT(ISERROR(SEARCH("ntitulé",N10)))</formula>
    </cfRule>
    <cfRule type="containsBlanks" dxfId="341" priority="204">
      <formula>LEN(TRIM(N10))=0</formula>
    </cfRule>
  </conditionalFormatting>
  <conditionalFormatting sqref="N10">
    <cfRule type="containsText" dxfId="340" priority="202" operator="containsText" text="libre">
      <formula>NOT(ISERROR(SEARCH("libre",N10)))</formula>
    </cfRule>
  </conditionalFormatting>
  <conditionalFormatting sqref="C12:R12">
    <cfRule type="containsText" dxfId="339" priority="197" operator="containsText" text="ntitulé">
      <formula>NOT(ISERROR(SEARCH("ntitulé",C12)))</formula>
    </cfRule>
    <cfRule type="containsBlanks" dxfId="338" priority="198">
      <formula>LEN(TRIM(C12))=0</formula>
    </cfRule>
  </conditionalFormatting>
  <conditionalFormatting sqref="C12:R12">
    <cfRule type="containsText" dxfId="337" priority="196" operator="containsText" text="libre">
      <formula>NOT(ISERROR(SEARCH("libre",C12)))</formula>
    </cfRule>
  </conditionalFormatting>
  <conditionalFormatting sqref="L11 O11:R11">
    <cfRule type="containsText" dxfId="336" priority="194" operator="containsText" text="ntitulé">
      <formula>NOT(ISERROR(SEARCH("ntitulé",L11)))</formula>
    </cfRule>
    <cfRule type="containsBlanks" dxfId="335" priority="195">
      <formula>LEN(TRIM(L11))=0</formula>
    </cfRule>
  </conditionalFormatting>
  <conditionalFormatting sqref="L11 O11:R11">
    <cfRule type="containsText" dxfId="334" priority="193" operator="containsText" text="libre">
      <formula>NOT(ISERROR(SEARCH("libre",L11)))</formula>
    </cfRule>
  </conditionalFormatting>
  <conditionalFormatting sqref="M11">
    <cfRule type="containsText" dxfId="333" priority="191" operator="containsText" text="ntitulé">
      <formula>NOT(ISERROR(SEARCH("ntitulé",M11)))</formula>
    </cfRule>
    <cfRule type="containsBlanks" dxfId="332" priority="192">
      <formula>LEN(TRIM(M11))=0</formula>
    </cfRule>
  </conditionalFormatting>
  <conditionalFormatting sqref="M11">
    <cfRule type="containsText" dxfId="331" priority="190" operator="containsText" text="libre">
      <formula>NOT(ISERROR(SEARCH("libre",M11)))</formula>
    </cfRule>
  </conditionalFormatting>
  <conditionalFormatting sqref="N11">
    <cfRule type="containsText" dxfId="330" priority="188" operator="containsText" text="ntitulé">
      <formula>NOT(ISERROR(SEARCH("ntitulé",N11)))</formula>
    </cfRule>
    <cfRule type="containsBlanks" dxfId="329" priority="189">
      <formula>LEN(TRIM(N11))=0</formula>
    </cfRule>
  </conditionalFormatting>
  <conditionalFormatting sqref="N11">
    <cfRule type="containsText" dxfId="328" priority="187" operator="containsText" text="libre">
      <formula>NOT(ISERROR(SEARCH("libre",N11)))</formula>
    </cfRule>
  </conditionalFormatting>
  <conditionalFormatting sqref="D20:F20 D21:G21 C17:C29 D18 D19:E19 D25:K25 D24:J24 D23:I23 D26:L29 J30:M30 D22:H22">
    <cfRule type="containsText" dxfId="327" priority="185" operator="containsText" text="ntitulé">
      <formula>NOT(ISERROR(SEARCH("ntitulé",C17)))</formula>
    </cfRule>
    <cfRule type="containsBlanks" dxfId="326" priority="186">
      <formula>LEN(TRIM(C17))=0</formula>
    </cfRule>
  </conditionalFormatting>
  <conditionalFormatting sqref="D20:F20 D21:G21 C17:C29 D18 D19:E19 D25:K25 D24:J24 D23:I23 D26:L29 J30:M30 D22:H22">
    <cfRule type="containsText" dxfId="325" priority="184" operator="containsText" text="libre">
      <formula>NOT(ISERROR(SEARCH("libre",C17)))</formula>
    </cfRule>
  </conditionalFormatting>
  <conditionalFormatting sqref="M27:M29">
    <cfRule type="containsText" dxfId="324" priority="182" operator="containsText" text="ntitulé">
      <formula>NOT(ISERROR(SEARCH("ntitulé",M27)))</formula>
    </cfRule>
    <cfRule type="containsBlanks" dxfId="323" priority="183">
      <formula>LEN(TRIM(M27))=0</formula>
    </cfRule>
  </conditionalFormatting>
  <conditionalFormatting sqref="M27:M29">
    <cfRule type="containsText" dxfId="322" priority="181" operator="containsText" text="libre">
      <formula>NOT(ISERROR(SEARCH("libre",M27)))</formula>
    </cfRule>
  </conditionalFormatting>
  <conditionalFormatting sqref="N30">
    <cfRule type="containsText" dxfId="321" priority="179" operator="containsText" text="ntitulé">
      <formula>NOT(ISERROR(SEARCH("ntitulé",N30)))</formula>
    </cfRule>
    <cfRule type="containsBlanks" dxfId="320" priority="180">
      <formula>LEN(TRIM(N30))=0</formula>
    </cfRule>
  </conditionalFormatting>
  <conditionalFormatting sqref="N30">
    <cfRule type="containsText" dxfId="319" priority="178" operator="containsText" text="libre">
      <formula>NOT(ISERROR(SEARCH("libre",N30)))</formula>
    </cfRule>
  </conditionalFormatting>
  <conditionalFormatting sqref="N28:N29">
    <cfRule type="containsText" dxfId="318" priority="176" operator="containsText" text="ntitulé">
      <formula>NOT(ISERROR(SEARCH("ntitulé",N28)))</formula>
    </cfRule>
    <cfRule type="containsBlanks" dxfId="317" priority="177">
      <formula>LEN(TRIM(N28))=0</formula>
    </cfRule>
  </conditionalFormatting>
  <conditionalFormatting sqref="N28:N29">
    <cfRule type="containsText" dxfId="316" priority="175" operator="containsText" text="libre">
      <formula>NOT(ISERROR(SEARCH("libre",N28)))</formula>
    </cfRule>
  </conditionalFormatting>
  <conditionalFormatting sqref="C30:I30">
    <cfRule type="containsText" dxfId="315" priority="173" operator="containsText" text="ntitulé">
      <formula>NOT(ISERROR(SEARCH("ntitulé",C30)))</formula>
    </cfRule>
    <cfRule type="containsBlanks" dxfId="314" priority="174">
      <formula>LEN(TRIM(C30))=0</formula>
    </cfRule>
  </conditionalFormatting>
  <conditionalFormatting sqref="C30:I30">
    <cfRule type="containsText" dxfId="313" priority="172" operator="containsText" text="libre">
      <formula>NOT(ISERROR(SEARCH("libre",C30)))</formula>
    </cfRule>
  </conditionalFormatting>
  <conditionalFormatting sqref="O30">
    <cfRule type="containsText" dxfId="312" priority="170" operator="containsText" text="ntitulé">
      <formula>NOT(ISERROR(SEARCH("ntitulé",O30)))</formula>
    </cfRule>
    <cfRule type="containsBlanks" dxfId="311" priority="171">
      <formula>LEN(TRIM(O30))=0</formula>
    </cfRule>
  </conditionalFormatting>
  <conditionalFormatting sqref="O30">
    <cfRule type="containsText" dxfId="310" priority="169" operator="containsText" text="libre">
      <formula>NOT(ISERROR(SEARCH("libre",O30)))</formula>
    </cfRule>
  </conditionalFormatting>
  <conditionalFormatting sqref="O29">
    <cfRule type="containsText" dxfId="309" priority="167" operator="containsText" text="ntitulé">
      <formula>NOT(ISERROR(SEARCH("ntitulé",O29)))</formula>
    </cfRule>
    <cfRule type="containsBlanks" dxfId="308" priority="168">
      <formula>LEN(TRIM(O29))=0</formula>
    </cfRule>
  </conditionalFormatting>
  <conditionalFormatting sqref="O29">
    <cfRule type="containsText" dxfId="307" priority="166" operator="containsText" text="libre">
      <formula>NOT(ISERROR(SEARCH("libre",O29)))</formula>
    </cfRule>
  </conditionalFormatting>
  <conditionalFormatting sqref="P30">
    <cfRule type="containsText" dxfId="306" priority="164" operator="containsText" text="ntitulé">
      <formula>NOT(ISERROR(SEARCH("ntitulé",P30)))</formula>
    </cfRule>
    <cfRule type="containsBlanks" dxfId="305" priority="165">
      <formula>LEN(TRIM(P30))=0</formula>
    </cfRule>
  </conditionalFormatting>
  <conditionalFormatting sqref="P30">
    <cfRule type="containsText" dxfId="304" priority="163" operator="containsText" text="libre">
      <formula>NOT(ISERROR(SEARCH("libre",P30)))</formula>
    </cfRule>
  </conditionalFormatting>
  <conditionalFormatting sqref="G34:P34">
    <cfRule type="containsText" dxfId="303" priority="161" operator="containsText" text="ntitulé">
      <formula>NOT(ISERROR(SEARCH("ntitulé",G34)))</formula>
    </cfRule>
    <cfRule type="containsBlanks" dxfId="302" priority="162">
      <formula>LEN(TRIM(G34))=0</formula>
    </cfRule>
  </conditionalFormatting>
  <conditionalFormatting sqref="G34:P34">
    <cfRule type="containsText" dxfId="301" priority="160" operator="containsText" text="libre">
      <formula>NOT(ISERROR(SEARCH("libre",G34)))</formula>
    </cfRule>
  </conditionalFormatting>
  <conditionalFormatting sqref="K39:K40">
    <cfRule type="containsText" dxfId="300" priority="149" operator="containsText" text="ntitulé">
      <formula>NOT(ISERROR(SEARCH("ntitulé",K39)))</formula>
    </cfRule>
    <cfRule type="containsBlanks" dxfId="299" priority="150">
      <formula>LEN(TRIM(K39))=0</formula>
    </cfRule>
  </conditionalFormatting>
  <conditionalFormatting sqref="K39:K40">
    <cfRule type="containsText" dxfId="298" priority="148" operator="containsText" text="libre">
      <formula>NOT(ISERROR(SEARCH("libre",K39)))</formula>
    </cfRule>
  </conditionalFormatting>
  <conditionalFormatting sqref="K41">
    <cfRule type="containsText" dxfId="297" priority="146" operator="containsText" text="ntitulé">
      <formula>NOT(ISERROR(SEARCH("ntitulé",K41)))</formula>
    </cfRule>
    <cfRule type="containsBlanks" dxfId="296" priority="147">
      <formula>LEN(TRIM(K41))=0</formula>
    </cfRule>
  </conditionalFormatting>
  <conditionalFormatting sqref="K41">
    <cfRule type="containsText" dxfId="295" priority="145" operator="containsText" text="libre">
      <formula>NOT(ISERROR(SEARCH("libre",K41)))</formula>
    </cfRule>
  </conditionalFormatting>
  <conditionalFormatting sqref="K42">
    <cfRule type="containsText" dxfId="294" priority="143" operator="containsText" text="ntitulé">
      <formula>NOT(ISERROR(SEARCH("ntitulé",K42)))</formula>
    </cfRule>
    <cfRule type="containsBlanks" dxfId="293" priority="144">
      <formula>LEN(TRIM(K42))=0</formula>
    </cfRule>
  </conditionalFormatting>
  <conditionalFormatting sqref="K42">
    <cfRule type="containsText" dxfId="292" priority="142" operator="containsText" text="libre">
      <formula>NOT(ISERROR(SEARCH("libre",K42)))</formula>
    </cfRule>
  </conditionalFormatting>
  <conditionalFormatting sqref="L40">
    <cfRule type="containsText" dxfId="291" priority="131" operator="containsText" text="ntitulé">
      <formula>NOT(ISERROR(SEARCH("ntitulé",L40)))</formula>
    </cfRule>
    <cfRule type="containsBlanks" dxfId="290" priority="132">
      <formula>LEN(TRIM(L40))=0</formula>
    </cfRule>
  </conditionalFormatting>
  <conditionalFormatting sqref="L40">
    <cfRule type="containsText" dxfId="289" priority="130" operator="containsText" text="libre">
      <formula>NOT(ISERROR(SEARCH("libre",L40)))</formula>
    </cfRule>
  </conditionalFormatting>
  <conditionalFormatting sqref="L41">
    <cfRule type="containsText" dxfId="288" priority="128" operator="containsText" text="ntitulé">
      <formula>NOT(ISERROR(SEARCH("ntitulé",L41)))</formula>
    </cfRule>
    <cfRule type="containsBlanks" dxfId="287" priority="129">
      <formula>LEN(TRIM(L41))=0</formula>
    </cfRule>
  </conditionalFormatting>
  <conditionalFormatting sqref="L41">
    <cfRule type="containsText" dxfId="286" priority="127" operator="containsText" text="libre">
      <formula>NOT(ISERROR(SEARCH("libre",L41)))</formula>
    </cfRule>
  </conditionalFormatting>
  <conditionalFormatting sqref="L42">
    <cfRule type="containsText" dxfId="285" priority="125" operator="containsText" text="ntitulé">
      <formula>NOT(ISERROR(SEARCH("ntitulé",L42)))</formula>
    </cfRule>
    <cfRule type="containsBlanks" dxfId="284" priority="126">
      <formula>LEN(TRIM(L42))=0</formula>
    </cfRule>
  </conditionalFormatting>
  <conditionalFormatting sqref="L42">
    <cfRule type="containsText" dxfId="283" priority="124" operator="containsText" text="libre">
      <formula>NOT(ISERROR(SEARCH("libre",L42)))</formula>
    </cfRule>
  </conditionalFormatting>
  <conditionalFormatting sqref="M41">
    <cfRule type="containsText" dxfId="282" priority="113" operator="containsText" text="ntitulé">
      <formula>NOT(ISERROR(SEARCH("ntitulé",M41)))</formula>
    </cfRule>
    <cfRule type="containsBlanks" dxfId="281" priority="114">
      <formula>LEN(TRIM(M41))=0</formula>
    </cfRule>
  </conditionalFormatting>
  <conditionalFormatting sqref="M41">
    <cfRule type="containsText" dxfId="280" priority="112" operator="containsText" text="libre">
      <formula>NOT(ISERROR(SEARCH("libre",M41)))</formula>
    </cfRule>
  </conditionalFormatting>
  <conditionalFormatting sqref="M42">
    <cfRule type="containsText" dxfId="279" priority="110" operator="containsText" text="ntitulé">
      <formula>NOT(ISERROR(SEARCH("ntitulé",M42)))</formula>
    </cfRule>
    <cfRule type="containsBlanks" dxfId="278" priority="111">
      <formula>LEN(TRIM(M42))=0</formula>
    </cfRule>
  </conditionalFormatting>
  <conditionalFormatting sqref="M42">
    <cfRule type="containsText" dxfId="277" priority="109" operator="containsText" text="libre">
      <formula>NOT(ISERROR(SEARCH("libre",M42)))</formula>
    </cfRule>
  </conditionalFormatting>
  <conditionalFormatting sqref="N42">
    <cfRule type="containsText" dxfId="276" priority="98" operator="containsText" text="ntitulé">
      <formula>NOT(ISERROR(SEARCH("ntitulé",N42)))</formula>
    </cfRule>
    <cfRule type="containsBlanks" dxfId="275" priority="99">
      <formula>LEN(TRIM(N42))=0</formula>
    </cfRule>
  </conditionalFormatting>
  <conditionalFormatting sqref="N42">
    <cfRule type="containsText" dxfId="274" priority="97" operator="containsText" text="libre">
      <formula>NOT(ISERROR(SEARCH("libre",N42)))</formula>
    </cfRule>
  </conditionalFormatting>
  <conditionalFormatting sqref="J38:J40">
    <cfRule type="containsText" dxfId="273" priority="86" operator="containsText" text="ntitulé">
      <formula>NOT(ISERROR(SEARCH("ntitulé",J38)))</formula>
    </cfRule>
    <cfRule type="containsBlanks" dxfId="272" priority="87">
      <formula>LEN(TRIM(J38))=0</formula>
    </cfRule>
  </conditionalFormatting>
  <conditionalFormatting sqref="J38:J40">
    <cfRule type="containsText" dxfId="271" priority="85" operator="containsText" text="libre">
      <formula>NOT(ISERROR(SEARCH("libre",J38)))</formula>
    </cfRule>
  </conditionalFormatting>
  <conditionalFormatting sqref="J41">
    <cfRule type="containsText" dxfId="270" priority="83" operator="containsText" text="ntitulé">
      <formula>NOT(ISERROR(SEARCH("ntitulé",J41)))</formula>
    </cfRule>
    <cfRule type="containsBlanks" dxfId="269" priority="84">
      <formula>LEN(TRIM(J41))=0</formula>
    </cfRule>
  </conditionalFormatting>
  <conditionalFormatting sqref="J41">
    <cfRule type="containsText" dxfId="268" priority="82" operator="containsText" text="libre">
      <formula>NOT(ISERROR(SEARCH("libre",J41)))</formula>
    </cfRule>
  </conditionalFormatting>
  <conditionalFormatting sqref="J42">
    <cfRule type="containsText" dxfId="267" priority="80" operator="containsText" text="ntitulé">
      <formula>NOT(ISERROR(SEARCH("ntitulé",J42)))</formula>
    </cfRule>
    <cfRule type="containsBlanks" dxfId="266" priority="81">
      <formula>LEN(TRIM(J42))=0</formula>
    </cfRule>
  </conditionalFormatting>
  <conditionalFormatting sqref="J42">
    <cfRule type="containsText" dxfId="265" priority="79" operator="containsText" text="libre">
      <formula>NOT(ISERROR(SEARCH("libre",J42)))</formula>
    </cfRule>
  </conditionalFormatting>
  <conditionalFormatting sqref="I38:I40">
    <cfRule type="containsText" dxfId="264" priority="68" operator="containsText" text="ntitulé">
      <formula>NOT(ISERROR(SEARCH("ntitulé",I38)))</formula>
    </cfRule>
    <cfRule type="containsBlanks" dxfId="263" priority="69">
      <formula>LEN(TRIM(I38))=0</formula>
    </cfRule>
  </conditionalFormatting>
  <conditionalFormatting sqref="I38:I40">
    <cfRule type="containsText" dxfId="262" priority="67" operator="containsText" text="libre">
      <formula>NOT(ISERROR(SEARCH("libre",I38)))</formula>
    </cfRule>
  </conditionalFormatting>
  <conditionalFormatting sqref="I41">
    <cfRule type="containsText" dxfId="261" priority="65" operator="containsText" text="ntitulé">
      <formula>NOT(ISERROR(SEARCH("ntitulé",I41)))</formula>
    </cfRule>
    <cfRule type="containsBlanks" dxfId="260" priority="66">
      <formula>LEN(TRIM(I41))=0</formula>
    </cfRule>
  </conditionalFormatting>
  <conditionalFormatting sqref="I41">
    <cfRule type="containsText" dxfId="259" priority="64" operator="containsText" text="libre">
      <formula>NOT(ISERROR(SEARCH("libre",I41)))</formula>
    </cfRule>
  </conditionalFormatting>
  <conditionalFormatting sqref="I42">
    <cfRule type="containsText" dxfId="258" priority="62" operator="containsText" text="ntitulé">
      <formula>NOT(ISERROR(SEARCH("ntitulé",I42)))</formula>
    </cfRule>
    <cfRule type="containsBlanks" dxfId="257" priority="63">
      <formula>LEN(TRIM(I42))=0</formula>
    </cfRule>
  </conditionalFormatting>
  <conditionalFormatting sqref="I42">
    <cfRule type="containsText" dxfId="256" priority="61" operator="containsText" text="libre">
      <formula>NOT(ISERROR(SEARCH("libre",I42)))</formula>
    </cfRule>
  </conditionalFormatting>
  <conditionalFormatting sqref="H38:H40">
    <cfRule type="containsText" dxfId="255" priority="50" operator="containsText" text="ntitulé">
      <formula>NOT(ISERROR(SEARCH("ntitulé",H38)))</formula>
    </cfRule>
    <cfRule type="containsBlanks" dxfId="254" priority="51">
      <formula>LEN(TRIM(H38))=0</formula>
    </cfRule>
  </conditionalFormatting>
  <conditionalFormatting sqref="H38:H40">
    <cfRule type="containsText" dxfId="253" priority="49" operator="containsText" text="libre">
      <formula>NOT(ISERROR(SEARCH("libre",H38)))</formula>
    </cfRule>
  </conditionalFormatting>
  <conditionalFormatting sqref="H41">
    <cfRule type="containsText" dxfId="252" priority="47" operator="containsText" text="ntitulé">
      <formula>NOT(ISERROR(SEARCH("ntitulé",H41)))</formula>
    </cfRule>
    <cfRule type="containsBlanks" dxfId="251" priority="48">
      <formula>LEN(TRIM(H41))=0</formula>
    </cfRule>
  </conditionalFormatting>
  <conditionalFormatting sqref="H41">
    <cfRule type="containsText" dxfId="250" priority="46" operator="containsText" text="libre">
      <formula>NOT(ISERROR(SEARCH("libre",H41)))</formula>
    </cfRule>
  </conditionalFormatting>
  <conditionalFormatting sqref="H42">
    <cfRule type="containsText" dxfId="249" priority="44" operator="containsText" text="ntitulé">
      <formula>NOT(ISERROR(SEARCH("ntitulé",H42)))</formula>
    </cfRule>
    <cfRule type="containsBlanks" dxfId="248" priority="45">
      <formula>LEN(TRIM(H42))=0</formula>
    </cfRule>
  </conditionalFormatting>
  <conditionalFormatting sqref="H42">
    <cfRule type="containsText" dxfId="247" priority="43" operator="containsText" text="libre">
      <formula>NOT(ISERROR(SEARCH("libre",H42)))</formula>
    </cfRule>
  </conditionalFormatting>
  <conditionalFormatting sqref="G38:G40">
    <cfRule type="containsText" dxfId="246" priority="32" operator="containsText" text="ntitulé">
      <formula>NOT(ISERROR(SEARCH("ntitulé",G38)))</formula>
    </cfRule>
    <cfRule type="containsBlanks" dxfId="245" priority="33">
      <formula>LEN(TRIM(G38))=0</formula>
    </cfRule>
  </conditionalFormatting>
  <conditionalFormatting sqref="G38:G40">
    <cfRule type="containsText" dxfId="244" priority="31" operator="containsText" text="libre">
      <formula>NOT(ISERROR(SEARCH("libre",G38)))</formula>
    </cfRule>
  </conditionalFormatting>
  <conditionalFormatting sqref="G41">
    <cfRule type="containsText" dxfId="243" priority="29" operator="containsText" text="ntitulé">
      <formula>NOT(ISERROR(SEARCH("ntitulé",G41)))</formula>
    </cfRule>
    <cfRule type="containsBlanks" dxfId="242" priority="30">
      <formula>LEN(TRIM(G41))=0</formula>
    </cfRule>
  </conditionalFormatting>
  <conditionalFormatting sqref="G41">
    <cfRule type="containsText" dxfId="241" priority="28" operator="containsText" text="libre">
      <formula>NOT(ISERROR(SEARCH("libre",G41)))</formula>
    </cfRule>
  </conditionalFormatting>
  <conditionalFormatting sqref="G42">
    <cfRule type="containsText" dxfId="240" priority="26" operator="containsText" text="ntitulé">
      <formula>NOT(ISERROR(SEARCH("ntitulé",G42)))</formula>
    </cfRule>
    <cfRule type="containsBlanks" dxfId="239" priority="27">
      <formula>LEN(TRIM(G42))=0</formula>
    </cfRule>
  </conditionalFormatting>
  <conditionalFormatting sqref="G42">
    <cfRule type="containsText" dxfId="238" priority="25" operator="containsText" text="libre">
      <formula>NOT(ISERROR(SEARCH("libre",G42)))</formula>
    </cfRule>
  </conditionalFormatting>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R78"/>
  <sheetViews>
    <sheetView zoomScaleNormal="100" workbookViewId="0">
      <selection activeCell="A3" sqref="A3"/>
    </sheetView>
  </sheetViews>
  <sheetFormatPr baseColWidth="10" defaultColWidth="8.85546875" defaultRowHeight="15" x14ac:dyDescent="0.3"/>
  <cols>
    <col min="1" max="1" width="48.28515625" style="1" customWidth="1"/>
    <col min="2" max="2" width="14.7109375" style="1" customWidth="1"/>
    <col min="3" max="3" width="5.7109375" style="1" customWidth="1"/>
    <col min="4" max="4" width="14.7109375" style="1" customWidth="1"/>
    <col min="5" max="5" width="5.7109375" style="1" customWidth="1"/>
    <col min="6" max="6" width="14.7109375" style="1" customWidth="1"/>
    <col min="7" max="7" width="5.7109375" style="1" customWidth="1"/>
    <col min="8" max="8" width="14.7109375" style="1" customWidth="1"/>
    <col min="9" max="9" width="5.7109375" style="1" customWidth="1"/>
    <col min="10" max="10" width="14.7109375" style="1" customWidth="1"/>
    <col min="11" max="11" width="5.7109375" style="1" customWidth="1"/>
    <col min="12" max="12" width="14.7109375" style="1" customWidth="1"/>
    <col min="13" max="13" width="5.7109375" style="1" customWidth="1"/>
    <col min="14" max="14" width="14.7109375" style="1" customWidth="1"/>
    <col min="15" max="15" width="5.7109375" style="1" customWidth="1"/>
    <col min="16" max="16" width="14.7109375" style="1" customWidth="1"/>
    <col min="17" max="17" width="5.7109375" style="1" customWidth="1"/>
    <col min="18" max="16384" width="8.85546875" style="1"/>
  </cols>
  <sheetData>
    <row r="3" spans="1:18" ht="29.45" customHeight="1" x14ac:dyDescent="0.3">
      <c r="A3" s="28" t="str">
        <f>TAB00!B40&amp;" : "&amp;TAB00!C40</f>
        <v>TAB2.1 : Synthèse du revenu autorisé par tarif et par catégorie tarifaire</v>
      </c>
      <c r="B3" s="12"/>
      <c r="C3" s="12"/>
      <c r="D3" s="12"/>
      <c r="E3" s="12"/>
      <c r="F3" s="12"/>
      <c r="G3" s="12"/>
      <c r="H3" s="12"/>
      <c r="I3" s="12"/>
      <c r="J3" s="12"/>
      <c r="K3" s="12"/>
      <c r="L3" s="12"/>
      <c r="M3" s="12"/>
      <c r="N3" s="12"/>
      <c r="O3" s="12"/>
      <c r="P3" s="12"/>
      <c r="Q3" s="12"/>
    </row>
    <row r="5" spans="1:18" ht="25.15" customHeight="1" x14ac:dyDescent="0.35">
      <c r="A5" s="406" t="s">
        <v>253</v>
      </c>
      <c r="B5" s="407"/>
      <c r="C5" s="407"/>
      <c r="D5" s="407"/>
      <c r="E5" s="407"/>
      <c r="F5" s="407"/>
      <c r="G5" s="407"/>
      <c r="H5" s="407"/>
      <c r="I5" s="407"/>
      <c r="J5" s="407"/>
      <c r="K5" s="407"/>
      <c r="L5" s="407"/>
      <c r="M5" s="407"/>
      <c r="N5" s="407"/>
      <c r="O5" s="407"/>
      <c r="P5" s="407"/>
      <c r="Q5" s="408"/>
    </row>
    <row r="6" spans="1:18" s="5" customFormat="1" ht="14.45" customHeight="1" x14ac:dyDescent="0.3">
      <c r="A6" s="421" t="s">
        <v>0</v>
      </c>
      <c r="B6" s="419" t="str">
        <f>'TAB1'!B6</f>
        <v>TOTAL</v>
      </c>
      <c r="C6" s="420"/>
      <c r="D6" s="419" t="str">
        <f>'TAB1'!D6</f>
        <v>T1</v>
      </c>
      <c r="E6" s="420"/>
      <c r="F6" s="419" t="str">
        <f>'TAB1'!F6</f>
        <v>T2</v>
      </c>
      <c r="G6" s="420"/>
      <c r="H6" s="419" t="str">
        <f>'TAB1'!H6</f>
        <v>T3</v>
      </c>
      <c r="I6" s="420"/>
      <c r="J6" s="419" t="str">
        <f>'TAB1'!J6</f>
        <v>T4</v>
      </c>
      <c r="K6" s="420"/>
      <c r="L6" s="419" t="str">
        <f>'TAB1'!L6</f>
        <v>T5</v>
      </c>
      <c r="M6" s="420"/>
      <c r="N6" s="419" t="str">
        <f>'TAB1'!N6</f>
        <v>T6</v>
      </c>
      <c r="O6" s="420"/>
      <c r="P6" s="419" t="str">
        <f>'TAB1'!P6</f>
        <v>CNG</v>
      </c>
      <c r="Q6" s="420"/>
    </row>
    <row r="7" spans="1:18" s="5" customFormat="1" ht="14.45" customHeight="1" x14ac:dyDescent="0.3">
      <c r="A7" s="422"/>
      <c r="B7" s="7" t="s">
        <v>3</v>
      </c>
      <c r="C7" s="7" t="s">
        <v>4</v>
      </c>
      <c r="D7" s="7" t="s">
        <v>3</v>
      </c>
      <c r="E7" s="7" t="s">
        <v>4</v>
      </c>
      <c r="F7" s="7" t="s">
        <v>3</v>
      </c>
      <c r="G7" s="7" t="s">
        <v>4</v>
      </c>
      <c r="H7" s="7" t="s">
        <v>3</v>
      </c>
      <c r="I7" s="7" t="s">
        <v>4</v>
      </c>
      <c r="J7" s="7" t="s">
        <v>3</v>
      </c>
      <c r="K7" s="7" t="s">
        <v>4</v>
      </c>
      <c r="L7" s="7" t="s">
        <v>3</v>
      </c>
      <c r="M7" s="7" t="s">
        <v>4</v>
      </c>
      <c r="N7" s="7" t="s">
        <v>3</v>
      </c>
      <c r="O7" s="7" t="s">
        <v>4</v>
      </c>
      <c r="P7" s="7" t="s">
        <v>3</v>
      </c>
      <c r="Q7" s="48" t="s">
        <v>4</v>
      </c>
      <c r="R7" s="49"/>
    </row>
    <row r="8" spans="1:18" s="5" customFormat="1" ht="14.45" customHeight="1" x14ac:dyDescent="0.3">
      <c r="A8" s="47" t="s">
        <v>11</v>
      </c>
      <c r="B8" s="307">
        <f>D8+F8+H8+J8+L8+N8+P8</f>
        <v>0</v>
      </c>
      <c r="C8" s="309"/>
      <c r="D8" s="307">
        <f>'TAB1'!D33</f>
        <v>0</v>
      </c>
      <c r="E8" s="310"/>
      <c r="F8" s="307">
        <f>'TAB1'!F33</f>
        <v>0</v>
      </c>
      <c r="G8" s="310"/>
      <c r="H8" s="307">
        <f>'TAB1'!H33</f>
        <v>0</v>
      </c>
      <c r="I8" s="310"/>
      <c r="J8" s="307">
        <f>'TAB1'!J33</f>
        <v>0</v>
      </c>
      <c r="K8" s="310"/>
      <c r="L8" s="307">
        <f>'TAB1'!L33</f>
        <v>0</v>
      </c>
      <c r="M8" s="310"/>
      <c r="N8" s="307">
        <f>'TAB1'!N33</f>
        <v>0</v>
      </c>
      <c r="O8" s="310"/>
      <c r="P8" s="307">
        <f>'TAB1'!P33</f>
        <v>0</v>
      </c>
      <c r="Q8" s="310"/>
      <c r="R8" s="50"/>
    </row>
    <row r="9" spans="1:18" s="5" customFormat="1" x14ac:dyDescent="0.3">
      <c r="A9" s="45" t="s">
        <v>213</v>
      </c>
      <c r="B9" s="8">
        <f>D9+F9+H9+J9+L9+N9+P9</f>
        <v>0</v>
      </c>
      <c r="C9" s="9">
        <f>IFERROR(B9/B8,0)</f>
        <v>0</v>
      </c>
      <c r="D9" s="41"/>
      <c r="E9" s="9">
        <f>IFERROR(D9/D8,0)</f>
        <v>0</v>
      </c>
      <c r="F9" s="41"/>
      <c r="G9" s="9">
        <f>IFERROR(F9/F8,0)</f>
        <v>0</v>
      </c>
      <c r="H9" s="41"/>
      <c r="I9" s="9">
        <f>IFERROR(H9/H8,0)</f>
        <v>0</v>
      </c>
      <c r="J9" s="41"/>
      <c r="K9" s="9">
        <f>IFERROR(J9/J8,0)</f>
        <v>0</v>
      </c>
      <c r="L9" s="41"/>
      <c r="M9" s="9">
        <f>IFERROR(L9/L8,0)</f>
        <v>0</v>
      </c>
      <c r="N9" s="41"/>
      <c r="O9" s="9">
        <f>IFERROR(N9/N8,0)</f>
        <v>0</v>
      </c>
      <c r="P9" s="41"/>
      <c r="Q9" s="9">
        <f>IFERROR(P9/P8,0)</f>
        <v>0</v>
      </c>
      <c r="R9" s="50"/>
    </row>
    <row r="10" spans="1:18" s="317" customFormat="1" ht="27" x14ac:dyDescent="0.3">
      <c r="A10" s="306" t="s">
        <v>212</v>
      </c>
      <c r="B10" s="314">
        <f>D10+F10+H10+J10+L10+N10+P10</f>
        <v>0</v>
      </c>
      <c r="C10" s="315">
        <f>IFERROR(B10/B8,0)</f>
        <v>0</v>
      </c>
      <c r="D10" s="314">
        <f>D8-D9</f>
        <v>0</v>
      </c>
      <c r="E10" s="315">
        <f>IFERROR(D10/D8,0)</f>
        <v>0</v>
      </c>
      <c r="F10" s="314">
        <f>F8-F9</f>
        <v>0</v>
      </c>
      <c r="G10" s="315">
        <f>IFERROR(F10/F8,0)</f>
        <v>0</v>
      </c>
      <c r="H10" s="314">
        <f>H8-H9</f>
        <v>0</v>
      </c>
      <c r="I10" s="315">
        <f>IFERROR(H10/H8,0)</f>
        <v>0</v>
      </c>
      <c r="J10" s="314">
        <f>J8-J9</f>
        <v>0</v>
      </c>
      <c r="K10" s="315">
        <f>IFERROR(J10/J8,0)</f>
        <v>0</v>
      </c>
      <c r="L10" s="314">
        <f>L8-L9</f>
        <v>0</v>
      </c>
      <c r="M10" s="315">
        <f>IFERROR(L10/L8,0)</f>
        <v>0</v>
      </c>
      <c r="N10" s="314">
        <f>N8-N9</f>
        <v>0</v>
      </c>
      <c r="O10" s="315">
        <f>IFERROR(N10/N8,0)</f>
        <v>0</v>
      </c>
      <c r="P10" s="314">
        <f>P8-P9</f>
        <v>0</v>
      </c>
      <c r="Q10" s="315">
        <f>IFERROR(P10/P8,0)</f>
        <v>0</v>
      </c>
      <c r="R10" s="316"/>
    </row>
    <row r="11" spans="1:18" s="5" customFormat="1" ht="14.45" customHeight="1" x14ac:dyDescent="0.3">
      <c r="A11" s="45" t="s">
        <v>100</v>
      </c>
      <c r="B11" s="8">
        <f t="shared" ref="B11:B17" si="0">D11+F11+H11+J11+L11+N11+P11</f>
        <v>0</v>
      </c>
      <c r="C11" s="9">
        <f>IFERROR(B11/$B$10,0)</f>
        <v>0</v>
      </c>
      <c r="D11" s="308">
        <f>D10-D12-D13-D17</f>
        <v>0</v>
      </c>
      <c r="E11" s="9">
        <f t="shared" ref="E11:E17" si="1">IFERROR(D11/$B11,0)</f>
        <v>0</v>
      </c>
      <c r="F11" s="308">
        <f>F10-F12-F13-F17</f>
        <v>0</v>
      </c>
      <c r="G11" s="9">
        <f t="shared" ref="G11:I11" si="2">IFERROR(F11/$B11,0)</f>
        <v>0</v>
      </c>
      <c r="H11" s="308">
        <f>H10-H12-H13-H17</f>
        <v>0</v>
      </c>
      <c r="I11" s="9">
        <f t="shared" si="2"/>
        <v>0</v>
      </c>
      <c r="J11" s="308">
        <f>J10-J12-J13-J17</f>
        <v>0</v>
      </c>
      <c r="K11" s="9">
        <f t="shared" ref="K11:M18" si="3">IFERROR(J11/$B11,0)</f>
        <v>0</v>
      </c>
      <c r="L11" s="308">
        <f>L10-L12-L13-L17</f>
        <v>0</v>
      </c>
      <c r="M11" s="9">
        <f t="shared" si="3"/>
        <v>0</v>
      </c>
      <c r="N11" s="308">
        <f>N10-N12-N13-N17</f>
        <v>0</v>
      </c>
      <c r="O11" s="9">
        <f>IFERROR(N11/$B11,0)</f>
        <v>0</v>
      </c>
      <c r="P11" s="308">
        <f>P10-P12-P13-P17</f>
        <v>0</v>
      </c>
      <c r="Q11" s="9">
        <f>IFERROR(P11/$B11,0)</f>
        <v>0</v>
      </c>
      <c r="R11" s="50"/>
    </row>
    <row r="12" spans="1:18" s="5" customFormat="1" ht="14.45" customHeight="1" x14ac:dyDescent="0.3">
      <c r="A12" s="45" t="s">
        <v>101</v>
      </c>
      <c r="B12" s="8">
        <f t="shared" si="0"/>
        <v>0</v>
      </c>
      <c r="C12" s="9">
        <f>IFERROR(B12/$B$10,0)</f>
        <v>0</v>
      </c>
      <c r="D12" s="8">
        <f>SUM('TAB1'!D10,'TAB1'!D19)</f>
        <v>0</v>
      </c>
      <c r="E12" s="9">
        <f t="shared" si="1"/>
        <v>0</v>
      </c>
      <c r="F12" s="8">
        <f>SUM('TAB1'!F10,'TAB1'!F19)</f>
        <v>0</v>
      </c>
      <c r="G12" s="9">
        <f t="shared" ref="G12:I12" si="4">IFERROR(F12/$B12,0)</f>
        <v>0</v>
      </c>
      <c r="H12" s="8">
        <f>SUM('TAB1'!H10,'TAB1'!H19)</f>
        <v>0</v>
      </c>
      <c r="I12" s="9">
        <f t="shared" si="4"/>
        <v>0</v>
      </c>
      <c r="J12" s="8">
        <f>SUM('TAB1'!J10,'TAB1'!J19)</f>
        <v>0</v>
      </c>
      <c r="K12" s="9">
        <f t="shared" si="3"/>
        <v>0</v>
      </c>
      <c r="L12" s="8">
        <f>SUM('TAB1'!L10,'TAB1'!L19)</f>
        <v>0</v>
      </c>
      <c r="M12" s="9">
        <f t="shared" si="3"/>
        <v>0</v>
      </c>
      <c r="N12" s="8">
        <f>SUM('TAB1'!N10,'TAB1'!N19)</f>
        <v>0</v>
      </c>
      <c r="O12" s="9">
        <f t="shared" ref="O12" si="5">IFERROR(N12/$B12,0)</f>
        <v>0</v>
      </c>
      <c r="P12" s="208"/>
      <c r="Q12" s="9">
        <f t="shared" ref="Q12" si="6">IFERROR(P12/$B12,0)</f>
        <v>0</v>
      </c>
      <c r="R12" s="50"/>
    </row>
    <row r="13" spans="1:18" s="5" customFormat="1" x14ac:dyDescent="0.3">
      <c r="A13" s="45" t="s">
        <v>102</v>
      </c>
      <c r="B13" s="8">
        <f t="shared" si="0"/>
        <v>0</v>
      </c>
      <c r="C13" s="9">
        <f t="shared" ref="C13:C17" si="7">IFERROR(B13/$B$10,0)</f>
        <v>0</v>
      </c>
      <c r="D13" s="8">
        <f>SUM(D14:D16)</f>
        <v>0</v>
      </c>
      <c r="E13" s="9">
        <f t="shared" si="1"/>
        <v>0</v>
      </c>
      <c r="F13" s="8">
        <f>SUM(F14:F16)</f>
        <v>0</v>
      </c>
      <c r="G13" s="9">
        <f t="shared" ref="G13:I13" si="8">IFERROR(F13/$B13,0)</f>
        <v>0</v>
      </c>
      <c r="H13" s="8">
        <f>SUM(H14:H16)</f>
        <v>0</v>
      </c>
      <c r="I13" s="9">
        <f t="shared" si="8"/>
        <v>0</v>
      </c>
      <c r="J13" s="8">
        <f>SUM(J14:J16)</f>
        <v>0</v>
      </c>
      <c r="K13" s="9">
        <f t="shared" si="3"/>
        <v>0</v>
      </c>
      <c r="L13" s="8">
        <f>SUM(L14:L16)</f>
        <v>0</v>
      </c>
      <c r="M13" s="9">
        <f t="shared" si="3"/>
        <v>0</v>
      </c>
      <c r="N13" s="8">
        <f>SUM(N14:N16)</f>
        <v>0</v>
      </c>
      <c r="O13" s="9">
        <f t="shared" ref="O13" si="9">IFERROR(N13/$B13,0)</f>
        <v>0</v>
      </c>
      <c r="P13" s="8">
        <f>SUM(P14:P16)</f>
        <v>0</v>
      </c>
      <c r="Q13" s="9">
        <f t="shared" ref="Q13" si="10">IFERROR(P13/$B13,0)</f>
        <v>0</v>
      </c>
      <c r="R13" s="50"/>
    </row>
    <row r="14" spans="1:18" s="5" customFormat="1" x14ac:dyDescent="0.3">
      <c r="A14" s="46" t="s">
        <v>2</v>
      </c>
      <c r="B14" s="8">
        <f t="shared" si="0"/>
        <v>0</v>
      </c>
      <c r="C14" s="9">
        <f>IFERROR(B14/$B$10,0)</f>
        <v>0</v>
      </c>
      <c r="D14" s="8">
        <f>'TAB1'!D14</f>
        <v>0</v>
      </c>
      <c r="E14" s="9">
        <f t="shared" si="1"/>
        <v>0</v>
      </c>
      <c r="F14" s="8">
        <f>'TAB1'!F14</f>
        <v>0</v>
      </c>
      <c r="G14" s="9">
        <f t="shared" ref="G14:I14" si="11">IFERROR(F14/$B14,0)</f>
        <v>0</v>
      </c>
      <c r="H14" s="8">
        <f>'TAB1'!H14</f>
        <v>0</v>
      </c>
      <c r="I14" s="9">
        <f t="shared" si="11"/>
        <v>0</v>
      </c>
      <c r="J14" s="8">
        <f>'TAB1'!J14</f>
        <v>0</v>
      </c>
      <c r="K14" s="9">
        <f t="shared" si="3"/>
        <v>0</v>
      </c>
      <c r="L14" s="8">
        <f>'TAB1'!L14</f>
        <v>0</v>
      </c>
      <c r="M14" s="9">
        <f t="shared" si="3"/>
        <v>0</v>
      </c>
      <c r="N14" s="8">
        <f>'TAB1'!N14</f>
        <v>0</v>
      </c>
      <c r="O14" s="9">
        <f t="shared" ref="O14" si="12">IFERROR(N14/$B14,0)</f>
        <v>0</v>
      </c>
      <c r="P14" s="8">
        <f>'TAB1'!P14</f>
        <v>0</v>
      </c>
      <c r="Q14" s="9">
        <f t="shared" ref="Q14" si="13">IFERROR(P14/$B14,0)</f>
        <v>0</v>
      </c>
      <c r="R14" s="50"/>
    </row>
    <row r="15" spans="1:18" s="5" customFormat="1" ht="14.45" customHeight="1" x14ac:dyDescent="0.3">
      <c r="A15" s="46" t="s">
        <v>6</v>
      </c>
      <c r="B15" s="8">
        <f t="shared" si="0"/>
        <v>0</v>
      </c>
      <c r="C15" s="9">
        <f t="shared" si="7"/>
        <v>0</v>
      </c>
      <c r="D15" s="8">
        <f>'TAB1'!D15</f>
        <v>0</v>
      </c>
      <c r="E15" s="9">
        <f t="shared" si="1"/>
        <v>0</v>
      </c>
      <c r="F15" s="8">
        <f>'TAB1'!F15</f>
        <v>0</v>
      </c>
      <c r="G15" s="9">
        <f t="shared" ref="G15:I15" si="14">IFERROR(F15/$B15,0)</f>
        <v>0</v>
      </c>
      <c r="H15" s="8">
        <f>'TAB1'!H15</f>
        <v>0</v>
      </c>
      <c r="I15" s="9">
        <f t="shared" si="14"/>
        <v>0</v>
      </c>
      <c r="J15" s="8">
        <f>'TAB1'!J15</f>
        <v>0</v>
      </c>
      <c r="K15" s="9">
        <f t="shared" si="3"/>
        <v>0</v>
      </c>
      <c r="L15" s="8">
        <f>'TAB1'!L15</f>
        <v>0</v>
      </c>
      <c r="M15" s="9">
        <f t="shared" si="3"/>
        <v>0</v>
      </c>
      <c r="N15" s="8">
        <f>'TAB1'!N15</f>
        <v>0</v>
      </c>
      <c r="O15" s="9">
        <f t="shared" ref="O15" si="15">IFERROR(N15/$B15,0)</f>
        <v>0</v>
      </c>
      <c r="P15" s="8">
        <f>'TAB1'!P15</f>
        <v>0</v>
      </c>
      <c r="Q15" s="9">
        <f t="shared" ref="Q15" si="16">IFERROR(P15/$B15,0)</f>
        <v>0</v>
      </c>
      <c r="R15" s="50"/>
    </row>
    <row r="16" spans="1:18" s="5" customFormat="1" ht="14.45" customHeight="1" x14ac:dyDescent="0.3">
      <c r="A16" s="46" t="s">
        <v>10</v>
      </c>
      <c r="B16" s="8">
        <f>D16+F16+H16+J16+L16+N16+P16</f>
        <v>0</v>
      </c>
      <c r="C16" s="9">
        <f>IFERROR(B16/$B$10,0)</f>
        <v>0</v>
      </c>
      <c r="D16" s="8">
        <f>'TAB1'!D16</f>
        <v>0</v>
      </c>
      <c r="E16" s="9">
        <f t="shared" si="1"/>
        <v>0</v>
      </c>
      <c r="F16" s="8">
        <f>'TAB1'!F16</f>
        <v>0</v>
      </c>
      <c r="G16" s="9">
        <f t="shared" ref="G16:I16" si="17">IFERROR(F16/$B16,0)</f>
        <v>0</v>
      </c>
      <c r="H16" s="8">
        <f>'TAB1'!H16</f>
        <v>0</v>
      </c>
      <c r="I16" s="9">
        <f t="shared" si="17"/>
        <v>0</v>
      </c>
      <c r="J16" s="8">
        <f>'TAB1'!J16</f>
        <v>0</v>
      </c>
      <c r="K16" s="9">
        <f t="shared" si="3"/>
        <v>0</v>
      </c>
      <c r="L16" s="8">
        <f>'TAB1'!L16</f>
        <v>0</v>
      </c>
      <c r="M16" s="9">
        <f t="shared" si="3"/>
        <v>0</v>
      </c>
      <c r="N16" s="8">
        <f>'TAB1'!N16</f>
        <v>0</v>
      </c>
      <c r="O16" s="9">
        <f t="shared" ref="O16" si="18">IFERROR(N16/$B16,0)</f>
        <v>0</v>
      </c>
      <c r="P16" s="8">
        <f>'TAB1'!P16</f>
        <v>0</v>
      </c>
      <c r="Q16" s="9">
        <f t="shared" ref="Q16" si="19">IFERROR(P16/$B16,0)</f>
        <v>0</v>
      </c>
      <c r="R16" s="50"/>
    </row>
    <row r="17" spans="1:18" s="5" customFormat="1" ht="14.45" customHeight="1" x14ac:dyDescent="0.3">
      <c r="A17" s="45" t="s">
        <v>103</v>
      </c>
      <c r="B17" s="8">
        <f t="shared" si="0"/>
        <v>0</v>
      </c>
      <c r="C17" s="9">
        <f t="shared" si="7"/>
        <v>0</v>
      </c>
      <c r="D17" s="8">
        <f>'TAB1'!D28+'TAB1'!D32</f>
        <v>0</v>
      </c>
      <c r="E17" s="9">
        <f t="shared" si="1"/>
        <v>0</v>
      </c>
      <c r="F17" s="8">
        <f>'TAB1'!F28+'TAB1'!F32</f>
        <v>0</v>
      </c>
      <c r="G17" s="9">
        <f t="shared" ref="G17:I18" si="20">IFERROR(F17/$B17,0)</f>
        <v>0</v>
      </c>
      <c r="H17" s="8">
        <f>'TAB1'!H28+'TAB1'!H32</f>
        <v>0</v>
      </c>
      <c r="I17" s="9">
        <f t="shared" si="20"/>
        <v>0</v>
      </c>
      <c r="J17" s="8">
        <f>'TAB1'!J28+'TAB1'!J32</f>
        <v>0</v>
      </c>
      <c r="K17" s="9">
        <f t="shared" si="3"/>
        <v>0</v>
      </c>
      <c r="L17" s="8">
        <f>'TAB1'!L28+'TAB1'!L32</f>
        <v>0</v>
      </c>
      <c r="M17" s="9">
        <f t="shared" si="3"/>
        <v>0</v>
      </c>
      <c r="N17" s="8">
        <f>'TAB1'!N28+'TAB1'!N32</f>
        <v>0</v>
      </c>
      <c r="O17" s="9">
        <f t="shared" ref="O17:O18" si="21">IFERROR(N17/$B17,0)</f>
        <v>0</v>
      </c>
      <c r="P17" s="8">
        <f>'TAB1'!P28+'TAB1'!P32</f>
        <v>0</v>
      </c>
      <c r="Q17" s="9">
        <f t="shared" ref="Q17:Q18" si="22">IFERROR(P17/$B17,0)</f>
        <v>0</v>
      </c>
      <c r="R17" s="50"/>
    </row>
    <row r="18" spans="1:18" x14ac:dyDescent="0.3">
      <c r="A18" s="47" t="s">
        <v>211</v>
      </c>
      <c r="B18" s="314">
        <f>D18+F18+H18+J18+L18+N18+P18</f>
        <v>0</v>
      </c>
      <c r="C18" s="11">
        <f>IFERROR(B18/B18,0)</f>
        <v>0</v>
      </c>
      <c r="D18" s="10">
        <f>D11+D12+D13+D17</f>
        <v>0</v>
      </c>
      <c r="E18" s="11">
        <f>IFERROR(D18/$B18,0)</f>
        <v>0</v>
      </c>
      <c r="F18" s="10">
        <f>F11+F12+F13+F17</f>
        <v>0</v>
      </c>
      <c r="G18" s="11">
        <f t="shared" si="20"/>
        <v>0</v>
      </c>
      <c r="H18" s="10">
        <f>H11+H12+H13+H17</f>
        <v>0</v>
      </c>
      <c r="I18" s="11">
        <f t="shared" si="20"/>
        <v>0</v>
      </c>
      <c r="J18" s="10">
        <f>J11+J12+J13+J17</f>
        <v>0</v>
      </c>
      <c r="K18" s="11">
        <f>IFERROR(J18/$B18,0)</f>
        <v>0</v>
      </c>
      <c r="L18" s="10">
        <f>L11+L12+L13+L17</f>
        <v>0</v>
      </c>
      <c r="M18" s="11">
        <f t="shared" si="3"/>
        <v>0</v>
      </c>
      <c r="N18" s="10">
        <f>N11+N12+N13+N17</f>
        <v>0</v>
      </c>
      <c r="O18" s="11">
        <f t="shared" si="21"/>
        <v>0</v>
      </c>
      <c r="P18" s="10">
        <f>P11+P12+P13+P17</f>
        <v>0</v>
      </c>
      <c r="Q18" s="11">
        <f t="shared" si="22"/>
        <v>0</v>
      </c>
    </row>
    <row r="19" spans="1:18" x14ac:dyDescent="0.3">
      <c r="R19" s="51"/>
    </row>
    <row r="20" spans="1:18" ht="21" x14ac:dyDescent="0.35">
      <c r="A20" s="406" t="s">
        <v>254</v>
      </c>
      <c r="B20" s="407"/>
      <c r="C20" s="407"/>
      <c r="D20" s="407"/>
      <c r="E20" s="407"/>
      <c r="F20" s="407"/>
      <c r="G20" s="407"/>
      <c r="H20" s="407"/>
      <c r="I20" s="407"/>
      <c r="J20" s="407"/>
      <c r="K20" s="407"/>
      <c r="L20" s="407"/>
      <c r="M20" s="407"/>
      <c r="N20" s="407"/>
      <c r="O20" s="407"/>
      <c r="P20" s="407"/>
      <c r="Q20" s="408"/>
    </row>
    <row r="21" spans="1:18" x14ac:dyDescent="0.3">
      <c r="A21" s="421" t="s">
        <v>0</v>
      </c>
      <c r="B21" s="26" t="str">
        <f>B6</f>
        <v>TOTAL</v>
      </c>
      <c r="C21" s="27"/>
      <c r="D21" s="26" t="str">
        <f>D6</f>
        <v>T1</v>
      </c>
      <c r="E21" s="27"/>
      <c r="F21" s="26" t="str">
        <f>F6</f>
        <v>T2</v>
      </c>
      <c r="G21" s="27"/>
      <c r="H21" s="26" t="str">
        <f>H6</f>
        <v>T3</v>
      </c>
      <c r="I21" s="27"/>
      <c r="J21" s="26" t="str">
        <f>J6</f>
        <v>T4</v>
      </c>
      <c r="K21" s="27"/>
      <c r="L21" s="26" t="str">
        <f>L6</f>
        <v>T5</v>
      </c>
      <c r="M21" s="27"/>
      <c r="N21" s="26" t="str">
        <f>N6</f>
        <v>T6</v>
      </c>
      <c r="O21" s="27"/>
      <c r="P21" s="26" t="str">
        <f>P6</f>
        <v>CNG</v>
      </c>
      <c r="Q21" s="27"/>
    </row>
    <row r="22" spans="1:18" x14ac:dyDescent="0.3">
      <c r="A22" s="422"/>
      <c r="B22" s="7" t="s">
        <v>3</v>
      </c>
      <c r="C22" s="7" t="s">
        <v>4</v>
      </c>
      <c r="D22" s="7" t="s">
        <v>3</v>
      </c>
      <c r="E22" s="7" t="s">
        <v>4</v>
      </c>
      <c r="F22" s="7" t="s">
        <v>3</v>
      </c>
      <c r="G22" s="7" t="s">
        <v>4</v>
      </c>
      <c r="H22" s="7" t="s">
        <v>3</v>
      </c>
      <c r="I22" s="7" t="s">
        <v>4</v>
      </c>
      <c r="J22" s="7" t="s">
        <v>3</v>
      </c>
      <c r="K22" s="7" t="s">
        <v>4</v>
      </c>
      <c r="L22" s="7" t="s">
        <v>3</v>
      </c>
      <c r="M22" s="7" t="s">
        <v>4</v>
      </c>
      <c r="N22" s="7" t="s">
        <v>3</v>
      </c>
      <c r="O22" s="7" t="s">
        <v>4</v>
      </c>
      <c r="P22" s="7" t="s">
        <v>3</v>
      </c>
      <c r="Q22" s="48" t="s">
        <v>4</v>
      </c>
    </row>
    <row r="23" spans="1:18" x14ac:dyDescent="0.3">
      <c r="A23" s="47" t="s">
        <v>11</v>
      </c>
      <c r="B23" s="307">
        <f>D23+F23+H23+J23+L23+N23+P23</f>
        <v>0</v>
      </c>
      <c r="C23" s="309"/>
      <c r="D23" s="307">
        <f>'TAB1'!D64</f>
        <v>0</v>
      </c>
      <c r="E23" s="310"/>
      <c r="F23" s="307">
        <f>'TAB1'!F64</f>
        <v>0</v>
      </c>
      <c r="G23" s="310"/>
      <c r="H23" s="307">
        <f>'TAB1'!H64</f>
        <v>0</v>
      </c>
      <c r="I23" s="310"/>
      <c r="J23" s="307">
        <f>'TAB1'!J64</f>
        <v>0</v>
      </c>
      <c r="K23" s="310"/>
      <c r="L23" s="307">
        <f>'TAB1'!L64</f>
        <v>0</v>
      </c>
      <c r="M23" s="310"/>
      <c r="N23" s="307">
        <f>'TAB1'!N64</f>
        <v>0</v>
      </c>
      <c r="O23" s="310"/>
      <c r="P23" s="307">
        <f>'TAB1'!P64</f>
        <v>0</v>
      </c>
      <c r="Q23" s="310"/>
    </row>
    <row r="24" spans="1:18" x14ac:dyDescent="0.3">
      <c r="A24" s="45" t="s">
        <v>213</v>
      </c>
      <c r="B24" s="8">
        <f>D24+F24+H24+J24+L24+N24+P24</f>
        <v>0</v>
      </c>
      <c r="C24" s="9">
        <f>IFERROR(B24/B23,0)</f>
        <v>0</v>
      </c>
      <c r="D24" s="41"/>
      <c r="E24" s="9">
        <f>IFERROR(D24/D23,0)</f>
        <v>0</v>
      </c>
      <c r="F24" s="41"/>
      <c r="G24" s="9">
        <f>IFERROR(F24/F23,0)</f>
        <v>0</v>
      </c>
      <c r="H24" s="41"/>
      <c r="I24" s="9">
        <f>IFERROR(H24/H23,0)</f>
        <v>0</v>
      </c>
      <c r="J24" s="41"/>
      <c r="K24" s="9">
        <f>IFERROR(J24/J23,0)</f>
        <v>0</v>
      </c>
      <c r="L24" s="41"/>
      <c r="M24" s="9">
        <f>IFERROR(L24/L23,0)</f>
        <v>0</v>
      </c>
      <c r="N24" s="41"/>
      <c r="O24" s="9">
        <f>IFERROR(N24/N23,0)</f>
        <v>0</v>
      </c>
      <c r="P24" s="41"/>
      <c r="Q24" s="9">
        <f>IFERROR(P24/P23,0)</f>
        <v>0</v>
      </c>
    </row>
    <row r="25" spans="1:18" s="317" customFormat="1" ht="27" x14ac:dyDescent="0.3">
      <c r="A25" s="306" t="s">
        <v>212</v>
      </c>
      <c r="B25" s="314">
        <f>D25+F25+H25+J25+L25+N25+P25</f>
        <v>0</v>
      </c>
      <c r="C25" s="315">
        <f>IFERROR(B25/B23,0)</f>
        <v>0</v>
      </c>
      <c r="D25" s="314">
        <f>D23-D24</f>
        <v>0</v>
      </c>
      <c r="E25" s="315">
        <f>IFERROR(D25/D23,0)</f>
        <v>0</v>
      </c>
      <c r="F25" s="314">
        <f>F23-F24</f>
        <v>0</v>
      </c>
      <c r="G25" s="315">
        <f>IFERROR(F25/F23,0)</f>
        <v>0</v>
      </c>
      <c r="H25" s="314">
        <f>H23-H24</f>
        <v>0</v>
      </c>
      <c r="I25" s="315">
        <f>IFERROR(H25/H23,0)</f>
        <v>0</v>
      </c>
      <c r="J25" s="314">
        <f>J23-J24</f>
        <v>0</v>
      </c>
      <c r="K25" s="315">
        <f>IFERROR(J25/J23,0)</f>
        <v>0</v>
      </c>
      <c r="L25" s="314">
        <f>L23-L24</f>
        <v>0</v>
      </c>
      <c r="M25" s="315">
        <f>IFERROR(L25/L23,0)</f>
        <v>0</v>
      </c>
      <c r="N25" s="314">
        <f>N23-N24</f>
        <v>0</v>
      </c>
      <c r="O25" s="315">
        <f>IFERROR(N25/N23,0)</f>
        <v>0</v>
      </c>
      <c r="P25" s="314">
        <f>P23-P24</f>
        <v>0</v>
      </c>
      <c r="Q25" s="315">
        <f>IFERROR(P25/P23,0)</f>
        <v>0</v>
      </c>
      <c r="R25" s="316"/>
    </row>
    <row r="26" spans="1:18" s="5" customFormat="1" ht="14.45" customHeight="1" x14ac:dyDescent="0.3">
      <c r="A26" s="45" t="s">
        <v>100</v>
      </c>
      <c r="B26" s="8">
        <f t="shared" ref="B26:B32" si="23">D26+F26+H26+J26+L26+N26+P26</f>
        <v>0</v>
      </c>
      <c r="C26" s="9">
        <f>IFERROR(B26/$B$10,0)</f>
        <v>0</v>
      </c>
      <c r="D26" s="308">
        <f>D25-D27-D28-D32</f>
        <v>0</v>
      </c>
      <c r="E26" s="9">
        <f t="shared" ref="E26" si="24">IFERROR(D26/$B26,0)</f>
        <v>0</v>
      </c>
      <c r="F26" s="308">
        <f>F25-F27-F28-F32</f>
        <v>0</v>
      </c>
      <c r="G26" s="9">
        <f t="shared" ref="G26" si="25">IFERROR(F26/$B26,0)</f>
        <v>0</v>
      </c>
      <c r="H26" s="308">
        <f>H25-H27-H28-H32</f>
        <v>0</v>
      </c>
      <c r="I26" s="9">
        <f t="shared" ref="I26" si="26">IFERROR(H26/$B26,0)</f>
        <v>0</v>
      </c>
      <c r="J26" s="308">
        <f>J25-J27-J28-J32</f>
        <v>0</v>
      </c>
      <c r="K26" s="9">
        <f t="shared" ref="K26" si="27">IFERROR(J26/$B26,0)</f>
        <v>0</v>
      </c>
      <c r="L26" s="308">
        <f>L25-L27-L28-L32</f>
        <v>0</v>
      </c>
      <c r="M26" s="9">
        <f t="shared" ref="M26" si="28">IFERROR(L26/$B26,0)</f>
        <v>0</v>
      </c>
      <c r="N26" s="308">
        <f>N25-N27-N28-N32</f>
        <v>0</v>
      </c>
      <c r="O26" s="9">
        <f>IFERROR(N26/$B26,0)</f>
        <v>0</v>
      </c>
      <c r="P26" s="308">
        <f>P25-P27-P28-P32</f>
        <v>0</v>
      </c>
      <c r="Q26" s="9">
        <f>IFERROR(P26/$B26,0)</f>
        <v>0</v>
      </c>
      <c r="R26" s="50"/>
    </row>
    <row r="27" spans="1:18" x14ac:dyDescent="0.3">
      <c r="A27" s="45" t="s">
        <v>101</v>
      </c>
      <c r="B27" s="8">
        <f t="shared" si="23"/>
        <v>0</v>
      </c>
      <c r="C27" s="9">
        <f>IFERROR(B27/B33,0)</f>
        <v>0</v>
      </c>
      <c r="D27" s="8">
        <f>SUM('TAB1'!D41,'TAB1'!D50)</f>
        <v>0</v>
      </c>
      <c r="E27" s="9">
        <f t="shared" ref="E27:E33" si="29">IFERROR(D27/$B27,0)</f>
        <v>0</v>
      </c>
      <c r="F27" s="8">
        <f>SUM('TAB1'!F41,'TAB1'!F50)</f>
        <v>0</v>
      </c>
      <c r="G27" s="9">
        <f t="shared" ref="G27:G33" si="30">IFERROR(F27/$B27,0)</f>
        <v>0</v>
      </c>
      <c r="H27" s="8">
        <f>SUM('TAB1'!H41,'TAB1'!H50)</f>
        <v>0</v>
      </c>
      <c r="I27" s="9">
        <f t="shared" ref="I27:I33" si="31">IFERROR(H27/$B27,0)</f>
        <v>0</v>
      </c>
      <c r="J27" s="8">
        <f>SUM('TAB1'!J41,'TAB1'!J50)</f>
        <v>0</v>
      </c>
      <c r="K27" s="9">
        <f t="shared" ref="K27:K33" si="32">IFERROR(J27/$B27,0)</f>
        <v>0</v>
      </c>
      <c r="L27" s="8">
        <f>SUM('TAB1'!L41,'TAB1'!L50)</f>
        <v>0</v>
      </c>
      <c r="M27" s="9">
        <f t="shared" ref="M27:M33" si="33">IFERROR(L27/$B27,0)</f>
        <v>0</v>
      </c>
      <c r="N27" s="8">
        <f>SUM('TAB1'!N41,'TAB1'!N50)</f>
        <v>0</v>
      </c>
      <c r="O27" s="9">
        <f t="shared" ref="O27:O33" si="34">IFERROR(N27/$B27,0)</f>
        <v>0</v>
      </c>
      <c r="P27" s="208"/>
      <c r="Q27" s="9">
        <f t="shared" ref="Q27:Q33" si="35">IFERROR(P27/$B27,0)</f>
        <v>0</v>
      </c>
    </row>
    <row r="28" spans="1:18" x14ac:dyDescent="0.3">
      <c r="A28" s="45" t="s">
        <v>102</v>
      </c>
      <c r="B28" s="8">
        <f t="shared" si="23"/>
        <v>0</v>
      </c>
      <c r="C28" s="9">
        <f>IFERROR(B28/B33,0)</f>
        <v>0</v>
      </c>
      <c r="D28" s="8">
        <f>SUM(D29:D31)</f>
        <v>0</v>
      </c>
      <c r="E28" s="9">
        <f t="shared" si="29"/>
        <v>0</v>
      </c>
      <c r="F28" s="8">
        <f>SUM(F29:F31)</f>
        <v>0</v>
      </c>
      <c r="G28" s="9">
        <f t="shared" si="30"/>
        <v>0</v>
      </c>
      <c r="H28" s="8">
        <f>SUM(H29:H31)</f>
        <v>0</v>
      </c>
      <c r="I28" s="9">
        <f t="shared" si="31"/>
        <v>0</v>
      </c>
      <c r="J28" s="8">
        <f>SUM(J29:J31)</f>
        <v>0</v>
      </c>
      <c r="K28" s="9">
        <f t="shared" si="32"/>
        <v>0</v>
      </c>
      <c r="L28" s="8">
        <f>SUM(L29:L31)</f>
        <v>0</v>
      </c>
      <c r="M28" s="9">
        <f t="shared" si="33"/>
        <v>0</v>
      </c>
      <c r="N28" s="8">
        <f>SUM(N29:N31)</f>
        <v>0</v>
      </c>
      <c r="O28" s="9">
        <f t="shared" si="34"/>
        <v>0</v>
      </c>
      <c r="P28" s="8">
        <f>SUM(P29:P31)</f>
        <v>0</v>
      </c>
      <c r="Q28" s="9">
        <f t="shared" si="35"/>
        <v>0</v>
      </c>
    </row>
    <row r="29" spans="1:18" x14ac:dyDescent="0.3">
      <c r="A29" s="46" t="s">
        <v>2</v>
      </c>
      <c r="B29" s="8">
        <f t="shared" si="23"/>
        <v>0</v>
      </c>
      <c r="C29" s="9">
        <f>IFERROR(B29/B33,0)</f>
        <v>0</v>
      </c>
      <c r="D29" s="8">
        <f>'TAB1'!D45</f>
        <v>0</v>
      </c>
      <c r="E29" s="9">
        <f t="shared" si="29"/>
        <v>0</v>
      </c>
      <c r="F29" s="8">
        <f>'TAB1'!F45</f>
        <v>0</v>
      </c>
      <c r="G29" s="9">
        <f t="shared" si="30"/>
        <v>0</v>
      </c>
      <c r="H29" s="8">
        <f>'TAB1'!H45</f>
        <v>0</v>
      </c>
      <c r="I29" s="9">
        <f t="shared" si="31"/>
        <v>0</v>
      </c>
      <c r="J29" s="8">
        <f>'TAB1'!J45</f>
        <v>0</v>
      </c>
      <c r="K29" s="9">
        <f t="shared" si="32"/>
        <v>0</v>
      </c>
      <c r="L29" s="8">
        <f>'TAB1'!L45</f>
        <v>0</v>
      </c>
      <c r="M29" s="9">
        <f t="shared" si="33"/>
        <v>0</v>
      </c>
      <c r="N29" s="8">
        <f>'TAB1'!N45</f>
        <v>0</v>
      </c>
      <c r="O29" s="9">
        <f t="shared" si="34"/>
        <v>0</v>
      </c>
      <c r="P29" s="8">
        <f>'TAB1'!P45</f>
        <v>0</v>
      </c>
      <c r="Q29" s="9">
        <f t="shared" si="35"/>
        <v>0</v>
      </c>
    </row>
    <row r="30" spans="1:18" x14ac:dyDescent="0.3">
      <c r="A30" s="46" t="s">
        <v>6</v>
      </c>
      <c r="B30" s="8">
        <f t="shared" si="23"/>
        <v>0</v>
      </c>
      <c r="C30" s="9">
        <f>IFERROR(B30/B33,0)</f>
        <v>0</v>
      </c>
      <c r="D30" s="8">
        <f>'TAB1'!D46</f>
        <v>0</v>
      </c>
      <c r="E30" s="9">
        <f t="shared" si="29"/>
        <v>0</v>
      </c>
      <c r="F30" s="8">
        <f>'TAB1'!F46</f>
        <v>0</v>
      </c>
      <c r="G30" s="9">
        <f t="shared" si="30"/>
        <v>0</v>
      </c>
      <c r="H30" s="8">
        <f>'TAB1'!H46</f>
        <v>0</v>
      </c>
      <c r="I30" s="9">
        <f t="shared" si="31"/>
        <v>0</v>
      </c>
      <c r="J30" s="8">
        <f>'TAB1'!J46</f>
        <v>0</v>
      </c>
      <c r="K30" s="9">
        <f t="shared" si="32"/>
        <v>0</v>
      </c>
      <c r="L30" s="8">
        <f>'TAB1'!L46</f>
        <v>0</v>
      </c>
      <c r="M30" s="9">
        <f t="shared" si="33"/>
        <v>0</v>
      </c>
      <c r="N30" s="8">
        <f>'TAB1'!N46</f>
        <v>0</v>
      </c>
      <c r="O30" s="9">
        <f t="shared" si="34"/>
        <v>0</v>
      </c>
      <c r="P30" s="8">
        <f>'TAB1'!P46</f>
        <v>0</v>
      </c>
      <c r="Q30" s="9">
        <f t="shared" si="35"/>
        <v>0</v>
      </c>
    </row>
    <row r="31" spans="1:18" x14ac:dyDescent="0.3">
      <c r="A31" s="46" t="s">
        <v>10</v>
      </c>
      <c r="B31" s="8">
        <f>D31+F31+H31+J31+L31+N31+P31</f>
        <v>0</v>
      </c>
      <c r="C31" s="9">
        <f>IFERROR(B31/B33,0)</f>
        <v>0</v>
      </c>
      <c r="D31" s="8">
        <f>'TAB1'!D47</f>
        <v>0</v>
      </c>
      <c r="E31" s="9">
        <f t="shared" si="29"/>
        <v>0</v>
      </c>
      <c r="F31" s="8">
        <f>'TAB1'!F47</f>
        <v>0</v>
      </c>
      <c r="G31" s="9">
        <f t="shared" si="30"/>
        <v>0</v>
      </c>
      <c r="H31" s="8">
        <f>'TAB1'!H47</f>
        <v>0</v>
      </c>
      <c r="I31" s="9">
        <f t="shared" si="31"/>
        <v>0</v>
      </c>
      <c r="J31" s="8">
        <f>'TAB1'!J47</f>
        <v>0</v>
      </c>
      <c r="K31" s="9">
        <f t="shared" si="32"/>
        <v>0</v>
      </c>
      <c r="L31" s="8">
        <f>'TAB1'!L47</f>
        <v>0</v>
      </c>
      <c r="M31" s="9">
        <f t="shared" si="33"/>
        <v>0</v>
      </c>
      <c r="N31" s="8">
        <f>'TAB1'!N47</f>
        <v>0</v>
      </c>
      <c r="O31" s="9">
        <f t="shared" si="34"/>
        <v>0</v>
      </c>
      <c r="P31" s="8">
        <f>'TAB1'!P47</f>
        <v>0</v>
      </c>
      <c r="Q31" s="9">
        <f t="shared" si="35"/>
        <v>0</v>
      </c>
    </row>
    <row r="32" spans="1:18" x14ac:dyDescent="0.3">
      <c r="A32" s="45" t="s">
        <v>103</v>
      </c>
      <c r="B32" s="8">
        <f t="shared" si="23"/>
        <v>0</v>
      </c>
      <c r="C32" s="9">
        <f>IFERROR(B32/B33,0)</f>
        <v>0</v>
      </c>
      <c r="D32" s="8">
        <f>'TAB1'!D59+'TAB1'!D63</f>
        <v>0</v>
      </c>
      <c r="E32" s="9">
        <f t="shared" si="29"/>
        <v>0</v>
      </c>
      <c r="F32" s="8">
        <f>'TAB1'!F59+'TAB1'!F63</f>
        <v>0</v>
      </c>
      <c r="G32" s="9">
        <f t="shared" si="30"/>
        <v>0</v>
      </c>
      <c r="H32" s="8">
        <f>'TAB1'!H59+'TAB1'!H63</f>
        <v>0</v>
      </c>
      <c r="I32" s="9">
        <f t="shared" si="31"/>
        <v>0</v>
      </c>
      <c r="J32" s="8">
        <f>'TAB1'!J59+'TAB1'!J63</f>
        <v>0</v>
      </c>
      <c r="K32" s="9">
        <f t="shared" si="32"/>
        <v>0</v>
      </c>
      <c r="L32" s="8">
        <f>'TAB1'!L59+'TAB1'!L63</f>
        <v>0</v>
      </c>
      <c r="M32" s="9">
        <f t="shared" si="33"/>
        <v>0</v>
      </c>
      <c r="N32" s="8">
        <f>'TAB1'!N59+'TAB1'!N63</f>
        <v>0</v>
      </c>
      <c r="O32" s="9">
        <f t="shared" si="34"/>
        <v>0</v>
      </c>
      <c r="P32" s="8">
        <f>'TAB1'!P59+'TAB1'!P63</f>
        <v>0</v>
      </c>
      <c r="Q32" s="9">
        <f t="shared" si="35"/>
        <v>0</v>
      </c>
    </row>
    <row r="33" spans="1:18" x14ac:dyDescent="0.3">
      <c r="A33" s="47" t="s">
        <v>211</v>
      </c>
      <c r="B33" s="314">
        <f>D33+F33+H33+J33+L33+N33+P33</f>
        <v>0</v>
      </c>
      <c r="C33" s="11">
        <f>IFERROR(B33/B33,0)</f>
        <v>0</v>
      </c>
      <c r="D33" s="10">
        <f>D26+D27+D28+D32</f>
        <v>0</v>
      </c>
      <c r="E33" s="11">
        <f t="shared" si="29"/>
        <v>0</v>
      </c>
      <c r="F33" s="10">
        <f>F26+F27+F28+F32</f>
        <v>0</v>
      </c>
      <c r="G33" s="11">
        <f t="shared" si="30"/>
        <v>0</v>
      </c>
      <c r="H33" s="10">
        <f>H26+H27+H28+H32</f>
        <v>0</v>
      </c>
      <c r="I33" s="11">
        <f t="shared" si="31"/>
        <v>0</v>
      </c>
      <c r="J33" s="10">
        <f>J26+J27+J28+J32</f>
        <v>0</v>
      </c>
      <c r="K33" s="11">
        <f t="shared" si="32"/>
        <v>0</v>
      </c>
      <c r="L33" s="10">
        <f>L26+L27+L28+L32</f>
        <v>0</v>
      </c>
      <c r="M33" s="11">
        <f t="shared" si="33"/>
        <v>0</v>
      </c>
      <c r="N33" s="10">
        <f>N26+N27+N28+N32</f>
        <v>0</v>
      </c>
      <c r="O33" s="11">
        <f t="shared" si="34"/>
        <v>0</v>
      </c>
      <c r="P33" s="10">
        <f>P26+P27+P28+P32</f>
        <v>0</v>
      </c>
      <c r="Q33" s="11">
        <f t="shared" si="35"/>
        <v>0</v>
      </c>
    </row>
    <row r="35" spans="1:18" ht="21" x14ac:dyDescent="0.35">
      <c r="A35" s="406" t="s">
        <v>255</v>
      </c>
      <c r="B35" s="407"/>
      <c r="C35" s="407"/>
      <c r="D35" s="407"/>
      <c r="E35" s="407"/>
      <c r="F35" s="407"/>
      <c r="G35" s="407"/>
      <c r="H35" s="407"/>
      <c r="I35" s="407"/>
      <c r="J35" s="407"/>
      <c r="K35" s="407"/>
      <c r="L35" s="407"/>
      <c r="M35" s="407"/>
      <c r="N35" s="407"/>
      <c r="O35" s="407"/>
      <c r="P35" s="407"/>
      <c r="Q35" s="408"/>
    </row>
    <row r="36" spans="1:18" x14ac:dyDescent="0.3">
      <c r="A36" s="421" t="s">
        <v>0</v>
      </c>
      <c r="B36" s="26" t="str">
        <f>B21</f>
        <v>TOTAL</v>
      </c>
      <c r="C36" s="27"/>
      <c r="D36" s="26" t="str">
        <f>D21</f>
        <v>T1</v>
      </c>
      <c r="E36" s="27"/>
      <c r="F36" s="26" t="str">
        <f>F21</f>
        <v>T2</v>
      </c>
      <c r="G36" s="27"/>
      <c r="H36" s="26" t="str">
        <f>H21</f>
        <v>T3</v>
      </c>
      <c r="I36" s="27"/>
      <c r="J36" s="26" t="str">
        <f>J21</f>
        <v>T4</v>
      </c>
      <c r="K36" s="27"/>
      <c r="L36" s="26" t="str">
        <f>L21</f>
        <v>T5</v>
      </c>
      <c r="M36" s="27"/>
      <c r="N36" s="26" t="str">
        <f>N21</f>
        <v>T6</v>
      </c>
      <c r="O36" s="27"/>
      <c r="P36" s="26" t="str">
        <f>P21</f>
        <v>CNG</v>
      </c>
      <c r="Q36" s="27"/>
    </row>
    <row r="37" spans="1:18" x14ac:dyDescent="0.3">
      <c r="A37" s="422"/>
      <c r="B37" s="7" t="s">
        <v>3</v>
      </c>
      <c r="C37" s="7" t="s">
        <v>4</v>
      </c>
      <c r="D37" s="7" t="s">
        <v>3</v>
      </c>
      <c r="E37" s="7" t="s">
        <v>4</v>
      </c>
      <c r="F37" s="7" t="s">
        <v>3</v>
      </c>
      <c r="G37" s="7" t="s">
        <v>4</v>
      </c>
      <c r="H37" s="7" t="s">
        <v>3</v>
      </c>
      <c r="I37" s="7" t="s">
        <v>4</v>
      </c>
      <c r="J37" s="7" t="s">
        <v>3</v>
      </c>
      <c r="K37" s="7" t="s">
        <v>4</v>
      </c>
      <c r="L37" s="7" t="s">
        <v>3</v>
      </c>
      <c r="M37" s="7" t="s">
        <v>4</v>
      </c>
      <c r="N37" s="7" t="s">
        <v>3</v>
      </c>
      <c r="O37" s="7" t="s">
        <v>4</v>
      </c>
      <c r="P37" s="7" t="s">
        <v>3</v>
      </c>
      <c r="Q37" s="48" t="s">
        <v>4</v>
      </c>
    </row>
    <row r="38" spans="1:18" x14ac:dyDescent="0.3">
      <c r="A38" s="47" t="s">
        <v>11</v>
      </c>
      <c r="B38" s="307">
        <f>D38+F38+H38+J38+L38+N38+P38</f>
        <v>0</v>
      </c>
      <c r="C38" s="309"/>
      <c r="D38" s="307">
        <f>'TAB1'!D94</f>
        <v>0</v>
      </c>
      <c r="E38" s="310"/>
      <c r="F38" s="307">
        <f>'TAB1'!F94</f>
        <v>0</v>
      </c>
      <c r="G38" s="310"/>
      <c r="H38" s="307">
        <f>'TAB1'!H94</f>
        <v>0</v>
      </c>
      <c r="I38" s="310"/>
      <c r="J38" s="307">
        <f>'TAB1'!J94</f>
        <v>0</v>
      </c>
      <c r="K38" s="310"/>
      <c r="L38" s="307">
        <f>'TAB1'!L94</f>
        <v>0</v>
      </c>
      <c r="M38" s="310"/>
      <c r="N38" s="307">
        <f>'TAB1'!N94</f>
        <v>0</v>
      </c>
      <c r="O38" s="310"/>
      <c r="P38" s="307">
        <f>'TAB1'!P94</f>
        <v>0</v>
      </c>
      <c r="Q38" s="310"/>
    </row>
    <row r="39" spans="1:18" x14ac:dyDescent="0.3">
      <c r="A39" s="45" t="s">
        <v>213</v>
      </c>
      <c r="B39" s="8">
        <f>D39+F39+H39+J39+L39+N39+P39</f>
        <v>0</v>
      </c>
      <c r="C39" s="9">
        <f>IFERROR(B39/B38,0)</f>
        <v>0</v>
      </c>
      <c r="D39" s="41"/>
      <c r="E39" s="9">
        <f>IFERROR(D39/D38,0)</f>
        <v>0</v>
      </c>
      <c r="F39" s="41"/>
      <c r="G39" s="9">
        <f>IFERROR(F39/F38,0)</f>
        <v>0</v>
      </c>
      <c r="H39" s="41"/>
      <c r="I39" s="9">
        <f>IFERROR(H39/H38,0)</f>
        <v>0</v>
      </c>
      <c r="J39" s="41"/>
      <c r="K39" s="9">
        <f>IFERROR(J39/J38,0)</f>
        <v>0</v>
      </c>
      <c r="L39" s="41"/>
      <c r="M39" s="9">
        <f>IFERROR(L39/L38,0)</f>
        <v>0</v>
      </c>
      <c r="N39" s="41"/>
      <c r="O39" s="9">
        <f>IFERROR(N39/N38,0)</f>
        <v>0</v>
      </c>
      <c r="P39" s="41"/>
      <c r="Q39" s="9">
        <f>IFERROR(P39/P38,0)</f>
        <v>0</v>
      </c>
    </row>
    <row r="40" spans="1:18" s="317" customFormat="1" ht="27" x14ac:dyDescent="0.3">
      <c r="A40" s="306" t="s">
        <v>212</v>
      </c>
      <c r="B40" s="314">
        <f>D40+F40+H40+J40+L40+N40+P40</f>
        <v>0</v>
      </c>
      <c r="C40" s="315">
        <f>IFERROR(B40/B38,0)</f>
        <v>0</v>
      </c>
      <c r="D40" s="314">
        <f>D38-D39</f>
        <v>0</v>
      </c>
      <c r="E40" s="315">
        <f>IFERROR(D40/D38,0)</f>
        <v>0</v>
      </c>
      <c r="F40" s="314">
        <f>F38-F39</f>
        <v>0</v>
      </c>
      <c r="G40" s="315">
        <f>IFERROR(F40/F38,0)</f>
        <v>0</v>
      </c>
      <c r="H40" s="314">
        <f>H38-H39</f>
        <v>0</v>
      </c>
      <c r="I40" s="315">
        <f>IFERROR(H40/H38,0)</f>
        <v>0</v>
      </c>
      <c r="J40" s="314">
        <f>J38-J39</f>
        <v>0</v>
      </c>
      <c r="K40" s="315">
        <f>IFERROR(J40/J38,0)</f>
        <v>0</v>
      </c>
      <c r="L40" s="314">
        <f>L38-L39</f>
        <v>0</v>
      </c>
      <c r="M40" s="315">
        <f>IFERROR(L40/L38,0)</f>
        <v>0</v>
      </c>
      <c r="N40" s="314">
        <f>N38-N39</f>
        <v>0</v>
      </c>
      <c r="O40" s="315">
        <f>IFERROR(N40/N38,0)</f>
        <v>0</v>
      </c>
      <c r="P40" s="314">
        <f>P38-P39</f>
        <v>0</v>
      </c>
      <c r="Q40" s="315">
        <f>IFERROR(P40/P38,0)</f>
        <v>0</v>
      </c>
      <c r="R40" s="316"/>
    </row>
    <row r="41" spans="1:18" s="5" customFormat="1" ht="14.45" customHeight="1" x14ac:dyDescent="0.3">
      <c r="A41" s="45" t="s">
        <v>100</v>
      </c>
      <c r="B41" s="8">
        <f t="shared" ref="B41:B47" si="36">D41+F41+H41+J41+L41+N41+P41</f>
        <v>0</v>
      </c>
      <c r="C41" s="9">
        <f>IFERROR(B41/$B$10,0)</f>
        <v>0</v>
      </c>
      <c r="D41" s="308">
        <f>D40-D42-D43-D47</f>
        <v>0</v>
      </c>
      <c r="E41" s="9">
        <f t="shared" ref="E41" si="37">IFERROR(D41/$B41,0)</f>
        <v>0</v>
      </c>
      <c r="F41" s="308">
        <f>F40-F42-F43-F47</f>
        <v>0</v>
      </c>
      <c r="G41" s="9">
        <f t="shared" ref="G41" si="38">IFERROR(F41/$B41,0)</f>
        <v>0</v>
      </c>
      <c r="H41" s="308">
        <f>H40-H42-H43-H47</f>
        <v>0</v>
      </c>
      <c r="I41" s="9">
        <f t="shared" ref="I41" si="39">IFERROR(H41/$B41,0)</f>
        <v>0</v>
      </c>
      <c r="J41" s="308">
        <f>J40-J42-J43-J47</f>
        <v>0</v>
      </c>
      <c r="K41" s="9">
        <f t="shared" ref="K41" si="40">IFERROR(J41/$B41,0)</f>
        <v>0</v>
      </c>
      <c r="L41" s="308">
        <f>L40-L42-L43-L47</f>
        <v>0</v>
      </c>
      <c r="M41" s="9">
        <f t="shared" ref="M41" si="41">IFERROR(L41/$B41,0)</f>
        <v>0</v>
      </c>
      <c r="N41" s="308">
        <f>N40-N42-N43-N47</f>
        <v>0</v>
      </c>
      <c r="O41" s="9">
        <f>IFERROR(N41/$B41,0)</f>
        <v>0</v>
      </c>
      <c r="P41" s="308">
        <f>P40-P42-P43-P47</f>
        <v>0</v>
      </c>
      <c r="Q41" s="9">
        <f>IFERROR(P41/$B41,0)</f>
        <v>0</v>
      </c>
      <c r="R41" s="50"/>
    </row>
    <row r="42" spans="1:18" x14ac:dyDescent="0.3">
      <c r="A42" s="45" t="s">
        <v>101</v>
      </c>
      <c r="B42" s="8">
        <f t="shared" si="36"/>
        <v>0</v>
      </c>
      <c r="C42" s="9">
        <f>IFERROR(B42/B48,0)</f>
        <v>0</v>
      </c>
      <c r="D42" s="8">
        <f>SUM('TAB1'!D71,'TAB1'!D80)</f>
        <v>0</v>
      </c>
      <c r="E42" s="9">
        <f t="shared" ref="E42:E48" si="42">IFERROR(D42/$B42,0)</f>
        <v>0</v>
      </c>
      <c r="F42" s="8">
        <f>SUM('TAB1'!F71,'TAB1'!F80)</f>
        <v>0</v>
      </c>
      <c r="G42" s="9">
        <f t="shared" ref="G42:G48" si="43">IFERROR(F42/$B42,0)</f>
        <v>0</v>
      </c>
      <c r="H42" s="8">
        <f>SUM('TAB1'!H71,'TAB1'!H80)</f>
        <v>0</v>
      </c>
      <c r="I42" s="9">
        <f t="shared" ref="I42:I48" si="44">IFERROR(H42/$B42,0)</f>
        <v>0</v>
      </c>
      <c r="J42" s="8">
        <f>SUM('TAB1'!J71,'TAB1'!J80)</f>
        <v>0</v>
      </c>
      <c r="K42" s="9">
        <f t="shared" ref="K42:K48" si="45">IFERROR(J42/$B42,0)</f>
        <v>0</v>
      </c>
      <c r="L42" s="8">
        <f>SUM('TAB1'!L71,'TAB1'!L80)</f>
        <v>0</v>
      </c>
      <c r="M42" s="9">
        <f t="shared" ref="M42:M48" si="46">IFERROR(L42/$B42,0)</f>
        <v>0</v>
      </c>
      <c r="N42" s="8">
        <f>SUM('TAB1'!N71,'TAB1'!N80)</f>
        <v>0</v>
      </c>
      <c r="O42" s="9">
        <f t="shared" ref="O42:O48" si="47">IFERROR(N42/$B42,0)</f>
        <v>0</v>
      </c>
      <c r="P42" s="208"/>
      <c r="Q42" s="9">
        <f t="shared" ref="Q42:Q48" si="48">IFERROR(P42/$B42,0)</f>
        <v>0</v>
      </c>
    </row>
    <row r="43" spans="1:18" x14ac:dyDescent="0.3">
      <c r="A43" s="45" t="s">
        <v>102</v>
      </c>
      <c r="B43" s="8">
        <f t="shared" si="36"/>
        <v>0</v>
      </c>
      <c r="C43" s="9">
        <f>IFERROR(B43/B48,0)</f>
        <v>0</v>
      </c>
      <c r="D43" s="8">
        <f>SUM(D44:D46)</f>
        <v>0</v>
      </c>
      <c r="E43" s="9">
        <f t="shared" si="42"/>
        <v>0</v>
      </c>
      <c r="F43" s="8">
        <f>SUM(F44:F46)</f>
        <v>0</v>
      </c>
      <c r="G43" s="9">
        <f t="shared" si="43"/>
        <v>0</v>
      </c>
      <c r="H43" s="8">
        <f>SUM(H44:H46)</f>
        <v>0</v>
      </c>
      <c r="I43" s="9">
        <f t="shared" si="44"/>
        <v>0</v>
      </c>
      <c r="J43" s="8">
        <f>SUM(J44:J46)</f>
        <v>0</v>
      </c>
      <c r="K43" s="9">
        <f t="shared" si="45"/>
        <v>0</v>
      </c>
      <c r="L43" s="8">
        <f>SUM(L44:L46)</f>
        <v>0</v>
      </c>
      <c r="M43" s="9">
        <f t="shared" si="46"/>
        <v>0</v>
      </c>
      <c r="N43" s="8">
        <f>SUM(N44:N46)</f>
        <v>0</v>
      </c>
      <c r="O43" s="9">
        <f t="shared" si="47"/>
        <v>0</v>
      </c>
      <c r="P43" s="8">
        <f>SUM(P44:P46)</f>
        <v>0</v>
      </c>
      <c r="Q43" s="9">
        <f t="shared" si="48"/>
        <v>0</v>
      </c>
    </row>
    <row r="44" spans="1:18" x14ac:dyDescent="0.3">
      <c r="A44" s="46" t="s">
        <v>2</v>
      </c>
      <c r="B44" s="8">
        <f t="shared" si="36"/>
        <v>0</v>
      </c>
      <c r="C44" s="9">
        <f>IFERROR(B44/B48,0)</f>
        <v>0</v>
      </c>
      <c r="D44" s="8">
        <f>'TAB1'!D75</f>
        <v>0</v>
      </c>
      <c r="E44" s="9">
        <f t="shared" si="42"/>
        <v>0</v>
      </c>
      <c r="F44" s="8">
        <f>'TAB1'!F75</f>
        <v>0</v>
      </c>
      <c r="G44" s="9">
        <f t="shared" si="43"/>
        <v>0</v>
      </c>
      <c r="H44" s="8">
        <f>'TAB1'!H75</f>
        <v>0</v>
      </c>
      <c r="I44" s="9">
        <f t="shared" si="44"/>
        <v>0</v>
      </c>
      <c r="J44" s="8">
        <f>'TAB1'!J75</f>
        <v>0</v>
      </c>
      <c r="K44" s="9">
        <f t="shared" si="45"/>
        <v>0</v>
      </c>
      <c r="L44" s="8">
        <f>'TAB1'!L75</f>
        <v>0</v>
      </c>
      <c r="M44" s="9">
        <f t="shared" si="46"/>
        <v>0</v>
      </c>
      <c r="N44" s="8">
        <f>'TAB1'!N75</f>
        <v>0</v>
      </c>
      <c r="O44" s="9">
        <f t="shared" si="47"/>
        <v>0</v>
      </c>
      <c r="P44" s="8">
        <f>'TAB1'!P75</f>
        <v>0</v>
      </c>
      <c r="Q44" s="9">
        <f t="shared" si="48"/>
        <v>0</v>
      </c>
    </row>
    <row r="45" spans="1:18" x14ac:dyDescent="0.3">
      <c r="A45" s="46" t="s">
        <v>6</v>
      </c>
      <c r="B45" s="8">
        <f t="shared" si="36"/>
        <v>0</v>
      </c>
      <c r="C45" s="9">
        <f>IFERROR(B45/B48,0)</f>
        <v>0</v>
      </c>
      <c r="D45" s="8">
        <f>'TAB1'!D76</f>
        <v>0</v>
      </c>
      <c r="E45" s="9">
        <f t="shared" si="42"/>
        <v>0</v>
      </c>
      <c r="F45" s="8">
        <f>'TAB1'!F76</f>
        <v>0</v>
      </c>
      <c r="G45" s="9">
        <f t="shared" si="43"/>
        <v>0</v>
      </c>
      <c r="H45" s="8">
        <f>'TAB1'!H76</f>
        <v>0</v>
      </c>
      <c r="I45" s="9">
        <f t="shared" si="44"/>
        <v>0</v>
      </c>
      <c r="J45" s="8">
        <f>'TAB1'!J76</f>
        <v>0</v>
      </c>
      <c r="K45" s="9">
        <f t="shared" si="45"/>
        <v>0</v>
      </c>
      <c r="L45" s="8">
        <f>'TAB1'!L76</f>
        <v>0</v>
      </c>
      <c r="M45" s="9">
        <f t="shared" si="46"/>
        <v>0</v>
      </c>
      <c r="N45" s="8">
        <f>'TAB1'!N76</f>
        <v>0</v>
      </c>
      <c r="O45" s="9">
        <f t="shared" si="47"/>
        <v>0</v>
      </c>
      <c r="P45" s="8">
        <f>'TAB1'!P76</f>
        <v>0</v>
      </c>
      <c r="Q45" s="9">
        <f t="shared" si="48"/>
        <v>0</v>
      </c>
    </row>
    <row r="46" spans="1:18" x14ac:dyDescent="0.3">
      <c r="A46" s="46" t="s">
        <v>10</v>
      </c>
      <c r="B46" s="8">
        <f>D46+F46+H46+J46+L46+N46+P46</f>
        <v>0</v>
      </c>
      <c r="C46" s="9">
        <f>IFERROR(B46/B48,0)</f>
        <v>0</v>
      </c>
      <c r="D46" s="8">
        <f>'TAB1'!D77</f>
        <v>0</v>
      </c>
      <c r="E46" s="9">
        <f t="shared" si="42"/>
        <v>0</v>
      </c>
      <c r="F46" s="8">
        <f>'TAB1'!F77</f>
        <v>0</v>
      </c>
      <c r="G46" s="9">
        <f t="shared" si="43"/>
        <v>0</v>
      </c>
      <c r="H46" s="8">
        <f>'TAB1'!H77</f>
        <v>0</v>
      </c>
      <c r="I46" s="9">
        <f t="shared" si="44"/>
        <v>0</v>
      </c>
      <c r="J46" s="8">
        <f>'TAB1'!J77</f>
        <v>0</v>
      </c>
      <c r="K46" s="9">
        <f t="shared" si="45"/>
        <v>0</v>
      </c>
      <c r="L46" s="8">
        <f>'TAB1'!L77</f>
        <v>0</v>
      </c>
      <c r="M46" s="9">
        <f t="shared" si="46"/>
        <v>0</v>
      </c>
      <c r="N46" s="8">
        <f>'TAB1'!N77</f>
        <v>0</v>
      </c>
      <c r="O46" s="9">
        <f t="shared" si="47"/>
        <v>0</v>
      </c>
      <c r="P46" s="8">
        <f>'TAB1'!P77</f>
        <v>0</v>
      </c>
      <c r="Q46" s="9">
        <f t="shared" si="48"/>
        <v>0</v>
      </c>
    </row>
    <row r="47" spans="1:18" x14ac:dyDescent="0.3">
      <c r="A47" s="45" t="s">
        <v>103</v>
      </c>
      <c r="B47" s="8">
        <f t="shared" si="36"/>
        <v>0</v>
      </c>
      <c r="C47" s="9">
        <f>IFERROR(B47/B48,0)</f>
        <v>0</v>
      </c>
      <c r="D47" s="8">
        <f>'TAB1'!D89+'TAB1'!D93</f>
        <v>0</v>
      </c>
      <c r="E47" s="9">
        <f t="shared" si="42"/>
        <v>0</v>
      </c>
      <c r="F47" s="8">
        <f>'TAB1'!F89+'TAB1'!F93</f>
        <v>0</v>
      </c>
      <c r="G47" s="9">
        <f t="shared" si="43"/>
        <v>0</v>
      </c>
      <c r="H47" s="8">
        <f>'TAB1'!H89+'TAB1'!H93</f>
        <v>0</v>
      </c>
      <c r="I47" s="9">
        <f t="shared" si="44"/>
        <v>0</v>
      </c>
      <c r="J47" s="8">
        <f>'TAB1'!J89+'TAB1'!J93</f>
        <v>0</v>
      </c>
      <c r="K47" s="9">
        <f t="shared" si="45"/>
        <v>0</v>
      </c>
      <c r="L47" s="8">
        <f>'TAB1'!L89+'TAB1'!L93</f>
        <v>0</v>
      </c>
      <c r="M47" s="9">
        <f t="shared" si="46"/>
        <v>0</v>
      </c>
      <c r="N47" s="8">
        <f>'TAB1'!N89+'TAB1'!N93</f>
        <v>0</v>
      </c>
      <c r="O47" s="9">
        <f t="shared" si="47"/>
        <v>0</v>
      </c>
      <c r="P47" s="8">
        <f>'TAB1'!P89+'TAB1'!P93</f>
        <v>0</v>
      </c>
      <c r="Q47" s="9">
        <f t="shared" si="48"/>
        <v>0</v>
      </c>
    </row>
    <row r="48" spans="1:18" x14ac:dyDescent="0.3">
      <c r="A48" s="47" t="s">
        <v>211</v>
      </c>
      <c r="B48" s="314">
        <f>D48+F48+H48+J48+L48+N48+P48</f>
        <v>0</v>
      </c>
      <c r="C48" s="11">
        <f>IFERROR(B48/B48,0)</f>
        <v>0</v>
      </c>
      <c r="D48" s="10">
        <f>D41+D42+D43+D47</f>
        <v>0</v>
      </c>
      <c r="E48" s="11">
        <f t="shared" si="42"/>
        <v>0</v>
      </c>
      <c r="F48" s="10">
        <f>F41+F42+F43+F47</f>
        <v>0</v>
      </c>
      <c r="G48" s="11">
        <f t="shared" si="43"/>
        <v>0</v>
      </c>
      <c r="H48" s="10">
        <f>H41+H42+H43+H47</f>
        <v>0</v>
      </c>
      <c r="I48" s="11">
        <f t="shared" si="44"/>
        <v>0</v>
      </c>
      <c r="J48" s="10">
        <f>J41+J42+J43+J47</f>
        <v>0</v>
      </c>
      <c r="K48" s="11">
        <f t="shared" si="45"/>
        <v>0</v>
      </c>
      <c r="L48" s="10">
        <f>L41+L42+L43+L47</f>
        <v>0</v>
      </c>
      <c r="M48" s="11">
        <f t="shared" si="46"/>
        <v>0</v>
      </c>
      <c r="N48" s="10">
        <f>N41+N42+N43+N47</f>
        <v>0</v>
      </c>
      <c r="O48" s="11">
        <f t="shared" si="47"/>
        <v>0</v>
      </c>
      <c r="P48" s="10">
        <f>P41+P42+P43+P47</f>
        <v>0</v>
      </c>
      <c r="Q48" s="11">
        <f t="shared" si="48"/>
        <v>0</v>
      </c>
    </row>
    <row r="50" spans="1:18" ht="21" x14ac:dyDescent="0.35">
      <c r="A50" s="406" t="s">
        <v>256</v>
      </c>
      <c r="B50" s="407"/>
      <c r="C50" s="407"/>
      <c r="D50" s="407"/>
      <c r="E50" s="407"/>
      <c r="F50" s="407"/>
      <c r="G50" s="407"/>
      <c r="H50" s="407"/>
      <c r="I50" s="407"/>
      <c r="J50" s="407"/>
      <c r="K50" s="407"/>
      <c r="L50" s="407"/>
      <c r="M50" s="407"/>
      <c r="N50" s="407"/>
      <c r="O50" s="407"/>
      <c r="P50" s="407"/>
      <c r="Q50" s="408"/>
    </row>
    <row r="51" spans="1:18" x14ac:dyDescent="0.3">
      <c r="A51" s="421" t="s">
        <v>0</v>
      </c>
      <c r="B51" s="26" t="str">
        <f>B36</f>
        <v>TOTAL</v>
      </c>
      <c r="C51" s="27"/>
      <c r="D51" s="26" t="str">
        <f>D36</f>
        <v>T1</v>
      </c>
      <c r="E51" s="27"/>
      <c r="F51" s="26" t="str">
        <f>F36</f>
        <v>T2</v>
      </c>
      <c r="G51" s="27"/>
      <c r="H51" s="26" t="str">
        <f>H36</f>
        <v>T3</v>
      </c>
      <c r="I51" s="27"/>
      <c r="J51" s="26" t="str">
        <f>J36</f>
        <v>T4</v>
      </c>
      <c r="K51" s="27"/>
      <c r="L51" s="26" t="str">
        <f>L36</f>
        <v>T5</v>
      </c>
      <c r="M51" s="27"/>
      <c r="N51" s="26" t="str">
        <f>N36</f>
        <v>T6</v>
      </c>
      <c r="O51" s="27"/>
      <c r="P51" s="26" t="str">
        <f>P36</f>
        <v>CNG</v>
      </c>
      <c r="Q51" s="27"/>
    </row>
    <row r="52" spans="1:18" x14ac:dyDescent="0.3">
      <c r="A52" s="422"/>
      <c r="B52" s="7" t="s">
        <v>3</v>
      </c>
      <c r="C52" s="7" t="s">
        <v>4</v>
      </c>
      <c r="D52" s="7" t="s">
        <v>3</v>
      </c>
      <c r="E52" s="7" t="s">
        <v>4</v>
      </c>
      <c r="F52" s="7" t="s">
        <v>3</v>
      </c>
      <c r="G52" s="7" t="s">
        <v>4</v>
      </c>
      <c r="H52" s="7" t="s">
        <v>3</v>
      </c>
      <c r="I52" s="7" t="s">
        <v>4</v>
      </c>
      <c r="J52" s="7" t="s">
        <v>3</v>
      </c>
      <c r="K52" s="7" t="s">
        <v>4</v>
      </c>
      <c r="L52" s="7" t="s">
        <v>3</v>
      </c>
      <c r="M52" s="7" t="s">
        <v>4</v>
      </c>
      <c r="N52" s="7" t="s">
        <v>3</v>
      </c>
      <c r="O52" s="7" t="s">
        <v>4</v>
      </c>
      <c r="P52" s="7" t="s">
        <v>3</v>
      </c>
      <c r="Q52" s="48" t="s">
        <v>4</v>
      </c>
    </row>
    <row r="53" spans="1:18" x14ac:dyDescent="0.3">
      <c r="A53" s="47" t="s">
        <v>11</v>
      </c>
      <c r="B53" s="307">
        <f>D53+F53+H53+J53+L53+N53+P53</f>
        <v>0</v>
      </c>
      <c r="C53" s="309"/>
      <c r="D53" s="307">
        <f>'TAB1'!D124</f>
        <v>0</v>
      </c>
      <c r="E53" s="310"/>
      <c r="F53" s="307">
        <f>'TAB1'!F124</f>
        <v>0</v>
      </c>
      <c r="G53" s="310"/>
      <c r="H53" s="307">
        <f>'TAB1'!H124</f>
        <v>0</v>
      </c>
      <c r="I53" s="310"/>
      <c r="J53" s="307">
        <f>'TAB1'!J124</f>
        <v>0</v>
      </c>
      <c r="K53" s="310"/>
      <c r="L53" s="307">
        <f>'TAB1'!L124</f>
        <v>0</v>
      </c>
      <c r="M53" s="310"/>
      <c r="N53" s="307">
        <f>'TAB1'!N124</f>
        <v>0</v>
      </c>
      <c r="O53" s="310"/>
      <c r="P53" s="307">
        <f>'TAB1'!P124</f>
        <v>0</v>
      </c>
      <c r="Q53" s="310"/>
    </row>
    <row r="54" spans="1:18" x14ac:dyDescent="0.3">
      <c r="A54" s="45" t="s">
        <v>213</v>
      </c>
      <c r="B54" s="8">
        <f>D54+F54+H54+J54+L54+N54+P54</f>
        <v>0</v>
      </c>
      <c r="C54" s="9">
        <f>IFERROR(B54/B53,0)</f>
        <v>0</v>
      </c>
      <c r="D54" s="41"/>
      <c r="E54" s="9">
        <f>IFERROR(D54/D53,0)</f>
        <v>0</v>
      </c>
      <c r="F54" s="41"/>
      <c r="G54" s="9">
        <f>IFERROR(F54/F53,0)</f>
        <v>0</v>
      </c>
      <c r="H54" s="41"/>
      <c r="I54" s="9">
        <f>IFERROR(H54/H53,0)</f>
        <v>0</v>
      </c>
      <c r="J54" s="41"/>
      <c r="K54" s="9">
        <f>IFERROR(J54/J53,0)</f>
        <v>0</v>
      </c>
      <c r="L54" s="41"/>
      <c r="M54" s="9">
        <f>IFERROR(L54/L53,0)</f>
        <v>0</v>
      </c>
      <c r="N54" s="41"/>
      <c r="O54" s="9">
        <f>IFERROR(N54/N53,0)</f>
        <v>0</v>
      </c>
      <c r="P54" s="41"/>
      <c r="Q54" s="9">
        <f>IFERROR(P54/P53,0)</f>
        <v>0</v>
      </c>
    </row>
    <row r="55" spans="1:18" s="317" customFormat="1" ht="27" x14ac:dyDescent="0.3">
      <c r="A55" s="306" t="s">
        <v>212</v>
      </c>
      <c r="B55" s="314">
        <f>D55+F55+H55+J55+L55+N55+P55</f>
        <v>0</v>
      </c>
      <c r="C55" s="315">
        <f>IFERROR(B55/B53,0)</f>
        <v>0</v>
      </c>
      <c r="D55" s="314">
        <f>D53-D54</f>
        <v>0</v>
      </c>
      <c r="E55" s="315">
        <f>IFERROR(D55/D53,0)</f>
        <v>0</v>
      </c>
      <c r="F55" s="314">
        <f>F53-F54</f>
        <v>0</v>
      </c>
      <c r="G55" s="315">
        <f>IFERROR(F55/F53,0)</f>
        <v>0</v>
      </c>
      <c r="H55" s="314">
        <f>H53-H54</f>
        <v>0</v>
      </c>
      <c r="I55" s="315">
        <f>IFERROR(H55/H53,0)</f>
        <v>0</v>
      </c>
      <c r="J55" s="314">
        <f>J53-J54</f>
        <v>0</v>
      </c>
      <c r="K55" s="315">
        <f>IFERROR(J55/J53,0)</f>
        <v>0</v>
      </c>
      <c r="L55" s="314">
        <f>L53-L54</f>
        <v>0</v>
      </c>
      <c r="M55" s="315">
        <f>IFERROR(L55/L53,0)</f>
        <v>0</v>
      </c>
      <c r="N55" s="314">
        <f>N53-N54</f>
        <v>0</v>
      </c>
      <c r="O55" s="315">
        <f>IFERROR(N55/N53,0)</f>
        <v>0</v>
      </c>
      <c r="P55" s="314">
        <f>P53-P54</f>
        <v>0</v>
      </c>
      <c r="Q55" s="315">
        <f>IFERROR(P55/P53,0)</f>
        <v>0</v>
      </c>
      <c r="R55" s="316"/>
    </row>
    <row r="56" spans="1:18" s="5" customFormat="1" ht="14.45" customHeight="1" x14ac:dyDescent="0.3">
      <c r="A56" s="45" t="s">
        <v>100</v>
      </c>
      <c r="B56" s="8">
        <f t="shared" ref="B56:B62" si="49">D56+F56+H56+J56+L56+N56+P56</f>
        <v>0</v>
      </c>
      <c r="C56" s="9">
        <f>IFERROR(B56/$B$10,0)</f>
        <v>0</v>
      </c>
      <c r="D56" s="308">
        <f>D55-D57-D58-D62</f>
        <v>0</v>
      </c>
      <c r="E56" s="9">
        <f t="shared" ref="E56" si="50">IFERROR(D56/$B56,0)</f>
        <v>0</v>
      </c>
      <c r="F56" s="308">
        <f>F55-F57-F58-F62</f>
        <v>0</v>
      </c>
      <c r="G56" s="9">
        <f t="shared" ref="G56" si="51">IFERROR(F56/$B56,0)</f>
        <v>0</v>
      </c>
      <c r="H56" s="308">
        <f>H55-H57-H58-H62</f>
        <v>0</v>
      </c>
      <c r="I56" s="9">
        <f t="shared" ref="I56" si="52">IFERROR(H56/$B56,0)</f>
        <v>0</v>
      </c>
      <c r="J56" s="308">
        <f>J55-J57-J58-J62</f>
        <v>0</v>
      </c>
      <c r="K56" s="9">
        <f t="shared" ref="K56" si="53">IFERROR(J56/$B56,0)</f>
        <v>0</v>
      </c>
      <c r="L56" s="308">
        <f>L55-L57-L58-L62</f>
        <v>0</v>
      </c>
      <c r="M56" s="9">
        <f t="shared" ref="M56" si="54">IFERROR(L56/$B56,0)</f>
        <v>0</v>
      </c>
      <c r="N56" s="308">
        <f>N55-N57-N58-N62</f>
        <v>0</v>
      </c>
      <c r="O56" s="9">
        <f>IFERROR(N56/$B56,0)</f>
        <v>0</v>
      </c>
      <c r="P56" s="308">
        <f>P55-P57-P58-P62</f>
        <v>0</v>
      </c>
      <c r="Q56" s="9">
        <f>IFERROR(P56/$B56,0)</f>
        <v>0</v>
      </c>
      <c r="R56" s="50"/>
    </row>
    <row r="57" spans="1:18" x14ac:dyDescent="0.3">
      <c r="A57" s="45" t="s">
        <v>101</v>
      </c>
      <c r="B57" s="8">
        <f t="shared" si="49"/>
        <v>0</v>
      </c>
      <c r="C57" s="9">
        <f>IFERROR(B57/B63,0)</f>
        <v>0</v>
      </c>
      <c r="D57" s="8">
        <f>SUM('TAB1'!D101,'TAB1'!D110)</f>
        <v>0</v>
      </c>
      <c r="E57" s="9">
        <f t="shared" ref="E57:E63" si="55">IFERROR(D57/$B57,0)</f>
        <v>0</v>
      </c>
      <c r="F57" s="8">
        <f>SUM('TAB1'!F101,'TAB1'!F110)</f>
        <v>0</v>
      </c>
      <c r="G57" s="9">
        <f t="shared" ref="G57:G61" si="56">IFERROR(F57/$B57,0)</f>
        <v>0</v>
      </c>
      <c r="H57" s="8">
        <f>SUM('TAB1'!H101,'TAB1'!H110)</f>
        <v>0</v>
      </c>
      <c r="I57" s="9">
        <f t="shared" ref="I57:I63" si="57">IFERROR(H57/$B57,0)</f>
        <v>0</v>
      </c>
      <c r="J57" s="8">
        <f>SUM('TAB1'!J101,'TAB1'!J110)</f>
        <v>0</v>
      </c>
      <c r="K57" s="9">
        <f t="shared" ref="K57:K63" si="58">IFERROR(J57/$B57,0)</f>
        <v>0</v>
      </c>
      <c r="L57" s="8">
        <f>SUM('TAB1'!L101,'TAB1'!L110)</f>
        <v>0</v>
      </c>
      <c r="M57" s="9">
        <f t="shared" ref="M57:M63" si="59">IFERROR(L57/$B57,0)</f>
        <v>0</v>
      </c>
      <c r="N57" s="8">
        <f>SUM('TAB1'!N101,'TAB1'!N110)</f>
        <v>0</v>
      </c>
      <c r="O57" s="9">
        <f t="shared" ref="O57:O63" si="60">IFERROR(N57/$B57,0)</f>
        <v>0</v>
      </c>
      <c r="P57" s="208"/>
      <c r="Q57" s="9">
        <f t="shared" ref="Q57:Q63" si="61">IFERROR(P57/$B57,0)</f>
        <v>0</v>
      </c>
    </row>
    <row r="58" spans="1:18" x14ac:dyDescent="0.3">
      <c r="A58" s="45" t="s">
        <v>102</v>
      </c>
      <c r="B58" s="8">
        <f t="shared" si="49"/>
        <v>0</v>
      </c>
      <c r="C58" s="9">
        <f>IFERROR(B58/B63,0)</f>
        <v>0</v>
      </c>
      <c r="D58" s="8">
        <f>SUM(D59:D61)</f>
        <v>0</v>
      </c>
      <c r="E58" s="9">
        <f t="shared" si="55"/>
        <v>0</v>
      </c>
      <c r="F58" s="8">
        <f>SUM(F59:F61)</f>
        <v>0</v>
      </c>
      <c r="G58" s="9">
        <f t="shared" si="56"/>
        <v>0</v>
      </c>
      <c r="H58" s="8">
        <f>SUM(H59:H61)</f>
        <v>0</v>
      </c>
      <c r="I58" s="9">
        <f t="shared" si="57"/>
        <v>0</v>
      </c>
      <c r="J58" s="8">
        <f>SUM(J59:J61)</f>
        <v>0</v>
      </c>
      <c r="K58" s="9">
        <f t="shared" si="58"/>
        <v>0</v>
      </c>
      <c r="L58" s="8">
        <f>SUM(L59:L61)</f>
        <v>0</v>
      </c>
      <c r="M58" s="9">
        <f t="shared" si="59"/>
        <v>0</v>
      </c>
      <c r="N58" s="8">
        <f>SUM(N59:N61)</f>
        <v>0</v>
      </c>
      <c r="O58" s="9">
        <f t="shared" si="60"/>
        <v>0</v>
      </c>
      <c r="P58" s="8">
        <f>SUM(P59:P61)</f>
        <v>0</v>
      </c>
      <c r="Q58" s="9">
        <f t="shared" si="61"/>
        <v>0</v>
      </c>
    </row>
    <row r="59" spans="1:18" x14ac:dyDescent="0.3">
      <c r="A59" s="46" t="s">
        <v>2</v>
      </c>
      <c r="B59" s="8">
        <f t="shared" si="49"/>
        <v>0</v>
      </c>
      <c r="C59" s="9">
        <f>IFERROR(B59/B63,0)</f>
        <v>0</v>
      </c>
      <c r="D59" s="8">
        <f>'TAB1'!D105</f>
        <v>0</v>
      </c>
      <c r="E59" s="9">
        <f t="shared" si="55"/>
        <v>0</v>
      </c>
      <c r="F59" s="8">
        <f>'TAB1'!F105</f>
        <v>0</v>
      </c>
      <c r="G59" s="9">
        <f t="shared" si="56"/>
        <v>0</v>
      </c>
      <c r="H59" s="8">
        <f>'TAB1'!H105</f>
        <v>0</v>
      </c>
      <c r="I59" s="9">
        <f t="shared" si="57"/>
        <v>0</v>
      </c>
      <c r="J59" s="8">
        <f>'TAB1'!J105</f>
        <v>0</v>
      </c>
      <c r="K59" s="9">
        <f t="shared" si="58"/>
        <v>0</v>
      </c>
      <c r="L59" s="8">
        <f>'TAB1'!L105</f>
        <v>0</v>
      </c>
      <c r="M59" s="9">
        <f t="shared" si="59"/>
        <v>0</v>
      </c>
      <c r="N59" s="8">
        <f>'TAB1'!N105</f>
        <v>0</v>
      </c>
      <c r="O59" s="9">
        <f t="shared" si="60"/>
        <v>0</v>
      </c>
      <c r="P59" s="8">
        <f>'TAB1'!P105</f>
        <v>0</v>
      </c>
      <c r="Q59" s="9">
        <f t="shared" si="61"/>
        <v>0</v>
      </c>
    </row>
    <row r="60" spans="1:18" x14ac:dyDescent="0.3">
      <c r="A60" s="46" t="s">
        <v>6</v>
      </c>
      <c r="B60" s="8">
        <f t="shared" si="49"/>
        <v>0</v>
      </c>
      <c r="C60" s="9">
        <f>IFERROR(B60/B63,0)</f>
        <v>0</v>
      </c>
      <c r="D60" s="8">
        <f>'TAB1'!D106</f>
        <v>0</v>
      </c>
      <c r="E60" s="9">
        <f t="shared" si="55"/>
        <v>0</v>
      </c>
      <c r="F60" s="8">
        <f>'TAB1'!F106</f>
        <v>0</v>
      </c>
      <c r="G60" s="9">
        <f t="shared" si="56"/>
        <v>0</v>
      </c>
      <c r="H60" s="8">
        <f>'TAB1'!H106</f>
        <v>0</v>
      </c>
      <c r="I60" s="9">
        <f t="shared" si="57"/>
        <v>0</v>
      </c>
      <c r="J60" s="8">
        <f>'TAB1'!J106</f>
        <v>0</v>
      </c>
      <c r="K60" s="9">
        <f t="shared" si="58"/>
        <v>0</v>
      </c>
      <c r="L60" s="8">
        <f>'TAB1'!L106</f>
        <v>0</v>
      </c>
      <c r="M60" s="9">
        <f t="shared" si="59"/>
        <v>0</v>
      </c>
      <c r="N60" s="8">
        <f>'TAB1'!N106</f>
        <v>0</v>
      </c>
      <c r="O60" s="9">
        <f t="shared" si="60"/>
        <v>0</v>
      </c>
      <c r="P60" s="8">
        <f>'TAB1'!P106</f>
        <v>0</v>
      </c>
      <c r="Q60" s="9">
        <f t="shared" si="61"/>
        <v>0</v>
      </c>
    </row>
    <row r="61" spans="1:18" x14ac:dyDescent="0.3">
      <c r="A61" s="46" t="s">
        <v>10</v>
      </c>
      <c r="B61" s="8">
        <f>D61+F61+H61+J61+L61+N61+P61</f>
        <v>0</v>
      </c>
      <c r="C61" s="9">
        <f>IFERROR(B61/B63,0)</f>
        <v>0</v>
      </c>
      <c r="D61" s="8">
        <f>'TAB1'!D107</f>
        <v>0</v>
      </c>
      <c r="E61" s="9">
        <f t="shared" si="55"/>
        <v>0</v>
      </c>
      <c r="F61" s="8">
        <f>'TAB1'!F107</f>
        <v>0</v>
      </c>
      <c r="G61" s="9">
        <f t="shared" si="56"/>
        <v>0</v>
      </c>
      <c r="H61" s="8">
        <f>'TAB1'!H107</f>
        <v>0</v>
      </c>
      <c r="I61" s="9">
        <f t="shared" si="57"/>
        <v>0</v>
      </c>
      <c r="J61" s="8">
        <f>'TAB1'!J107</f>
        <v>0</v>
      </c>
      <c r="K61" s="9">
        <f t="shared" si="58"/>
        <v>0</v>
      </c>
      <c r="L61" s="8">
        <f>'TAB1'!L107</f>
        <v>0</v>
      </c>
      <c r="M61" s="9">
        <f t="shared" si="59"/>
        <v>0</v>
      </c>
      <c r="N61" s="8">
        <f>'TAB1'!N107</f>
        <v>0</v>
      </c>
      <c r="O61" s="9">
        <f t="shared" si="60"/>
        <v>0</v>
      </c>
      <c r="P61" s="8">
        <f>'TAB1'!P107</f>
        <v>0</v>
      </c>
      <c r="Q61" s="9">
        <f t="shared" si="61"/>
        <v>0</v>
      </c>
    </row>
    <row r="62" spans="1:18" x14ac:dyDescent="0.3">
      <c r="A62" s="45" t="s">
        <v>103</v>
      </c>
      <c r="B62" s="8">
        <f t="shared" si="49"/>
        <v>0</v>
      </c>
      <c r="C62" s="9">
        <f>IFERROR(B62/B63,0)</f>
        <v>0</v>
      </c>
      <c r="D62" s="8">
        <f>'TAB1'!D119+'TAB1'!B123</f>
        <v>0</v>
      </c>
      <c r="E62" s="9">
        <f t="shared" si="55"/>
        <v>0</v>
      </c>
      <c r="F62" s="8">
        <f>'TAB1'!F119+'TAB1'!D123</f>
        <v>0</v>
      </c>
      <c r="G62" s="9">
        <f>IFERROR(F62/$B62,0)</f>
        <v>0</v>
      </c>
      <c r="H62" s="8">
        <f>'TAB1'!H119+'TAB1'!F123</f>
        <v>0</v>
      </c>
      <c r="I62" s="9">
        <f t="shared" si="57"/>
        <v>0</v>
      </c>
      <c r="J62" s="8">
        <f>'TAB1'!J119+'TAB1'!H123</f>
        <v>0</v>
      </c>
      <c r="K62" s="9">
        <f t="shared" si="58"/>
        <v>0</v>
      </c>
      <c r="L62" s="8">
        <f>'TAB1'!L119+'TAB1'!J123</f>
        <v>0</v>
      </c>
      <c r="M62" s="9">
        <f t="shared" si="59"/>
        <v>0</v>
      </c>
      <c r="N62" s="8">
        <f>'TAB1'!N119+'TAB1'!L123</f>
        <v>0</v>
      </c>
      <c r="O62" s="9">
        <f t="shared" si="60"/>
        <v>0</v>
      </c>
      <c r="P62" s="8">
        <f>'TAB1'!P119+'TAB1'!N123</f>
        <v>0</v>
      </c>
      <c r="Q62" s="9">
        <f t="shared" si="61"/>
        <v>0</v>
      </c>
    </row>
    <row r="63" spans="1:18" x14ac:dyDescent="0.3">
      <c r="A63" s="47" t="s">
        <v>211</v>
      </c>
      <c r="B63" s="314">
        <f>D63+F63+H63+J63+L63+N63+P63</f>
        <v>0</v>
      </c>
      <c r="C63" s="11">
        <f>IFERROR(B63/B63,0)</f>
        <v>0</v>
      </c>
      <c r="D63" s="10">
        <f>D56+D57+D58+D62</f>
        <v>0</v>
      </c>
      <c r="E63" s="11">
        <f t="shared" si="55"/>
        <v>0</v>
      </c>
      <c r="F63" s="10">
        <f>F56+F57+F58+F62</f>
        <v>0</v>
      </c>
      <c r="G63" s="11">
        <f t="shared" ref="G63" si="62">IFERROR(F63/$B63,0)</f>
        <v>0</v>
      </c>
      <c r="H63" s="10">
        <f>H56+H57+H58+H62</f>
        <v>0</v>
      </c>
      <c r="I63" s="11">
        <f t="shared" si="57"/>
        <v>0</v>
      </c>
      <c r="J63" s="10">
        <f>J56+J57+J58+J62</f>
        <v>0</v>
      </c>
      <c r="K63" s="11">
        <f t="shared" si="58"/>
        <v>0</v>
      </c>
      <c r="L63" s="10">
        <f>L56+L57+L58+L62</f>
        <v>0</v>
      </c>
      <c r="M63" s="11">
        <f t="shared" si="59"/>
        <v>0</v>
      </c>
      <c r="N63" s="10">
        <f>N56+N57+N58+N62</f>
        <v>0</v>
      </c>
      <c r="O63" s="11">
        <f t="shared" si="60"/>
        <v>0</v>
      </c>
      <c r="P63" s="10">
        <f>P56+P57+P58+P62</f>
        <v>0</v>
      </c>
      <c r="Q63" s="11">
        <f t="shared" si="61"/>
        <v>0</v>
      </c>
    </row>
    <row r="65" spans="1:18" ht="21" x14ac:dyDescent="0.35">
      <c r="A65" s="406" t="s">
        <v>257</v>
      </c>
      <c r="B65" s="407"/>
      <c r="C65" s="407"/>
      <c r="D65" s="407"/>
      <c r="E65" s="407"/>
      <c r="F65" s="407"/>
      <c r="G65" s="407"/>
      <c r="H65" s="407"/>
      <c r="I65" s="407"/>
      <c r="J65" s="407"/>
      <c r="K65" s="407"/>
      <c r="L65" s="407"/>
      <c r="M65" s="407"/>
      <c r="N65" s="407"/>
      <c r="O65" s="407"/>
      <c r="P65" s="407"/>
      <c r="Q65" s="408"/>
    </row>
    <row r="66" spans="1:18" x14ac:dyDescent="0.3">
      <c r="A66" s="421" t="s">
        <v>0</v>
      </c>
      <c r="B66" s="26" t="str">
        <f>B51</f>
        <v>TOTAL</v>
      </c>
      <c r="C66" s="27"/>
      <c r="D66" s="26" t="str">
        <f>D51</f>
        <v>T1</v>
      </c>
      <c r="E66" s="27"/>
      <c r="F66" s="26" t="str">
        <f>F51</f>
        <v>T2</v>
      </c>
      <c r="G66" s="27"/>
      <c r="H66" s="26" t="str">
        <f>H51</f>
        <v>T3</v>
      </c>
      <c r="I66" s="27"/>
      <c r="J66" s="26" t="str">
        <f>J51</f>
        <v>T4</v>
      </c>
      <c r="K66" s="27"/>
      <c r="L66" s="26" t="str">
        <f>L51</f>
        <v>T5</v>
      </c>
      <c r="M66" s="27"/>
      <c r="N66" s="26" t="str">
        <f>N51</f>
        <v>T6</v>
      </c>
      <c r="O66" s="27"/>
      <c r="P66" s="26" t="str">
        <f>P51</f>
        <v>CNG</v>
      </c>
      <c r="Q66" s="27"/>
    </row>
    <row r="67" spans="1:18" x14ac:dyDescent="0.3">
      <c r="A67" s="422"/>
      <c r="B67" s="7" t="s">
        <v>3</v>
      </c>
      <c r="C67" s="7" t="s">
        <v>4</v>
      </c>
      <c r="D67" s="7" t="s">
        <v>3</v>
      </c>
      <c r="E67" s="7" t="s">
        <v>4</v>
      </c>
      <c r="F67" s="7" t="s">
        <v>3</v>
      </c>
      <c r="G67" s="7" t="s">
        <v>4</v>
      </c>
      <c r="H67" s="7" t="s">
        <v>3</v>
      </c>
      <c r="I67" s="7" t="s">
        <v>4</v>
      </c>
      <c r="J67" s="7" t="s">
        <v>3</v>
      </c>
      <c r="K67" s="7" t="s">
        <v>4</v>
      </c>
      <c r="L67" s="7" t="s">
        <v>3</v>
      </c>
      <c r="M67" s="7" t="s">
        <v>4</v>
      </c>
      <c r="N67" s="7" t="s">
        <v>3</v>
      </c>
      <c r="O67" s="7" t="s">
        <v>4</v>
      </c>
      <c r="P67" s="7" t="s">
        <v>3</v>
      </c>
      <c r="Q67" s="48" t="s">
        <v>4</v>
      </c>
    </row>
    <row r="68" spans="1:18" x14ac:dyDescent="0.3">
      <c r="A68" s="47" t="s">
        <v>11</v>
      </c>
      <c r="B68" s="307">
        <f>D68+F68+H68+J68+L68+N68+P68</f>
        <v>0</v>
      </c>
      <c r="C68" s="309"/>
      <c r="D68" s="307">
        <f>'TAB1'!D154</f>
        <v>0</v>
      </c>
      <c r="E68" s="310"/>
      <c r="F68" s="307">
        <f>'TAB1'!F154</f>
        <v>0</v>
      </c>
      <c r="G68" s="310"/>
      <c r="H68" s="307">
        <f>'TAB1'!H154</f>
        <v>0</v>
      </c>
      <c r="I68" s="310"/>
      <c r="J68" s="307">
        <f>'TAB1'!J154</f>
        <v>0</v>
      </c>
      <c r="K68" s="310"/>
      <c r="L68" s="307">
        <f>'TAB1'!L154</f>
        <v>0</v>
      </c>
      <c r="M68" s="310"/>
      <c r="N68" s="307">
        <f>'TAB1'!N154</f>
        <v>0</v>
      </c>
      <c r="O68" s="310"/>
      <c r="P68" s="307">
        <f>'TAB1'!P154</f>
        <v>0</v>
      </c>
      <c r="Q68" s="310"/>
    </row>
    <row r="69" spans="1:18" x14ac:dyDescent="0.3">
      <c r="A69" s="45" t="s">
        <v>213</v>
      </c>
      <c r="B69" s="8">
        <f>D69+F69+H69+J69+L69+N69+P69</f>
        <v>0</v>
      </c>
      <c r="C69" s="9">
        <f>IFERROR(B69/B68,0)</f>
        <v>0</v>
      </c>
      <c r="D69" s="41"/>
      <c r="E69" s="9">
        <f>IFERROR(D69/D68,0)</f>
        <v>0</v>
      </c>
      <c r="F69" s="41"/>
      <c r="G69" s="9">
        <f>IFERROR(F69/F68,0)</f>
        <v>0</v>
      </c>
      <c r="H69" s="41"/>
      <c r="I69" s="9">
        <f>IFERROR(H69/H68,0)</f>
        <v>0</v>
      </c>
      <c r="J69" s="41"/>
      <c r="K69" s="9">
        <f>IFERROR(J69/J68,0)</f>
        <v>0</v>
      </c>
      <c r="L69" s="41"/>
      <c r="M69" s="9">
        <f>IFERROR(L69/L68,0)</f>
        <v>0</v>
      </c>
      <c r="N69" s="41"/>
      <c r="O69" s="9">
        <f>IFERROR(N69/N68,0)</f>
        <v>0</v>
      </c>
      <c r="P69" s="41"/>
      <c r="Q69" s="9">
        <f>IFERROR(P69/P68,0)</f>
        <v>0</v>
      </c>
    </row>
    <row r="70" spans="1:18" s="317" customFormat="1" ht="27" x14ac:dyDescent="0.3">
      <c r="A70" s="306" t="s">
        <v>212</v>
      </c>
      <c r="B70" s="314">
        <f>D70+F70+H70+J70+L70+N70+P70</f>
        <v>0</v>
      </c>
      <c r="C70" s="315">
        <f>IFERROR(B70/B68,0)</f>
        <v>0</v>
      </c>
      <c r="D70" s="314">
        <f>D68-D69</f>
        <v>0</v>
      </c>
      <c r="E70" s="315">
        <f>IFERROR(D70/D68,0)</f>
        <v>0</v>
      </c>
      <c r="F70" s="314">
        <f>F68-F69</f>
        <v>0</v>
      </c>
      <c r="G70" s="315">
        <f>IFERROR(F70/F68,0)</f>
        <v>0</v>
      </c>
      <c r="H70" s="314">
        <f>H68-H69</f>
        <v>0</v>
      </c>
      <c r="I70" s="315">
        <f>IFERROR(H70/H68,0)</f>
        <v>0</v>
      </c>
      <c r="J70" s="314">
        <f>J68-J69</f>
        <v>0</v>
      </c>
      <c r="K70" s="315">
        <f>IFERROR(J70/J68,0)</f>
        <v>0</v>
      </c>
      <c r="L70" s="314">
        <f>L68-L69</f>
        <v>0</v>
      </c>
      <c r="M70" s="315">
        <f>IFERROR(L70/L68,0)</f>
        <v>0</v>
      </c>
      <c r="N70" s="314">
        <f>N68-N69</f>
        <v>0</v>
      </c>
      <c r="O70" s="315">
        <f>IFERROR(N70/N68,0)</f>
        <v>0</v>
      </c>
      <c r="P70" s="314">
        <f>P68-P69</f>
        <v>0</v>
      </c>
      <c r="Q70" s="315">
        <f>IFERROR(P70/P68,0)</f>
        <v>0</v>
      </c>
      <c r="R70" s="316"/>
    </row>
    <row r="71" spans="1:18" s="5" customFormat="1" ht="14.45" customHeight="1" x14ac:dyDescent="0.3">
      <c r="A71" s="45" t="s">
        <v>100</v>
      </c>
      <c r="B71" s="8">
        <f t="shared" ref="B71:B77" si="63">D71+F71+H71+J71+L71+N71+P71</f>
        <v>0</v>
      </c>
      <c r="C71" s="9">
        <f>IFERROR(B71/$B$10,0)</f>
        <v>0</v>
      </c>
      <c r="D71" s="308">
        <f>D70-D72-D73-D77</f>
        <v>0</v>
      </c>
      <c r="E71" s="9">
        <f t="shared" ref="E71" si="64">IFERROR(D71/$B71,0)</f>
        <v>0</v>
      </c>
      <c r="F71" s="308">
        <f>F70-F72-F73-F77</f>
        <v>0</v>
      </c>
      <c r="G71" s="9">
        <f t="shared" ref="G71" si="65">IFERROR(F71/$B71,0)</f>
        <v>0</v>
      </c>
      <c r="H71" s="308">
        <f>H70-H72-H73-H77</f>
        <v>0</v>
      </c>
      <c r="I71" s="9">
        <f t="shared" ref="I71" si="66">IFERROR(H71/$B71,0)</f>
        <v>0</v>
      </c>
      <c r="J71" s="308">
        <f>J70-J72-J73-J77</f>
        <v>0</v>
      </c>
      <c r="K71" s="9">
        <f t="shared" ref="K71" si="67">IFERROR(J71/$B71,0)</f>
        <v>0</v>
      </c>
      <c r="L71" s="308">
        <f>L70-L72-L73-L77</f>
        <v>0</v>
      </c>
      <c r="M71" s="9">
        <f t="shared" ref="M71" si="68">IFERROR(L71/$B71,0)</f>
        <v>0</v>
      </c>
      <c r="N71" s="308">
        <f>N70-N72-N73-N77</f>
        <v>0</v>
      </c>
      <c r="O71" s="9">
        <f>IFERROR(N71/$B71,0)</f>
        <v>0</v>
      </c>
      <c r="P71" s="308">
        <f>P70-P72-P73-P77</f>
        <v>0</v>
      </c>
      <c r="Q71" s="9">
        <f>IFERROR(P71/$B71,0)</f>
        <v>0</v>
      </c>
      <c r="R71" s="50"/>
    </row>
    <row r="72" spans="1:18" x14ac:dyDescent="0.3">
      <c r="A72" s="45" t="s">
        <v>101</v>
      </c>
      <c r="B72" s="8">
        <f t="shared" si="63"/>
        <v>0</v>
      </c>
      <c r="C72" s="9">
        <f>IFERROR(B72/B78,0)</f>
        <v>0</v>
      </c>
      <c r="D72" s="8">
        <f>SUM('TAB1'!D131,'TAB1'!D140)</f>
        <v>0</v>
      </c>
      <c r="E72" s="9">
        <f t="shared" ref="E72:E76" si="69">IFERROR(D72/$B72,0)</f>
        <v>0</v>
      </c>
      <c r="F72" s="8">
        <f>SUM('TAB1'!F131,'TAB1'!F140)</f>
        <v>0</v>
      </c>
      <c r="G72" s="9">
        <f t="shared" ref="G72:G78" si="70">IFERROR(F72/$B72,0)</f>
        <v>0</v>
      </c>
      <c r="H72" s="8">
        <f>SUM('TAB1'!H131,'TAB1'!H140)</f>
        <v>0</v>
      </c>
      <c r="I72" s="9">
        <f t="shared" ref="I72:I78" si="71">IFERROR(H72/$B72,0)</f>
        <v>0</v>
      </c>
      <c r="J72" s="8">
        <f>SUM('TAB1'!J131,'TAB1'!J140)</f>
        <v>0</v>
      </c>
      <c r="K72" s="9">
        <f t="shared" ref="K72:K78" si="72">IFERROR(J72/$B72,0)</f>
        <v>0</v>
      </c>
      <c r="L72" s="8">
        <f>SUM('TAB1'!L131,'TAB1'!L140)</f>
        <v>0</v>
      </c>
      <c r="M72" s="9">
        <f t="shared" ref="M72:M78" si="73">IFERROR(L72/$B72,0)</f>
        <v>0</v>
      </c>
      <c r="N72" s="8">
        <f>SUM('TAB1'!N131,'TAB1'!N140)</f>
        <v>0</v>
      </c>
      <c r="O72" s="9">
        <f t="shared" ref="O72:O78" si="74">IFERROR(N72/$B72,0)</f>
        <v>0</v>
      </c>
      <c r="P72" s="208"/>
      <c r="Q72" s="9">
        <f t="shared" ref="Q72:Q78" si="75">IFERROR(P72/$B72,0)</f>
        <v>0</v>
      </c>
    </row>
    <row r="73" spans="1:18" x14ac:dyDescent="0.3">
      <c r="A73" s="45" t="s">
        <v>102</v>
      </c>
      <c r="B73" s="8">
        <f t="shared" si="63"/>
        <v>0</v>
      </c>
      <c r="C73" s="9">
        <f>IFERROR(B73/B78,0)</f>
        <v>0</v>
      </c>
      <c r="D73" s="8">
        <f>SUM(D74:D76)</f>
        <v>0</v>
      </c>
      <c r="E73" s="9">
        <f t="shared" si="69"/>
        <v>0</v>
      </c>
      <c r="F73" s="8">
        <f>SUM(F74:F76)</f>
        <v>0</v>
      </c>
      <c r="G73" s="9">
        <f t="shared" si="70"/>
        <v>0</v>
      </c>
      <c r="H73" s="8">
        <f>SUM(H74:H76)</f>
        <v>0</v>
      </c>
      <c r="I73" s="9">
        <f t="shared" si="71"/>
        <v>0</v>
      </c>
      <c r="J73" s="8">
        <f>SUM(J74:J76)</f>
        <v>0</v>
      </c>
      <c r="K73" s="9">
        <f t="shared" si="72"/>
        <v>0</v>
      </c>
      <c r="L73" s="8">
        <f>SUM(L74:L76)</f>
        <v>0</v>
      </c>
      <c r="M73" s="9">
        <f t="shared" si="73"/>
        <v>0</v>
      </c>
      <c r="N73" s="8">
        <f>SUM(N74:N76)</f>
        <v>0</v>
      </c>
      <c r="O73" s="9">
        <f t="shared" si="74"/>
        <v>0</v>
      </c>
      <c r="P73" s="8">
        <f>SUM(P74:P76)</f>
        <v>0</v>
      </c>
      <c r="Q73" s="9">
        <f t="shared" si="75"/>
        <v>0</v>
      </c>
    </row>
    <row r="74" spans="1:18" x14ac:dyDescent="0.3">
      <c r="A74" s="46" t="s">
        <v>2</v>
      </c>
      <c r="B74" s="8">
        <f t="shared" si="63"/>
        <v>0</v>
      </c>
      <c r="C74" s="9">
        <f>IFERROR(B74/B78,0)</f>
        <v>0</v>
      </c>
      <c r="D74" s="8">
        <f>'TAB1'!D135</f>
        <v>0</v>
      </c>
      <c r="E74" s="9">
        <f t="shared" si="69"/>
        <v>0</v>
      </c>
      <c r="F74" s="8">
        <f>'TAB1'!F135</f>
        <v>0</v>
      </c>
      <c r="G74" s="9">
        <f t="shared" si="70"/>
        <v>0</v>
      </c>
      <c r="H74" s="8">
        <f>'TAB1'!H135</f>
        <v>0</v>
      </c>
      <c r="I74" s="9">
        <f t="shared" si="71"/>
        <v>0</v>
      </c>
      <c r="J74" s="8">
        <f>'TAB1'!J135</f>
        <v>0</v>
      </c>
      <c r="K74" s="9">
        <f t="shared" si="72"/>
        <v>0</v>
      </c>
      <c r="L74" s="8">
        <f>'TAB1'!L135</f>
        <v>0</v>
      </c>
      <c r="M74" s="9">
        <f t="shared" si="73"/>
        <v>0</v>
      </c>
      <c r="N74" s="8">
        <f>'TAB1'!N135</f>
        <v>0</v>
      </c>
      <c r="O74" s="9">
        <f t="shared" si="74"/>
        <v>0</v>
      </c>
      <c r="P74" s="8">
        <f>'TAB1'!P135</f>
        <v>0</v>
      </c>
      <c r="Q74" s="9">
        <f t="shared" si="75"/>
        <v>0</v>
      </c>
    </row>
    <row r="75" spans="1:18" x14ac:dyDescent="0.3">
      <c r="A75" s="46" t="s">
        <v>6</v>
      </c>
      <c r="B75" s="8">
        <f t="shared" si="63"/>
        <v>0</v>
      </c>
      <c r="C75" s="9">
        <f>IFERROR(B75/B78,0)</f>
        <v>0</v>
      </c>
      <c r="D75" s="8">
        <f>'TAB1'!D136</f>
        <v>0</v>
      </c>
      <c r="E75" s="9">
        <f t="shared" si="69"/>
        <v>0</v>
      </c>
      <c r="F75" s="8">
        <f>'TAB1'!F136</f>
        <v>0</v>
      </c>
      <c r="G75" s="9">
        <f t="shared" si="70"/>
        <v>0</v>
      </c>
      <c r="H75" s="8">
        <f>'TAB1'!H136</f>
        <v>0</v>
      </c>
      <c r="I75" s="9">
        <f t="shared" si="71"/>
        <v>0</v>
      </c>
      <c r="J75" s="8">
        <f>'TAB1'!J136</f>
        <v>0</v>
      </c>
      <c r="K75" s="9">
        <f t="shared" si="72"/>
        <v>0</v>
      </c>
      <c r="L75" s="8">
        <f>'TAB1'!L136</f>
        <v>0</v>
      </c>
      <c r="M75" s="9">
        <f t="shared" si="73"/>
        <v>0</v>
      </c>
      <c r="N75" s="8">
        <f>'TAB1'!N136</f>
        <v>0</v>
      </c>
      <c r="O75" s="9">
        <f t="shared" si="74"/>
        <v>0</v>
      </c>
      <c r="P75" s="8">
        <f>'TAB1'!P136</f>
        <v>0</v>
      </c>
      <c r="Q75" s="9">
        <f t="shared" si="75"/>
        <v>0</v>
      </c>
    </row>
    <row r="76" spans="1:18" x14ac:dyDescent="0.3">
      <c r="A76" s="46" t="s">
        <v>10</v>
      </c>
      <c r="B76" s="8">
        <f>D76+F76+H76+J76+L76+N76+P76</f>
        <v>0</v>
      </c>
      <c r="C76" s="9">
        <f>IFERROR(B76/B78,0)</f>
        <v>0</v>
      </c>
      <c r="D76" s="8">
        <f>'TAB1'!D137</f>
        <v>0</v>
      </c>
      <c r="E76" s="9">
        <f t="shared" si="69"/>
        <v>0</v>
      </c>
      <c r="F76" s="8">
        <f>'TAB1'!F137</f>
        <v>0</v>
      </c>
      <c r="G76" s="9">
        <f t="shared" si="70"/>
        <v>0</v>
      </c>
      <c r="H76" s="8">
        <f>'TAB1'!H137</f>
        <v>0</v>
      </c>
      <c r="I76" s="9">
        <f t="shared" si="71"/>
        <v>0</v>
      </c>
      <c r="J76" s="8">
        <f>'TAB1'!J137</f>
        <v>0</v>
      </c>
      <c r="K76" s="9">
        <f t="shared" si="72"/>
        <v>0</v>
      </c>
      <c r="L76" s="8">
        <f>'TAB1'!L137</f>
        <v>0</v>
      </c>
      <c r="M76" s="9">
        <f t="shared" si="73"/>
        <v>0</v>
      </c>
      <c r="N76" s="8">
        <f>'TAB1'!N137</f>
        <v>0</v>
      </c>
      <c r="O76" s="9">
        <f t="shared" si="74"/>
        <v>0</v>
      </c>
      <c r="P76" s="8">
        <f>'TAB1'!P137</f>
        <v>0</v>
      </c>
      <c r="Q76" s="9">
        <f t="shared" si="75"/>
        <v>0</v>
      </c>
    </row>
    <row r="77" spans="1:18" x14ac:dyDescent="0.3">
      <c r="A77" s="45" t="s">
        <v>103</v>
      </c>
      <c r="B77" s="8">
        <f t="shared" si="63"/>
        <v>0</v>
      </c>
      <c r="C77" s="9">
        <f>IFERROR(B77/B78,0)</f>
        <v>0</v>
      </c>
      <c r="D77" s="8">
        <f>'TAB1'!D149+'TAB1'!D153</f>
        <v>0</v>
      </c>
      <c r="E77" s="9">
        <f>IFERROR(D77/$B77,0)</f>
        <v>0</v>
      </c>
      <c r="F77" s="8">
        <f>'TAB1'!F149+'TAB1'!F153</f>
        <v>0</v>
      </c>
      <c r="G77" s="9">
        <f t="shared" si="70"/>
        <v>0</v>
      </c>
      <c r="H77" s="8">
        <f>'TAB1'!H149+'TAB1'!H153</f>
        <v>0</v>
      </c>
      <c r="I77" s="9">
        <f t="shared" si="71"/>
        <v>0</v>
      </c>
      <c r="J77" s="8">
        <f>'TAB1'!J149+'TAB1'!J153</f>
        <v>0</v>
      </c>
      <c r="K77" s="9">
        <f t="shared" si="72"/>
        <v>0</v>
      </c>
      <c r="L77" s="8">
        <f>'TAB1'!L149+'TAB1'!L153</f>
        <v>0</v>
      </c>
      <c r="M77" s="9">
        <f t="shared" si="73"/>
        <v>0</v>
      </c>
      <c r="N77" s="8">
        <f>'TAB1'!N149+'TAB1'!N153</f>
        <v>0</v>
      </c>
      <c r="O77" s="9">
        <f t="shared" si="74"/>
        <v>0</v>
      </c>
      <c r="P77" s="8">
        <f>'TAB1'!P149+'TAB1'!P153</f>
        <v>0</v>
      </c>
      <c r="Q77" s="9">
        <f t="shared" si="75"/>
        <v>0</v>
      </c>
    </row>
    <row r="78" spans="1:18" x14ac:dyDescent="0.3">
      <c r="A78" s="47" t="s">
        <v>211</v>
      </c>
      <c r="B78" s="314">
        <f>D78+F78+H78+J78+L78+N78+P78</f>
        <v>0</v>
      </c>
      <c r="C78" s="11">
        <f>IFERROR(B78/B78,0)</f>
        <v>0</v>
      </c>
      <c r="D78" s="10">
        <f>D71+D72+D73+D77</f>
        <v>0</v>
      </c>
      <c r="E78" s="11">
        <f t="shared" ref="E78" si="76">IFERROR(D78/$B78,0)</f>
        <v>0</v>
      </c>
      <c r="F78" s="10">
        <f>F71+F72+F73+F77</f>
        <v>0</v>
      </c>
      <c r="G78" s="11">
        <f t="shared" si="70"/>
        <v>0</v>
      </c>
      <c r="H78" s="10">
        <f>H71+H72+H73+H77</f>
        <v>0</v>
      </c>
      <c r="I78" s="11">
        <f t="shared" si="71"/>
        <v>0</v>
      </c>
      <c r="J78" s="10">
        <f>J71+J72+J73+J77</f>
        <v>0</v>
      </c>
      <c r="K78" s="11">
        <f t="shared" si="72"/>
        <v>0</v>
      </c>
      <c r="L78" s="10">
        <f>L71+L72+L73+L77</f>
        <v>0</v>
      </c>
      <c r="M78" s="11">
        <f t="shared" si="73"/>
        <v>0</v>
      </c>
      <c r="N78" s="10">
        <f>N71+N72+N73+N77</f>
        <v>0</v>
      </c>
      <c r="O78" s="11">
        <f t="shared" si="74"/>
        <v>0</v>
      </c>
      <c r="P78" s="10">
        <f>P71+P72+P73+P77</f>
        <v>0</v>
      </c>
      <c r="Q78" s="11">
        <f t="shared" si="75"/>
        <v>0</v>
      </c>
    </row>
  </sheetData>
  <mergeCells count="18">
    <mergeCell ref="A50:Q50"/>
    <mergeCell ref="A51:A52"/>
    <mergeCell ref="A65:Q65"/>
    <mergeCell ref="A66:A67"/>
    <mergeCell ref="A20:Q20"/>
    <mergeCell ref="A21:A22"/>
    <mergeCell ref="F6:G6"/>
    <mergeCell ref="A35:Q35"/>
    <mergeCell ref="A36:A37"/>
    <mergeCell ref="A5:Q5"/>
    <mergeCell ref="B6:C6"/>
    <mergeCell ref="A6:A7"/>
    <mergeCell ref="D6:E6"/>
    <mergeCell ref="L6:M6"/>
    <mergeCell ref="N6:O6"/>
    <mergeCell ref="P6:Q6"/>
    <mergeCell ref="J6:K6"/>
    <mergeCell ref="H6:I6"/>
  </mergeCells>
  <conditionalFormatting sqref="P12">
    <cfRule type="containsText" dxfId="237" priority="79" operator="containsText" text="ntitulé">
      <formula>NOT(ISERROR(SEARCH("ntitulé",P12)))</formula>
    </cfRule>
    <cfRule type="containsBlanks" dxfId="236" priority="80">
      <formula>LEN(TRIM(P12))=0</formula>
    </cfRule>
  </conditionalFormatting>
  <conditionalFormatting sqref="P27">
    <cfRule type="containsText" dxfId="235" priority="77" operator="containsText" text="ntitulé">
      <formula>NOT(ISERROR(SEARCH("ntitulé",P27)))</formula>
    </cfRule>
    <cfRule type="containsBlanks" dxfId="234" priority="78">
      <formula>LEN(TRIM(P27))=0</formula>
    </cfRule>
  </conditionalFormatting>
  <conditionalFormatting sqref="P42">
    <cfRule type="containsText" dxfId="233" priority="75" operator="containsText" text="ntitulé">
      <formula>NOT(ISERROR(SEARCH("ntitulé",P42)))</formula>
    </cfRule>
    <cfRule type="containsBlanks" dxfId="232" priority="76">
      <formula>LEN(TRIM(P42))=0</formula>
    </cfRule>
  </conditionalFormatting>
  <conditionalFormatting sqref="P57">
    <cfRule type="containsText" dxfId="231" priority="73" operator="containsText" text="ntitulé">
      <formula>NOT(ISERROR(SEARCH("ntitulé",P57)))</formula>
    </cfRule>
    <cfRule type="containsBlanks" dxfId="230" priority="74">
      <formula>LEN(TRIM(P57))=0</formula>
    </cfRule>
  </conditionalFormatting>
  <conditionalFormatting sqref="P72">
    <cfRule type="containsText" dxfId="229" priority="71" operator="containsText" text="ntitulé">
      <formula>NOT(ISERROR(SEARCH("ntitulé",P72)))</formula>
    </cfRule>
    <cfRule type="containsBlanks" dxfId="228" priority="72">
      <formula>LEN(TRIM(P72))=0</formula>
    </cfRule>
  </conditionalFormatting>
  <conditionalFormatting sqref="D9">
    <cfRule type="containsText" dxfId="227" priority="69" operator="containsText" text="ntitulé">
      <formula>NOT(ISERROR(SEARCH("ntitulé",D9)))</formula>
    </cfRule>
    <cfRule type="containsBlanks" dxfId="226" priority="70">
      <formula>LEN(TRIM(D9))=0</formula>
    </cfRule>
  </conditionalFormatting>
  <conditionalFormatting sqref="F9">
    <cfRule type="containsText" dxfId="225" priority="67" operator="containsText" text="ntitulé">
      <formula>NOT(ISERROR(SEARCH("ntitulé",F9)))</formula>
    </cfRule>
    <cfRule type="containsBlanks" dxfId="224" priority="68">
      <formula>LEN(TRIM(F9))=0</formula>
    </cfRule>
  </conditionalFormatting>
  <conditionalFormatting sqref="H9">
    <cfRule type="containsText" dxfId="223" priority="65" operator="containsText" text="ntitulé">
      <formula>NOT(ISERROR(SEARCH("ntitulé",H9)))</formula>
    </cfRule>
    <cfRule type="containsBlanks" dxfId="222" priority="66">
      <formula>LEN(TRIM(H9))=0</formula>
    </cfRule>
  </conditionalFormatting>
  <conditionalFormatting sqref="J9">
    <cfRule type="containsText" dxfId="221" priority="63" operator="containsText" text="ntitulé">
      <formula>NOT(ISERROR(SEARCH("ntitulé",J9)))</formula>
    </cfRule>
    <cfRule type="containsBlanks" dxfId="220" priority="64">
      <formula>LEN(TRIM(J9))=0</formula>
    </cfRule>
  </conditionalFormatting>
  <conditionalFormatting sqref="L9">
    <cfRule type="containsText" dxfId="219" priority="61" operator="containsText" text="ntitulé">
      <formula>NOT(ISERROR(SEARCH("ntitulé",L9)))</formula>
    </cfRule>
    <cfRule type="containsBlanks" dxfId="218" priority="62">
      <formula>LEN(TRIM(L9))=0</formula>
    </cfRule>
  </conditionalFormatting>
  <conditionalFormatting sqref="N9">
    <cfRule type="containsText" dxfId="217" priority="59" operator="containsText" text="ntitulé">
      <formula>NOT(ISERROR(SEARCH("ntitulé",N9)))</formula>
    </cfRule>
    <cfRule type="containsBlanks" dxfId="216" priority="60">
      <formula>LEN(TRIM(N9))=0</formula>
    </cfRule>
  </conditionalFormatting>
  <conditionalFormatting sqref="P9">
    <cfRule type="containsText" dxfId="215" priority="57" operator="containsText" text="ntitulé">
      <formula>NOT(ISERROR(SEARCH("ntitulé",P9)))</formula>
    </cfRule>
    <cfRule type="containsBlanks" dxfId="214" priority="58">
      <formula>LEN(TRIM(P9))=0</formula>
    </cfRule>
  </conditionalFormatting>
  <conditionalFormatting sqref="D24">
    <cfRule type="containsText" dxfId="213" priority="55" operator="containsText" text="ntitulé">
      <formula>NOT(ISERROR(SEARCH("ntitulé",D24)))</formula>
    </cfRule>
    <cfRule type="containsBlanks" dxfId="212" priority="56">
      <formula>LEN(TRIM(D24))=0</formula>
    </cfRule>
  </conditionalFormatting>
  <conditionalFormatting sqref="F24">
    <cfRule type="containsText" dxfId="211" priority="53" operator="containsText" text="ntitulé">
      <formula>NOT(ISERROR(SEARCH("ntitulé",F24)))</formula>
    </cfRule>
    <cfRule type="containsBlanks" dxfId="210" priority="54">
      <formula>LEN(TRIM(F24))=0</formula>
    </cfRule>
  </conditionalFormatting>
  <conditionalFormatting sqref="H24">
    <cfRule type="containsText" dxfId="209" priority="51" operator="containsText" text="ntitulé">
      <formula>NOT(ISERROR(SEARCH("ntitulé",H24)))</formula>
    </cfRule>
    <cfRule type="containsBlanks" dxfId="208" priority="52">
      <formula>LEN(TRIM(H24))=0</formula>
    </cfRule>
  </conditionalFormatting>
  <conditionalFormatting sqref="J24">
    <cfRule type="containsText" dxfId="207" priority="49" operator="containsText" text="ntitulé">
      <formula>NOT(ISERROR(SEARCH("ntitulé",J24)))</formula>
    </cfRule>
    <cfRule type="containsBlanks" dxfId="206" priority="50">
      <formula>LEN(TRIM(J24))=0</formula>
    </cfRule>
  </conditionalFormatting>
  <conditionalFormatting sqref="L24">
    <cfRule type="containsText" dxfId="205" priority="47" operator="containsText" text="ntitulé">
      <formula>NOT(ISERROR(SEARCH("ntitulé",L24)))</formula>
    </cfRule>
    <cfRule type="containsBlanks" dxfId="204" priority="48">
      <formula>LEN(TRIM(L24))=0</formula>
    </cfRule>
  </conditionalFormatting>
  <conditionalFormatting sqref="N24">
    <cfRule type="containsText" dxfId="203" priority="45" operator="containsText" text="ntitulé">
      <formula>NOT(ISERROR(SEARCH("ntitulé",N24)))</formula>
    </cfRule>
    <cfRule type="containsBlanks" dxfId="202" priority="46">
      <formula>LEN(TRIM(N24))=0</formula>
    </cfRule>
  </conditionalFormatting>
  <conditionalFormatting sqref="P24">
    <cfRule type="containsText" dxfId="201" priority="43" operator="containsText" text="ntitulé">
      <formula>NOT(ISERROR(SEARCH("ntitulé",P24)))</formula>
    </cfRule>
    <cfRule type="containsBlanks" dxfId="200" priority="44">
      <formula>LEN(TRIM(P24))=0</formula>
    </cfRule>
  </conditionalFormatting>
  <conditionalFormatting sqref="D39">
    <cfRule type="containsText" dxfId="199" priority="41" operator="containsText" text="ntitulé">
      <formula>NOT(ISERROR(SEARCH("ntitulé",D39)))</formula>
    </cfRule>
    <cfRule type="containsBlanks" dxfId="198" priority="42">
      <formula>LEN(TRIM(D39))=0</formula>
    </cfRule>
  </conditionalFormatting>
  <conditionalFormatting sqref="F39">
    <cfRule type="containsText" dxfId="197" priority="39" operator="containsText" text="ntitulé">
      <formula>NOT(ISERROR(SEARCH("ntitulé",F39)))</formula>
    </cfRule>
    <cfRule type="containsBlanks" dxfId="196" priority="40">
      <formula>LEN(TRIM(F39))=0</formula>
    </cfRule>
  </conditionalFormatting>
  <conditionalFormatting sqref="H39">
    <cfRule type="containsText" dxfId="195" priority="37" operator="containsText" text="ntitulé">
      <formula>NOT(ISERROR(SEARCH("ntitulé",H39)))</formula>
    </cfRule>
    <cfRule type="containsBlanks" dxfId="194" priority="38">
      <formula>LEN(TRIM(H39))=0</formula>
    </cfRule>
  </conditionalFormatting>
  <conditionalFormatting sqref="J39">
    <cfRule type="containsText" dxfId="193" priority="35" operator="containsText" text="ntitulé">
      <formula>NOT(ISERROR(SEARCH("ntitulé",J39)))</formula>
    </cfRule>
    <cfRule type="containsBlanks" dxfId="192" priority="36">
      <formula>LEN(TRIM(J39))=0</formula>
    </cfRule>
  </conditionalFormatting>
  <conditionalFormatting sqref="L39">
    <cfRule type="containsText" dxfId="191" priority="33" operator="containsText" text="ntitulé">
      <formula>NOT(ISERROR(SEARCH("ntitulé",L39)))</formula>
    </cfRule>
    <cfRule type="containsBlanks" dxfId="190" priority="34">
      <formula>LEN(TRIM(L39))=0</formula>
    </cfRule>
  </conditionalFormatting>
  <conditionalFormatting sqref="N39">
    <cfRule type="containsText" dxfId="189" priority="31" operator="containsText" text="ntitulé">
      <formula>NOT(ISERROR(SEARCH("ntitulé",N39)))</formula>
    </cfRule>
    <cfRule type="containsBlanks" dxfId="188" priority="32">
      <formula>LEN(TRIM(N39))=0</formula>
    </cfRule>
  </conditionalFormatting>
  <conditionalFormatting sqref="P39">
    <cfRule type="containsText" dxfId="187" priority="29" operator="containsText" text="ntitulé">
      <formula>NOT(ISERROR(SEARCH("ntitulé",P39)))</formula>
    </cfRule>
    <cfRule type="containsBlanks" dxfId="186" priority="30">
      <formula>LEN(TRIM(P39))=0</formula>
    </cfRule>
  </conditionalFormatting>
  <conditionalFormatting sqref="D54">
    <cfRule type="containsText" dxfId="185" priority="27" operator="containsText" text="ntitulé">
      <formula>NOT(ISERROR(SEARCH("ntitulé",D54)))</formula>
    </cfRule>
    <cfRule type="containsBlanks" dxfId="184" priority="28">
      <formula>LEN(TRIM(D54))=0</formula>
    </cfRule>
  </conditionalFormatting>
  <conditionalFormatting sqref="F54">
    <cfRule type="containsText" dxfId="183" priority="25" operator="containsText" text="ntitulé">
      <formula>NOT(ISERROR(SEARCH("ntitulé",F54)))</formula>
    </cfRule>
    <cfRule type="containsBlanks" dxfId="182" priority="26">
      <formula>LEN(TRIM(F54))=0</formula>
    </cfRule>
  </conditionalFormatting>
  <conditionalFormatting sqref="H54">
    <cfRule type="containsText" dxfId="181" priority="23" operator="containsText" text="ntitulé">
      <formula>NOT(ISERROR(SEARCH("ntitulé",H54)))</formula>
    </cfRule>
    <cfRule type="containsBlanks" dxfId="180" priority="24">
      <formula>LEN(TRIM(H54))=0</formula>
    </cfRule>
  </conditionalFormatting>
  <conditionalFormatting sqref="J54">
    <cfRule type="containsText" dxfId="179" priority="21" operator="containsText" text="ntitulé">
      <formula>NOT(ISERROR(SEARCH("ntitulé",J54)))</formula>
    </cfRule>
    <cfRule type="containsBlanks" dxfId="178" priority="22">
      <formula>LEN(TRIM(J54))=0</formula>
    </cfRule>
  </conditionalFormatting>
  <conditionalFormatting sqref="L54">
    <cfRule type="containsText" dxfId="177" priority="19" operator="containsText" text="ntitulé">
      <formula>NOT(ISERROR(SEARCH("ntitulé",L54)))</formula>
    </cfRule>
    <cfRule type="containsBlanks" dxfId="176" priority="20">
      <formula>LEN(TRIM(L54))=0</formula>
    </cfRule>
  </conditionalFormatting>
  <conditionalFormatting sqref="N54">
    <cfRule type="containsText" dxfId="175" priority="17" operator="containsText" text="ntitulé">
      <formula>NOT(ISERROR(SEARCH("ntitulé",N54)))</formula>
    </cfRule>
    <cfRule type="containsBlanks" dxfId="174" priority="18">
      <formula>LEN(TRIM(N54))=0</formula>
    </cfRule>
  </conditionalFormatting>
  <conditionalFormatting sqref="P54">
    <cfRule type="containsText" dxfId="173" priority="15" operator="containsText" text="ntitulé">
      <formula>NOT(ISERROR(SEARCH("ntitulé",P54)))</formula>
    </cfRule>
    <cfRule type="containsBlanks" dxfId="172" priority="16">
      <formula>LEN(TRIM(P54))=0</formula>
    </cfRule>
  </conditionalFormatting>
  <conditionalFormatting sqref="D69">
    <cfRule type="containsText" dxfId="171" priority="13" operator="containsText" text="ntitulé">
      <formula>NOT(ISERROR(SEARCH("ntitulé",D69)))</formula>
    </cfRule>
    <cfRule type="containsBlanks" dxfId="170" priority="14">
      <formula>LEN(TRIM(D69))=0</formula>
    </cfRule>
  </conditionalFormatting>
  <conditionalFormatting sqref="F69">
    <cfRule type="containsText" dxfId="169" priority="11" operator="containsText" text="ntitulé">
      <formula>NOT(ISERROR(SEARCH("ntitulé",F69)))</formula>
    </cfRule>
    <cfRule type="containsBlanks" dxfId="168" priority="12">
      <formula>LEN(TRIM(F69))=0</formula>
    </cfRule>
  </conditionalFormatting>
  <conditionalFormatting sqref="H69">
    <cfRule type="containsText" dxfId="167" priority="9" operator="containsText" text="ntitulé">
      <formula>NOT(ISERROR(SEARCH("ntitulé",H69)))</formula>
    </cfRule>
    <cfRule type="containsBlanks" dxfId="166" priority="10">
      <formula>LEN(TRIM(H69))=0</formula>
    </cfRule>
  </conditionalFormatting>
  <conditionalFormatting sqref="J69">
    <cfRule type="containsText" dxfId="165" priority="7" operator="containsText" text="ntitulé">
      <formula>NOT(ISERROR(SEARCH("ntitulé",J69)))</formula>
    </cfRule>
    <cfRule type="containsBlanks" dxfId="164" priority="8">
      <formula>LEN(TRIM(J69))=0</formula>
    </cfRule>
  </conditionalFormatting>
  <conditionalFormatting sqref="L69">
    <cfRule type="containsText" dxfId="163" priority="5" operator="containsText" text="ntitulé">
      <formula>NOT(ISERROR(SEARCH("ntitulé",L69)))</formula>
    </cfRule>
    <cfRule type="containsBlanks" dxfId="162" priority="6">
      <formula>LEN(TRIM(L69))=0</formula>
    </cfRule>
  </conditionalFormatting>
  <conditionalFormatting sqref="N69">
    <cfRule type="containsText" dxfId="161" priority="3" operator="containsText" text="ntitulé">
      <formula>NOT(ISERROR(SEARCH("ntitulé",N69)))</formula>
    </cfRule>
    <cfRule type="containsBlanks" dxfId="160" priority="4">
      <formula>LEN(TRIM(N69))=0</formula>
    </cfRule>
  </conditionalFormatting>
  <conditionalFormatting sqref="P69">
    <cfRule type="containsText" dxfId="159" priority="1" operator="containsText" text="ntitulé">
      <formula>NOT(ISERROR(SEARCH("ntitulé",P69)))</formula>
    </cfRule>
    <cfRule type="containsBlanks" dxfId="158" priority="2">
      <formula>LEN(TRIM(P69))=0</formula>
    </cfRule>
  </conditionalFormatting>
  <pageMargins left="0.7" right="0.7" top="0.75" bottom="0.75" header="0.3" footer="0.3"/>
  <pageSetup paperSize="9" scale="66" orientation="landscape" verticalDpi="300" r:id="rId1"/>
  <rowBreaks count="1" manualBreakCount="1">
    <brk id="34"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8"/>
  <sheetViews>
    <sheetView zoomScaleNormal="100" workbookViewId="0">
      <selection activeCell="A3" sqref="A3"/>
    </sheetView>
  </sheetViews>
  <sheetFormatPr baseColWidth="10" defaultColWidth="8.85546875" defaultRowHeight="13.5" x14ac:dyDescent="0.3"/>
  <cols>
    <col min="1" max="1" width="50" style="4" customWidth="1"/>
    <col min="2" max="2" width="16.7109375" style="4" customWidth="1"/>
    <col min="3" max="3" width="5.7109375" style="4" bestFit="1" customWidth="1"/>
    <col min="4" max="4" width="16.7109375" style="4" customWidth="1"/>
    <col min="5" max="5" width="5.7109375" style="4" bestFit="1" customWidth="1"/>
    <col min="6" max="6" width="16.7109375" style="4" customWidth="1"/>
    <col min="7" max="7" width="4.5703125" style="4" bestFit="1" customWidth="1"/>
    <col min="8" max="16384" width="8.85546875" style="4"/>
  </cols>
  <sheetData>
    <row r="1" spans="1:7" s="1" customFormat="1" ht="15" x14ac:dyDescent="0.3"/>
    <row r="2" spans="1:7" s="1" customFormat="1" ht="15" x14ac:dyDescent="0.3"/>
    <row r="3" spans="1:7" s="1" customFormat="1" ht="18.75" x14ac:dyDescent="0.3">
      <c r="A3" s="28" t="str">
        <f>TAB00!B41&amp;" : "&amp;TAB00!C41</f>
        <v>TAB2.2 : Détail des coûts imputés aux tarifs d'injection</v>
      </c>
      <c r="B3" s="28"/>
      <c r="C3" s="28"/>
      <c r="D3" s="28"/>
      <c r="E3" s="28"/>
      <c r="F3" s="28"/>
      <c r="G3" s="28"/>
    </row>
    <row r="4" spans="1:7" s="1" customFormat="1" ht="15" x14ac:dyDescent="0.3"/>
    <row r="5" spans="1:7" s="1" customFormat="1" ht="21" x14ac:dyDescent="0.35">
      <c r="A5" s="426" t="s">
        <v>253</v>
      </c>
      <c r="B5" s="426"/>
      <c r="C5" s="426"/>
      <c r="D5" s="426"/>
      <c r="E5" s="426"/>
      <c r="F5" s="426"/>
      <c r="G5" s="426"/>
    </row>
    <row r="6" spans="1:7" s="1" customFormat="1" ht="27.6" customHeight="1" x14ac:dyDescent="0.3">
      <c r="A6" s="425" t="s">
        <v>0</v>
      </c>
      <c r="B6" s="428" t="s">
        <v>7</v>
      </c>
      <c r="C6" s="429"/>
      <c r="D6" s="427" t="s">
        <v>276</v>
      </c>
      <c r="E6" s="427"/>
      <c r="F6" s="427" t="s">
        <v>277</v>
      </c>
      <c r="G6" s="427"/>
    </row>
    <row r="7" spans="1:7" s="1" customFormat="1" ht="15" x14ac:dyDescent="0.3">
      <c r="A7" s="425"/>
      <c r="B7" s="249" t="s">
        <v>3</v>
      </c>
      <c r="C7" s="209" t="s">
        <v>4</v>
      </c>
      <c r="D7" s="249" t="s">
        <v>3</v>
      </c>
      <c r="E7" s="209" t="s">
        <v>4</v>
      </c>
      <c r="F7" s="249" t="s">
        <v>3</v>
      </c>
      <c r="G7" s="209" t="s">
        <v>4</v>
      </c>
    </row>
    <row r="8" spans="1:7" s="1" customFormat="1" ht="15" x14ac:dyDescent="0.3">
      <c r="A8" s="248" t="s">
        <v>194</v>
      </c>
      <c r="B8" s="289">
        <f>D8+F8</f>
        <v>0</v>
      </c>
      <c r="C8" s="291">
        <f>IFERROR(B8/B10,0)</f>
        <v>0</v>
      </c>
      <c r="D8" s="203"/>
      <c r="E8" s="291">
        <f>IFERROR(D8/$B8,0)</f>
        <v>0</v>
      </c>
      <c r="F8" s="203"/>
      <c r="G8" s="213">
        <f t="shared" ref="G8:G10" si="0">IFERROR(F8/$B8,0)</f>
        <v>0</v>
      </c>
    </row>
    <row r="9" spans="1:7" s="1" customFormat="1" ht="15" x14ac:dyDescent="0.3">
      <c r="A9" s="205" t="s">
        <v>195</v>
      </c>
      <c r="B9" s="290">
        <f>D9+F9</f>
        <v>0</v>
      </c>
      <c r="C9" s="292">
        <f>IFERROR(B9/B10,0)</f>
        <v>0</v>
      </c>
      <c r="D9" s="203"/>
      <c r="E9" s="291">
        <f t="shared" ref="E9:E10" si="1">IFERROR(D9/$B9,0)</f>
        <v>0</v>
      </c>
      <c r="F9" s="203"/>
      <c r="G9" s="213">
        <f t="shared" si="0"/>
        <v>0</v>
      </c>
    </row>
    <row r="10" spans="1:7" s="1" customFormat="1" ht="15" x14ac:dyDescent="0.3">
      <c r="A10" s="47" t="s">
        <v>7</v>
      </c>
      <c r="B10" s="10">
        <f>SUM(D10,F10)</f>
        <v>0</v>
      </c>
      <c r="C10" s="212">
        <f>IFERROR(B10/B10,0)</f>
        <v>0</v>
      </c>
      <c r="D10" s="293">
        <f>SUM(D8:D9)</f>
        <v>0</v>
      </c>
      <c r="E10" s="212">
        <f t="shared" si="1"/>
        <v>0</v>
      </c>
      <c r="F10" s="293">
        <f>SUM(F8:F9)</f>
        <v>0</v>
      </c>
      <c r="G10" s="212">
        <f t="shared" si="0"/>
        <v>0</v>
      </c>
    </row>
    <row r="11" spans="1:7" s="1" customFormat="1" ht="15" x14ac:dyDescent="0.3">
      <c r="A11" s="5"/>
      <c r="B11" s="5"/>
      <c r="C11" s="5"/>
      <c r="D11" s="5"/>
      <c r="E11" s="5"/>
      <c r="F11" s="5"/>
      <c r="G11" s="5"/>
    </row>
    <row r="12" spans="1:7" ht="21" x14ac:dyDescent="0.35">
      <c r="A12" s="426" t="s">
        <v>254</v>
      </c>
      <c r="B12" s="426"/>
      <c r="C12" s="426"/>
      <c r="D12" s="426"/>
      <c r="E12" s="426"/>
      <c r="F12" s="426"/>
      <c r="G12" s="426"/>
    </row>
    <row r="13" spans="1:7" ht="30" customHeight="1" x14ac:dyDescent="0.3">
      <c r="A13" s="425" t="s">
        <v>0</v>
      </c>
      <c r="B13" s="428" t="s">
        <v>7</v>
      </c>
      <c r="C13" s="429"/>
      <c r="D13" s="427" t="s">
        <v>276</v>
      </c>
      <c r="E13" s="427"/>
      <c r="F13" s="427" t="s">
        <v>277</v>
      </c>
      <c r="G13" s="427"/>
    </row>
    <row r="14" spans="1:7" x14ac:dyDescent="0.3">
      <c r="A14" s="425"/>
      <c r="B14" s="209" t="s">
        <v>3</v>
      </c>
      <c r="C14" s="209" t="s">
        <v>3</v>
      </c>
      <c r="D14" s="249" t="s">
        <v>3</v>
      </c>
      <c r="E14" s="209" t="s">
        <v>4</v>
      </c>
      <c r="F14" s="249" t="str">
        <f>D14</f>
        <v>Eur</v>
      </c>
      <c r="G14" s="209" t="str">
        <f>E14</f>
        <v>%</v>
      </c>
    </row>
    <row r="15" spans="1:7" x14ac:dyDescent="0.3">
      <c r="A15" s="205" t="s">
        <v>194</v>
      </c>
      <c r="B15" s="289">
        <f>D15+F15</f>
        <v>0</v>
      </c>
      <c r="C15" s="291">
        <f>IFERROR(B15/B17,0)</f>
        <v>0</v>
      </c>
      <c r="D15" s="203"/>
      <c r="E15" s="291">
        <f>IFERROR(D15/$B15,0)</f>
        <v>0</v>
      </c>
      <c r="F15" s="203"/>
      <c r="G15" s="213">
        <f t="shared" ref="G15:G17" si="2">IFERROR(F15/$B15,0)</f>
        <v>0</v>
      </c>
    </row>
    <row r="16" spans="1:7" x14ac:dyDescent="0.3">
      <c r="A16" s="205" t="s">
        <v>195</v>
      </c>
      <c r="B16" s="290">
        <f>D16+F16</f>
        <v>0</v>
      </c>
      <c r="C16" s="292">
        <f>IFERROR(B16/B17,0)</f>
        <v>0</v>
      </c>
      <c r="D16" s="203"/>
      <c r="E16" s="291">
        <f t="shared" ref="E16:E17" si="3">IFERROR(D16/$B16,0)</f>
        <v>0</v>
      </c>
      <c r="F16" s="203"/>
      <c r="G16" s="213">
        <f t="shared" si="2"/>
        <v>0</v>
      </c>
    </row>
    <row r="17" spans="1:7" x14ac:dyDescent="0.3">
      <c r="A17" s="47" t="s">
        <v>7</v>
      </c>
      <c r="B17" s="10">
        <f>SUM(D17,F17)</f>
        <v>0</v>
      </c>
      <c r="C17" s="212">
        <f>IFERROR(B17/B17,0)</f>
        <v>0</v>
      </c>
      <c r="D17" s="293">
        <f>SUM(D15:D16)</f>
        <v>0</v>
      </c>
      <c r="E17" s="212">
        <f t="shared" si="3"/>
        <v>0</v>
      </c>
      <c r="F17" s="293">
        <f>SUM(F15:F16)</f>
        <v>0</v>
      </c>
      <c r="G17" s="212">
        <f t="shared" si="2"/>
        <v>0</v>
      </c>
    </row>
    <row r="19" spans="1:7" ht="21" x14ac:dyDescent="0.35">
      <c r="A19" s="426" t="s">
        <v>255</v>
      </c>
      <c r="B19" s="426"/>
      <c r="C19" s="426"/>
      <c r="D19" s="426"/>
      <c r="E19" s="426"/>
      <c r="F19" s="426"/>
      <c r="G19" s="426"/>
    </row>
    <row r="20" spans="1:7" ht="30" customHeight="1" x14ac:dyDescent="0.3">
      <c r="A20" s="425" t="s">
        <v>0</v>
      </c>
      <c r="B20" s="423" t="s">
        <v>7</v>
      </c>
      <c r="C20" s="424"/>
      <c r="D20" s="427" t="s">
        <v>276</v>
      </c>
      <c r="E20" s="427"/>
      <c r="F20" s="427" t="s">
        <v>277</v>
      </c>
      <c r="G20" s="427"/>
    </row>
    <row r="21" spans="1:7" x14ac:dyDescent="0.3">
      <c r="A21" s="425"/>
      <c r="B21" s="209" t="s">
        <v>3</v>
      </c>
      <c r="C21" s="209" t="s">
        <v>4</v>
      </c>
      <c r="D21" s="249" t="s">
        <v>3</v>
      </c>
      <c r="E21" s="209" t="s">
        <v>4</v>
      </c>
      <c r="F21" s="249" t="str">
        <f>D21</f>
        <v>Eur</v>
      </c>
      <c r="G21" s="209" t="str">
        <f>E21</f>
        <v>%</v>
      </c>
    </row>
    <row r="22" spans="1:7" x14ac:dyDescent="0.3">
      <c r="A22" s="205" t="s">
        <v>194</v>
      </c>
      <c r="B22" s="289">
        <f>D22+F22</f>
        <v>0</v>
      </c>
      <c r="C22" s="291">
        <f>IFERROR(B22/B24,0)</f>
        <v>0</v>
      </c>
      <c r="D22" s="203"/>
      <c r="E22" s="291">
        <f>IFERROR(D22/$B22,0)</f>
        <v>0</v>
      </c>
      <c r="F22" s="203"/>
      <c r="G22" s="213">
        <f t="shared" ref="G22:G24" si="4">IFERROR(F22/$B22,0)</f>
        <v>0</v>
      </c>
    </row>
    <row r="23" spans="1:7" x14ac:dyDescent="0.3">
      <c r="A23" s="205" t="s">
        <v>195</v>
      </c>
      <c r="B23" s="290">
        <f>D23+F23</f>
        <v>0</v>
      </c>
      <c r="C23" s="292">
        <f>IFERROR(B23/B24,0)</f>
        <v>0</v>
      </c>
      <c r="D23" s="203"/>
      <c r="E23" s="291">
        <f t="shared" ref="E23:E24" si="5">IFERROR(D23/$B23,0)</f>
        <v>0</v>
      </c>
      <c r="F23" s="203"/>
      <c r="G23" s="213">
        <f t="shared" si="4"/>
        <v>0</v>
      </c>
    </row>
    <row r="24" spans="1:7" x14ac:dyDescent="0.3">
      <c r="A24" s="47" t="s">
        <v>7</v>
      </c>
      <c r="B24" s="10">
        <f>SUM(D24,F24)</f>
        <v>0</v>
      </c>
      <c r="C24" s="212">
        <f>IFERROR(B24/B24,0)</f>
        <v>0</v>
      </c>
      <c r="D24" s="293">
        <f>SUM(D22:D23)</f>
        <v>0</v>
      </c>
      <c r="E24" s="212">
        <f t="shared" si="5"/>
        <v>0</v>
      </c>
      <c r="F24" s="293">
        <f>SUM(F22:F23)</f>
        <v>0</v>
      </c>
      <c r="G24" s="212">
        <f t="shared" si="4"/>
        <v>0</v>
      </c>
    </row>
    <row r="26" spans="1:7" ht="21" x14ac:dyDescent="0.35">
      <c r="A26" s="426" t="s">
        <v>256</v>
      </c>
      <c r="B26" s="426"/>
      <c r="C26" s="426"/>
      <c r="D26" s="426"/>
      <c r="E26" s="426"/>
      <c r="F26" s="426"/>
      <c r="G26" s="426"/>
    </row>
    <row r="27" spans="1:7" ht="30" customHeight="1" x14ac:dyDescent="0.3">
      <c r="A27" s="425" t="s">
        <v>0</v>
      </c>
      <c r="B27" s="423" t="s">
        <v>7</v>
      </c>
      <c r="C27" s="424"/>
      <c r="D27" s="427" t="s">
        <v>276</v>
      </c>
      <c r="E27" s="427"/>
      <c r="F27" s="427" t="s">
        <v>277</v>
      </c>
      <c r="G27" s="427"/>
    </row>
    <row r="28" spans="1:7" x14ac:dyDescent="0.3">
      <c r="A28" s="425"/>
      <c r="B28" s="209" t="s">
        <v>3</v>
      </c>
      <c r="C28" s="209" t="s">
        <v>4</v>
      </c>
      <c r="D28" s="249" t="s">
        <v>3</v>
      </c>
      <c r="E28" s="209" t="s">
        <v>4</v>
      </c>
      <c r="F28" s="249" t="str">
        <f>D28</f>
        <v>Eur</v>
      </c>
      <c r="G28" s="209" t="str">
        <f>E28</f>
        <v>%</v>
      </c>
    </row>
    <row r="29" spans="1:7" x14ac:dyDescent="0.3">
      <c r="A29" s="205" t="s">
        <v>194</v>
      </c>
      <c r="B29" s="289">
        <f>D29+F29</f>
        <v>0</v>
      </c>
      <c r="C29" s="291">
        <f>IFERROR(B29/B31,0)</f>
        <v>0</v>
      </c>
      <c r="D29" s="203"/>
      <c r="E29" s="291">
        <f>IFERROR(D29/$B29,0)</f>
        <v>0</v>
      </c>
      <c r="F29" s="203"/>
      <c r="G29" s="213">
        <f t="shared" ref="G29:G31" si="6">IFERROR(F29/$B29,0)</f>
        <v>0</v>
      </c>
    </row>
    <row r="30" spans="1:7" x14ac:dyDescent="0.3">
      <c r="A30" s="205" t="s">
        <v>195</v>
      </c>
      <c r="B30" s="290">
        <f>D30+F30</f>
        <v>0</v>
      </c>
      <c r="C30" s="292">
        <f>IFERROR(B30/B31,0)</f>
        <v>0</v>
      </c>
      <c r="D30" s="203"/>
      <c r="E30" s="291">
        <f t="shared" ref="E30:E31" si="7">IFERROR(D30/$B30,0)</f>
        <v>0</v>
      </c>
      <c r="F30" s="203"/>
      <c r="G30" s="213">
        <f t="shared" si="6"/>
        <v>0</v>
      </c>
    </row>
    <row r="31" spans="1:7" x14ac:dyDescent="0.3">
      <c r="A31" s="47" t="s">
        <v>7</v>
      </c>
      <c r="B31" s="10">
        <f>SUM(D31,F31)</f>
        <v>0</v>
      </c>
      <c r="C31" s="212">
        <f>IFERROR(B31/B31,0)</f>
        <v>0</v>
      </c>
      <c r="D31" s="293">
        <f>SUM(D29:D30)</f>
        <v>0</v>
      </c>
      <c r="E31" s="212">
        <f t="shared" si="7"/>
        <v>0</v>
      </c>
      <c r="F31" s="293">
        <f>SUM(F29:F30)</f>
        <v>0</v>
      </c>
      <c r="G31" s="212">
        <f t="shared" si="6"/>
        <v>0</v>
      </c>
    </row>
    <row r="33" spans="1:7" ht="21" x14ac:dyDescent="0.35">
      <c r="A33" s="426" t="s">
        <v>257</v>
      </c>
      <c r="B33" s="426"/>
      <c r="C33" s="426"/>
      <c r="D33" s="426"/>
      <c r="E33" s="426"/>
      <c r="F33" s="426"/>
      <c r="G33" s="426"/>
    </row>
    <row r="34" spans="1:7" ht="30" customHeight="1" x14ac:dyDescent="0.3">
      <c r="A34" s="425" t="s">
        <v>0</v>
      </c>
      <c r="B34" s="423" t="s">
        <v>7</v>
      </c>
      <c r="C34" s="424"/>
      <c r="D34" s="427" t="s">
        <v>276</v>
      </c>
      <c r="E34" s="427"/>
      <c r="F34" s="427" t="s">
        <v>277</v>
      </c>
      <c r="G34" s="427"/>
    </row>
    <row r="35" spans="1:7" x14ac:dyDescent="0.3">
      <c r="A35" s="425"/>
      <c r="B35" s="209" t="s">
        <v>3</v>
      </c>
      <c r="C35" s="209" t="s">
        <v>4</v>
      </c>
      <c r="D35" s="249" t="s">
        <v>3</v>
      </c>
      <c r="E35" s="209" t="s">
        <v>4</v>
      </c>
      <c r="F35" s="249" t="str">
        <f>D35</f>
        <v>Eur</v>
      </c>
      <c r="G35" s="209" t="str">
        <f>E35</f>
        <v>%</v>
      </c>
    </row>
    <row r="36" spans="1:7" x14ac:dyDescent="0.3">
      <c r="A36" s="205" t="s">
        <v>194</v>
      </c>
      <c r="B36" s="289">
        <f>D36+F36</f>
        <v>0</v>
      </c>
      <c r="C36" s="291">
        <f>IFERROR(B36/B38,0)</f>
        <v>0</v>
      </c>
      <c r="D36" s="203"/>
      <c r="E36" s="291">
        <f>IFERROR(D36/$B36,0)</f>
        <v>0</v>
      </c>
      <c r="F36" s="203"/>
      <c r="G36" s="213">
        <f t="shared" ref="G36:G38" si="8">IFERROR(F36/$B36,0)</f>
        <v>0</v>
      </c>
    </row>
    <row r="37" spans="1:7" x14ac:dyDescent="0.3">
      <c r="A37" s="205" t="s">
        <v>195</v>
      </c>
      <c r="B37" s="290">
        <f>D37+F37</f>
        <v>0</v>
      </c>
      <c r="C37" s="292">
        <f>IFERROR(B37/B38,0)</f>
        <v>0</v>
      </c>
      <c r="D37" s="203"/>
      <c r="E37" s="291">
        <f t="shared" ref="E37:E38" si="9">IFERROR(D37/$B37,0)</f>
        <v>0</v>
      </c>
      <c r="F37" s="203"/>
      <c r="G37" s="213">
        <f t="shared" si="8"/>
        <v>0</v>
      </c>
    </row>
    <row r="38" spans="1:7" x14ac:dyDescent="0.3">
      <c r="A38" s="47" t="s">
        <v>7</v>
      </c>
      <c r="B38" s="10">
        <f>SUM(D38,F38)</f>
        <v>0</v>
      </c>
      <c r="C38" s="212">
        <f>IFERROR(B38/B38,0)</f>
        <v>0</v>
      </c>
      <c r="D38" s="293">
        <f>SUM(D36:D37)</f>
        <v>0</v>
      </c>
      <c r="E38" s="212">
        <f t="shared" si="9"/>
        <v>0</v>
      </c>
      <c r="F38" s="293">
        <f>SUM(F36:F37)</f>
        <v>0</v>
      </c>
      <c r="G38" s="212">
        <f t="shared" si="8"/>
        <v>0</v>
      </c>
    </row>
  </sheetData>
  <mergeCells count="25">
    <mergeCell ref="A5:G5"/>
    <mergeCell ref="D6:E6"/>
    <mergeCell ref="F6:G6"/>
    <mergeCell ref="A12:G12"/>
    <mergeCell ref="A13:A14"/>
    <mergeCell ref="D13:E13"/>
    <mergeCell ref="F13:G13"/>
    <mergeCell ref="A6:A7"/>
    <mergeCell ref="B6:C6"/>
    <mergeCell ref="B13:C13"/>
    <mergeCell ref="B20:C20"/>
    <mergeCell ref="B27:C27"/>
    <mergeCell ref="B34:C34"/>
    <mergeCell ref="A27:A28"/>
    <mergeCell ref="A19:G19"/>
    <mergeCell ref="A20:A21"/>
    <mergeCell ref="D20:E20"/>
    <mergeCell ref="F20:G20"/>
    <mergeCell ref="A26:G26"/>
    <mergeCell ref="D27:E27"/>
    <mergeCell ref="F27:G27"/>
    <mergeCell ref="A33:G33"/>
    <mergeCell ref="A34:A35"/>
    <mergeCell ref="D34:E34"/>
    <mergeCell ref="F34:G34"/>
  </mergeCells>
  <conditionalFormatting sqref="C33">
    <cfRule type="containsText" dxfId="157" priority="163" operator="containsText" text="ntitulé">
      <formula>NOT(ISERROR(SEARCH("ntitulé",C33)))</formula>
    </cfRule>
    <cfRule type="containsBlanks" dxfId="156" priority="164">
      <formula>LEN(TRIM(C33))=0</formula>
    </cfRule>
  </conditionalFormatting>
  <conditionalFormatting sqref="F33">
    <cfRule type="containsText" dxfId="155" priority="159" operator="containsText" text="ntitulé">
      <formula>NOT(ISERROR(SEARCH("ntitulé",F33)))</formula>
    </cfRule>
    <cfRule type="containsBlanks" dxfId="154" priority="160">
      <formula>LEN(TRIM(F33))=0</formula>
    </cfRule>
  </conditionalFormatting>
  <conditionalFormatting sqref="G33">
    <cfRule type="containsText" dxfId="153" priority="157" operator="containsText" text="ntitulé">
      <formula>NOT(ISERROR(SEARCH("ntitulé",G33)))</formula>
    </cfRule>
    <cfRule type="containsBlanks" dxfId="152" priority="158">
      <formula>LEN(TRIM(G33))=0</formula>
    </cfRule>
  </conditionalFormatting>
  <conditionalFormatting sqref="B33">
    <cfRule type="containsText" dxfId="151" priority="111" operator="containsText" text="ntitulé">
      <formula>NOT(ISERROR(SEARCH("ntitulé",B33)))</formula>
    </cfRule>
    <cfRule type="containsBlanks" dxfId="150" priority="112">
      <formula>LEN(TRIM(B33))=0</formula>
    </cfRule>
  </conditionalFormatting>
  <conditionalFormatting sqref="F37">
    <cfRule type="containsText" dxfId="149" priority="11" operator="containsText" text="ntitulé">
      <formula>NOT(ISERROR(SEARCH("ntitulé",F37)))</formula>
    </cfRule>
    <cfRule type="containsBlanks" dxfId="148" priority="12">
      <formula>LEN(TRIM(F37))=0</formula>
    </cfRule>
  </conditionalFormatting>
  <conditionalFormatting sqref="B8:B9">
    <cfRule type="containsText" dxfId="147" priority="61" operator="containsText" text="ntitulé">
      <formula>NOT(ISERROR(SEARCH("ntitulé",B8)))</formula>
    </cfRule>
    <cfRule type="containsBlanks" dxfId="146" priority="62">
      <formula>LEN(TRIM(B8))=0</formula>
    </cfRule>
  </conditionalFormatting>
  <conditionalFormatting sqref="D8">
    <cfRule type="containsText" dxfId="145" priority="59" operator="containsText" text="ntitulé">
      <formula>NOT(ISERROR(SEARCH("ntitulé",D8)))</formula>
    </cfRule>
    <cfRule type="containsBlanks" dxfId="144" priority="60">
      <formula>LEN(TRIM(D8))=0</formula>
    </cfRule>
  </conditionalFormatting>
  <conditionalFormatting sqref="F8">
    <cfRule type="containsText" dxfId="143" priority="57" operator="containsText" text="ntitulé">
      <formula>NOT(ISERROR(SEARCH("ntitulé",F8)))</formula>
    </cfRule>
    <cfRule type="containsBlanks" dxfId="142" priority="58">
      <formula>LEN(TRIM(F8))=0</formula>
    </cfRule>
  </conditionalFormatting>
  <conditionalFormatting sqref="F36">
    <cfRule type="containsText" dxfId="141" priority="15" operator="containsText" text="ntitulé">
      <formula>NOT(ISERROR(SEARCH("ntitulé",F36)))</formula>
    </cfRule>
    <cfRule type="containsBlanks" dxfId="140" priority="16">
      <formula>LEN(TRIM(F36))=0</formula>
    </cfRule>
  </conditionalFormatting>
  <conditionalFormatting sqref="D9">
    <cfRule type="containsText" dxfId="139" priority="53" operator="containsText" text="ntitulé">
      <formula>NOT(ISERROR(SEARCH("ntitulé",D9)))</formula>
    </cfRule>
    <cfRule type="containsBlanks" dxfId="138" priority="54">
      <formula>LEN(TRIM(D9))=0</formula>
    </cfRule>
  </conditionalFormatting>
  <conditionalFormatting sqref="F9">
    <cfRule type="containsText" dxfId="137" priority="51" operator="containsText" text="ntitulé">
      <formula>NOT(ISERROR(SEARCH("ntitulé",F9)))</formula>
    </cfRule>
    <cfRule type="containsBlanks" dxfId="136" priority="52">
      <formula>LEN(TRIM(F9))=0</formula>
    </cfRule>
  </conditionalFormatting>
  <conditionalFormatting sqref="D15">
    <cfRule type="containsText" dxfId="135" priority="47" operator="containsText" text="ntitulé">
      <formula>NOT(ISERROR(SEARCH("ntitulé",D15)))</formula>
    </cfRule>
    <cfRule type="containsBlanks" dxfId="134" priority="48">
      <formula>LEN(TRIM(D15))=0</formula>
    </cfRule>
  </conditionalFormatting>
  <conditionalFormatting sqref="F15">
    <cfRule type="containsText" dxfId="133" priority="45" operator="containsText" text="ntitulé">
      <formula>NOT(ISERROR(SEARCH("ntitulé",F15)))</formula>
    </cfRule>
    <cfRule type="containsBlanks" dxfId="132" priority="46">
      <formula>LEN(TRIM(F15))=0</formula>
    </cfRule>
  </conditionalFormatting>
  <conditionalFormatting sqref="D16">
    <cfRule type="containsText" dxfId="131" priority="43" operator="containsText" text="ntitulé">
      <formula>NOT(ISERROR(SEARCH("ntitulé",D16)))</formula>
    </cfRule>
    <cfRule type="containsBlanks" dxfId="130" priority="44">
      <formula>LEN(TRIM(D16))=0</formula>
    </cfRule>
  </conditionalFormatting>
  <conditionalFormatting sqref="F16">
    <cfRule type="containsText" dxfId="129" priority="41" operator="containsText" text="ntitulé">
      <formula>NOT(ISERROR(SEARCH("ntitulé",F16)))</formula>
    </cfRule>
    <cfRule type="containsBlanks" dxfId="128" priority="42">
      <formula>LEN(TRIM(F16))=0</formula>
    </cfRule>
  </conditionalFormatting>
  <conditionalFormatting sqref="D22">
    <cfRule type="containsText" dxfId="127" priority="37" operator="containsText" text="ntitulé">
      <formula>NOT(ISERROR(SEARCH("ntitulé",D22)))</formula>
    </cfRule>
    <cfRule type="containsBlanks" dxfId="126" priority="38">
      <formula>LEN(TRIM(D22))=0</formula>
    </cfRule>
  </conditionalFormatting>
  <conditionalFormatting sqref="F22">
    <cfRule type="containsText" dxfId="125" priority="35" operator="containsText" text="ntitulé">
      <formula>NOT(ISERROR(SEARCH("ntitulé",F22)))</formula>
    </cfRule>
    <cfRule type="containsBlanks" dxfId="124" priority="36">
      <formula>LEN(TRIM(F22))=0</formula>
    </cfRule>
  </conditionalFormatting>
  <conditionalFormatting sqref="D23">
    <cfRule type="containsText" dxfId="123" priority="33" operator="containsText" text="ntitulé">
      <formula>NOT(ISERROR(SEARCH("ntitulé",D23)))</formula>
    </cfRule>
    <cfRule type="containsBlanks" dxfId="122" priority="34">
      <formula>LEN(TRIM(D23))=0</formula>
    </cfRule>
  </conditionalFormatting>
  <conditionalFormatting sqref="F23">
    <cfRule type="containsText" dxfId="121" priority="31" operator="containsText" text="ntitulé">
      <formula>NOT(ISERROR(SEARCH("ntitulé",F23)))</formula>
    </cfRule>
    <cfRule type="containsBlanks" dxfId="120" priority="32">
      <formula>LEN(TRIM(F23))=0</formula>
    </cfRule>
  </conditionalFormatting>
  <conditionalFormatting sqref="D29">
    <cfRule type="containsText" dxfId="119" priority="27" operator="containsText" text="ntitulé">
      <formula>NOT(ISERROR(SEARCH("ntitulé",D29)))</formula>
    </cfRule>
    <cfRule type="containsBlanks" dxfId="118" priority="28">
      <formula>LEN(TRIM(D29))=0</formula>
    </cfRule>
  </conditionalFormatting>
  <conditionalFormatting sqref="F29">
    <cfRule type="containsText" dxfId="117" priority="25" operator="containsText" text="ntitulé">
      <formula>NOT(ISERROR(SEARCH("ntitulé",F29)))</formula>
    </cfRule>
    <cfRule type="containsBlanks" dxfId="116" priority="26">
      <formula>LEN(TRIM(F29))=0</formula>
    </cfRule>
  </conditionalFormatting>
  <conditionalFormatting sqref="D30">
    <cfRule type="containsText" dxfId="115" priority="23" operator="containsText" text="ntitulé">
      <formula>NOT(ISERROR(SEARCH("ntitulé",D30)))</formula>
    </cfRule>
    <cfRule type="containsBlanks" dxfId="114" priority="24">
      <formula>LEN(TRIM(D30))=0</formula>
    </cfRule>
  </conditionalFormatting>
  <conditionalFormatting sqref="F30">
    <cfRule type="containsText" dxfId="113" priority="21" operator="containsText" text="ntitulé">
      <formula>NOT(ISERROR(SEARCH("ntitulé",F30)))</formula>
    </cfRule>
    <cfRule type="containsBlanks" dxfId="112" priority="22">
      <formula>LEN(TRIM(F30))=0</formula>
    </cfRule>
  </conditionalFormatting>
  <conditionalFormatting sqref="D36">
    <cfRule type="containsText" dxfId="111" priority="17" operator="containsText" text="ntitulé">
      <formula>NOT(ISERROR(SEARCH("ntitulé",D36)))</formula>
    </cfRule>
    <cfRule type="containsBlanks" dxfId="110" priority="18">
      <formula>LEN(TRIM(D36))=0</formula>
    </cfRule>
  </conditionalFormatting>
  <conditionalFormatting sqref="D37">
    <cfRule type="containsText" dxfId="109" priority="13" operator="containsText" text="ntitulé">
      <formula>NOT(ISERROR(SEARCH("ntitulé",D37)))</formula>
    </cfRule>
    <cfRule type="containsBlanks" dxfId="108" priority="14">
      <formula>LEN(TRIM(D37))=0</formula>
    </cfRule>
  </conditionalFormatting>
  <conditionalFormatting sqref="B15:B16">
    <cfRule type="containsText" dxfId="107" priority="7" operator="containsText" text="ntitulé">
      <formula>NOT(ISERROR(SEARCH("ntitulé",B15)))</formula>
    </cfRule>
    <cfRule type="containsBlanks" dxfId="106" priority="8">
      <formula>LEN(TRIM(B15))=0</formula>
    </cfRule>
  </conditionalFormatting>
  <conditionalFormatting sqref="B22:B23">
    <cfRule type="containsText" dxfId="105" priority="5" operator="containsText" text="ntitulé">
      <formula>NOT(ISERROR(SEARCH("ntitulé",B22)))</formula>
    </cfRule>
    <cfRule type="containsBlanks" dxfId="104" priority="6">
      <formula>LEN(TRIM(B22))=0</formula>
    </cfRule>
  </conditionalFormatting>
  <conditionalFormatting sqref="B29:B30">
    <cfRule type="containsText" dxfId="103" priority="3" operator="containsText" text="ntitulé">
      <formula>NOT(ISERROR(SEARCH("ntitulé",B29)))</formula>
    </cfRule>
    <cfRule type="containsBlanks" dxfId="102" priority="4">
      <formula>LEN(TRIM(B29))=0</formula>
    </cfRule>
  </conditionalFormatting>
  <conditionalFormatting sqref="B36:B37">
    <cfRule type="containsText" dxfId="101" priority="1" operator="containsText" text="ntitulé">
      <formula>NOT(ISERROR(SEARCH("ntitulé",B36)))</formula>
    </cfRule>
    <cfRule type="containsBlanks" dxfId="100" priority="2">
      <formula>LEN(TRIM(B36))=0</formula>
    </cfRule>
  </conditionalFormatting>
  <pageMargins left="0.7" right="0.7" top="0.75" bottom="0.75" header="0.3" footer="0.3"/>
  <pageSetup paperSize="9" scale="95"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N60"/>
  <sheetViews>
    <sheetView zoomScaleNormal="100" workbookViewId="0">
      <selection activeCell="A3" sqref="A3"/>
    </sheetView>
  </sheetViews>
  <sheetFormatPr baseColWidth="10" defaultColWidth="8.85546875" defaultRowHeight="15" x14ac:dyDescent="0.3"/>
  <cols>
    <col min="1" max="1" width="10" style="188" customWidth="1"/>
    <col min="2" max="2" width="25.85546875" style="189" customWidth="1"/>
    <col min="3" max="8" width="15.28515625" style="188" customWidth="1"/>
    <col min="9" max="9" width="1.140625" style="188" customWidth="1"/>
    <col min="10" max="14" width="8.42578125" style="188" customWidth="1"/>
    <col min="15" max="16384" width="8.85546875" style="188"/>
  </cols>
  <sheetData>
    <row r="3" spans="1:14" ht="18.75" x14ac:dyDescent="0.3">
      <c r="A3" s="28" t="str">
        <f>TAB00!B42&amp;" : "&amp;TAB00!C42</f>
        <v>TAB3 : Estimation des volumes, capacités et puissances</v>
      </c>
      <c r="B3" s="28"/>
      <c r="C3" s="28"/>
      <c r="D3" s="28"/>
      <c r="E3" s="28"/>
      <c r="F3" s="28"/>
      <c r="G3" s="28"/>
      <c r="H3" s="28"/>
      <c r="I3" s="28"/>
      <c r="J3" s="28"/>
      <c r="K3" s="28"/>
      <c r="L3" s="28"/>
      <c r="M3" s="28"/>
      <c r="N3" s="28"/>
    </row>
    <row r="5" spans="1:14" x14ac:dyDescent="0.3">
      <c r="A5" s="190" t="s">
        <v>60</v>
      </c>
      <c r="B5" s="191"/>
      <c r="C5" s="192"/>
      <c r="D5" s="192"/>
      <c r="E5" s="192"/>
      <c r="F5" s="192"/>
      <c r="G5" s="192"/>
      <c r="H5" s="192"/>
      <c r="J5" s="192"/>
      <c r="K5" s="192"/>
      <c r="L5" s="192"/>
      <c r="M5" s="192"/>
      <c r="N5" s="192"/>
    </row>
    <row r="6" spans="1:14" ht="6.6" customHeight="1" x14ac:dyDescent="0.3"/>
    <row r="7" spans="1:14" s="16" customFormat="1" ht="40.5" x14ac:dyDescent="0.3">
      <c r="A7" s="181" t="s">
        <v>44</v>
      </c>
      <c r="B7" s="182" t="s">
        <v>12</v>
      </c>
      <c r="C7" s="326" t="s">
        <v>262</v>
      </c>
      <c r="D7" s="326" t="s">
        <v>263</v>
      </c>
      <c r="E7" s="326" t="s">
        <v>264</v>
      </c>
      <c r="F7" s="326" t="s">
        <v>265</v>
      </c>
      <c r="G7" s="326" t="s">
        <v>266</v>
      </c>
      <c r="H7" s="326" t="s">
        <v>267</v>
      </c>
      <c r="I7" s="4"/>
      <c r="J7" s="326" t="s">
        <v>268</v>
      </c>
      <c r="K7" s="326" t="s">
        <v>272</v>
      </c>
      <c r="L7" s="326" t="s">
        <v>269</v>
      </c>
      <c r="M7" s="326" t="s">
        <v>270</v>
      </c>
      <c r="N7" s="326" t="s">
        <v>271</v>
      </c>
    </row>
    <row r="8" spans="1:14" s="196" customFormat="1" ht="13.5" x14ac:dyDescent="0.3">
      <c r="A8" s="431" t="s">
        <v>45</v>
      </c>
      <c r="B8" s="193" t="s">
        <v>32</v>
      </c>
      <c r="C8" s="41"/>
      <c r="D8" s="41"/>
      <c r="E8" s="41"/>
      <c r="F8" s="41"/>
      <c r="G8" s="41"/>
      <c r="H8" s="41"/>
      <c r="I8" s="195"/>
      <c r="J8" s="194">
        <f t="shared" ref="J8:J19" si="0">IF(AND(ROUND(C8,0)=0,D8&gt;C8),"INF",IF(AND(ROUND(C8,0)=0,ROUND(D8,0)=0),0,(D8-C8)/C8))</f>
        <v>0</v>
      </c>
      <c r="K8" s="194">
        <f t="shared" ref="K8:K19" si="1">IF(AND(ROUND(D8,0)=0,E8&gt;D8),"INF",IF(AND(ROUND(D8,0)=0,ROUND(E8,0)=0),0,(E8-D8)/D8))</f>
        <v>0</v>
      </c>
      <c r="L8" s="194">
        <f t="shared" ref="L8:L19" si="2">IF(AND(ROUND(E8,0)=0,F8&gt;E8),"INF",IF(AND(ROUND(E8,0)=0,ROUND(F8,0)=0),0,(F8-E8)/E8))</f>
        <v>0</v>
      </c>
      <c r="M8" s="194">
        <f t="shared" ref="M8:M19" si="3">IF(AND(ROUND(F8,0)=0,G8&gt;F8),"INF",IF(AND(ROUND(F8,0)=0,ROUND(G8,0)=0),0,(G8-F8)/F8))</f>
        <v>0</v>
      </c>
      <c r="N8" s="194">
        <f t="shared" ref="N8:N19" si="4">IF(AND(ROUND(G8,0)=0,H8&gt;G8),"INF",IF(AND(ROUND(G8,0)=0,ROUND(H8,0)=0),0,(H8-G8)/G8))</f>
        <v>0</v>
      </c>
    </row>
    <row r="9" spans="1:14" s="196" customFormat="1" ht="13.5" x14ac:dyDescent="0.3">
      <c r="A9" s="431"/>
      <c r="B9" s="193" t="s">
        <v>33</v>
      </c>
      <c r="C9" s="41"/>
      <c r="D9" s="41"/>
      <c r="E9" s="41"/>
      <c r="F9" s="41"/>
      <c r="G9" s="41"/>
      <c r="H9" s="41"/>
      <c r="I9" s="195"/>
      <c r="J9" s="194">
        <f t="shared" si="0"/>
        <v>0</v>
      </c>
      <c r="K9" s="194">
        <f t="shared" si="1"/>
        <v>0</v>
      </c>
      <c r="L9" s="194">
        <f t="shared" si="2"/>
        <v>0</v>
      </c>
      <c r="M9" s="194">
        <f t="shared" si="3"/>
        <v>0</v>
      </c>
      <c r="N9" s="194">
        <f t="shared" si="4"/>
        <v>0</v>
      </c>
    </row>
    <row r="10" spans="1:14" s="196" customFormat="1" ht="13.5" x14ac:dyDescent="0.3">
      <c r="A10" s="431"/>
      <c r="B10" s="193" t="s">
        <v>34</v>
      </c>
      <c r="C10" s="41"/>
      <c r="D10" s="41"/>
      <c r="E10" s="41"/>
      <c r="F10" s="41"/>
      <c r="G10" s="41"/>
      <c r="H10" s="41"/>
      <c r="I10" s="195"/>
      <c r="J10" s="194">
        <f t="shared" si="0"/>
        <v>0</v>
      </c>
      <c r="K10" s="194">
        <f t="shared" si="1"/>
        <v>0</v>
      </c>
      <c r="L10" s="194">
        <f t="shared" si="2"/>
        <v>0</v>
      </c>
      <c r="M10" s="194">
        <f t="shared" si="3"/>
        <v>0</v>
      </c>
      <c r="N10" s="194">
        <f t="shared" si="4"/>
        <v>0</v>
      </c>
    </row>
    <row r="11" spans="1:14" s="196" customFormat="1" ht="13.5" x14ac:dyDescent="0.3">
      <c r="A11" s="431"/>
      <c r="B11" s="197" t="s">
        <v>40</v>
      </c>
      <c r="C11" s="198">
        <f t="shared" ref="C11:H11" si="5">SUM(C8:C10)</f>
        <v>0</v>
      </c>
      <c r="D11" s="198">
        <f t="shared" si="5"/>
        <v>0</v>
      </c>
      <c r="E11" s="198">
        <f t="shared" si="5"/>
        <v>0</v>
      </c>
      <c r="F11" s="198">
        <f t="shared" si="5"/>
        <v>0</v>
      </c>
      <c r="G11" s="198">
        <f t="shared" si="5"/>
        <v>0</v>
      </c>
      <c r="H11" s="198">
        <f t="shared" si="5"/>
        <v>0</v>
      </c>
      <c r="I11" s="195"/>
      <c r="J11" s="194">
        <f t="shared" si="0"/>
        <v>0</v>
      </c>
      <c r="K11" s="199">
        <f t="shared" si="1"/>
        <v>0</v>
      </c>
      <c r="L11" s="199">
        <f t="shared" si="2"/>
        <v>0</v>
      </c>
      <c r="M11" s="199">
        <f t="shared" si="3"/>
        <v>0</v>
      </c>
      <c r="N11" s="199">
        <f t="shared" si="4"/>
        <v>0</v>
      </c>
    </row>
    <row r="12" spans="1:14" s="196" customFormat="1" ht="13.5" x14ac:dyDescent="0.3">
      <c r="A12" s="430" t="s">
        <v>46</v>
      </c>
      <c r="B12" s="193" t="s">
        <v>35</v>
      </c>
      <c r="C12" s="41"/>
      <c r="D12" s="41"/>
      <c r="E12" s="41"/>
      <c r="F12" s="41"/>
      <c r="G12" s="41"/>
      <c r="H12" s="41"/>
      <c r="I12" s="195"/>
      <c r="J12" s="194">
        <f t="shared" si="0"/>
        <v>0</v>
      </c>
      <c r="K12" s="194">
        <f t="shared" si="1"/>
        <v>0</v>
      </c>
      <c r="L12" s="194">
        <f t="shared" si="2"/>
        <v>0</v>
      </c>
      <c r="M12" s="194">
        <f t="shared" si="3"/>
        <v>0</v>
      </c>
      <c r="N12" s="194">
        <f t="shared" si="4"/>
        <v>0</v>
      </c>
    </row>
    <row r="13" spans="1:14" s="196" customFormat="1" ht="13.5" x14ac:dyDescent="0.3">
      <c r="A13" s="431"/>
      <c r="B13" s="193" t="s">
        <v>36</v>
      </c>
      <c r="C13" s="41"/>
      <c r="D13" s="41"/>
      <c r="E13" s="41"/>
      <c r="F13" s="41"/>
      <c r="G13" s="41"/>
      <c r="H13" s="41"/>
      <c r="I13" s="195"/>
      <c r="J13" s="194">
        <f t="shared" si="0"/>
        <v>0</v>
      </c>
      <c r="K13" s="194">
        <f t="shared" si="1"/>
        <v>0</v>
      </c>
      <c r="L13" s="194">
        <f t="shared" si="2"/>
        <v>0</v>
      </c>
      <c r="M13" s="194">
        <f t="shared" si="3"/>
        <v>0</v>
      </c>
      <c r="N13" s="194">
        <f t="shared" si="4"/>
        <v>0</v>
      </c>
    </row>
    <row r="14" spans="1:14" s="196" customFormat="1" ht="13.5" x14ac:dyDescent="0.3">
      <c r="A14" s="432"/>
      <c r="B14" s="197" t="s">
        <v>39</v>
      </c>
      <c r="C14" s="198">
        <f t="shared" ref="C14:H14" si="6">SUM(C12:C13)</f>
        <v>0</v>
      </c>
      <c r="D14" s="198">
        <f t="shared" si="6"/>
        <v>0</v>
      </c>
      <c r="E14" s="198">
        <f t="shared" si="6"/>
        <v>0</v>
      </c>
      <c r="F14" s="198">
        <f t="shared" si="6"/>
        <v>0</v>
      </c>
      <c r="G14" s="198">
        <f t="shared" si="6"/>
        <v>0</v>
      </c>
      <c r="H14" s="198">
        <f t="shared" si="6"/>
        <v>0</v>
      </c>
      <c r="I14" s="195"/>
      <c r="J14" s="194">
        <f t="shared" si="0"/>
        <v>0</v>
      </c>
      <c r="K14" s="199">
        <f t="shared" si="1"/>
        <v>0</v>
      </c>
      <c r="L14" s="199">
        <f t="shared" si="2"/>
        <v>0</v>
      </c>
      <c r="M14" s="199">
        <f t="shared" si="3"/>
        <v>0</v>
      </c>
      <c r="N14" s="199">
        <f t="shared" si="4"/>
        <v>0</v>
      </c>
    </row>
    <row r="15" spans="1:14" s="196" customFormat="1" ht="13.5" x14ac:dyDescent="0.3">
      <c r="A15" s="430" t="s">
        <v>47</v>
      </c>
      <c r="B15" s="193" t="s">
        <v>37</v>
      </c>
      <c r="C15" s="41"/>
      <c r="D15" s="41"/>
      <c r="E15" s="41"/>
      <c r="F15" s="41"/>
      <c r="G15" s="41"/>
      <c r="H15" s="41"/>
      <c r="I15" s="195"/>
      <c r="J15" s="194">
        <f t="shared" si="0"/>
        <v>0</v>
      </c>
      <c r="K15" s="194">
        <f t="shared" si="1"/>
        <v>0</v>
      </c>
      <c r="L15" s="194">
        <f t="shared" si="2"/>
        <v>0</v>
      </c>
      <c r="M15" s="194">
        <f t="shared" si="3"/>
        <v>0</v>
      </c>
      <c r="N15" s="194">
        <f t="shared" si="4"/>
        <v>0</v>
      </c>
    </row>
    <row r="16" spans="1:14" s="196" customFormat="1" ht="13.5" x14ac:dyDescent="0.3">
      <c r="A16" s="432"/>
      <c r="B16" s="197" t="s">
        <v>42</v>
      </c>
      <c r="C16" s="198">
        <f t="shared" ref="C16:H16" si="7">SUM(C15:C15)</f>
        <v>0</v>
      </c>
      <c r="D16" s="198">
        <f t="shared" si="7"/>
        <v>0</v>
      </c>
      <c r="E16" s="198">
        <f t="shared" si="7"/>
        <v>0</v>
      </c>
      <c r="F16" s="198">
        <f t="shared" si="7"/>
        <v>0</v>
      </c>
      <c r="G16" s="198">
        <f t="shared" si="7"/>
        <v>0</v>
      </c>
      <c r="H16" s="198">
        <f t="shared" si="7"/>
        <v>0</v>
      </c>
      <c r="I16" s="195"/>
      <c r="J16" s="194">
        <f t="shared" si="0"/>
        <v>0</v>
      </c>
      <c r="K16" s="199">
        <f t="shared" si="1"/>
        <v>0</v>
      </c>
      <c r="L16" s="199">
        <f t="shared" si="2"/>
        <v>0</v>
      </c>
      <c r="M16" s="199">
        <f t="shared" si="3"/>
        <v>0</v>
      </c>
      <c r="N16" s="199">
        <f t="shared" si="4"/>
        <v>0</v>
      </c>
    </row>
    <row r="17" spans="1:14" s="196" customFormat="1" ht="13.5" x14ac:dyDescent="0.3">
      <c r="A17" s="430" t="s">
        <v>41</v>
      </c>
      <c r="B17" s="200" t="s">
        <v>41</v>
      </c>
      <c r="C17" s="41"/>
      <c r="D17" s="41"/>
      <c r="E17" s="41"/>
      <c r="F17" s="41"/>
      <c r="G17" s="41"/>
      <c r="H17" s="41"/>
      <c r="I17" s="195"/>
      <c r="J17" s="194">
        <f t="shared" si="0"/>
        <v>0</v>
      </c>
      <c r="K17" s="194">
        <f t="shared" si="1"/>
        <v>0</v>
      </c>
      <c r="L17" s="194">
        <f t="shared" si="2"/>
        <v>0</v>
      </c>
      <c r="M17" s="194">
        <f t="shared" si="3"/>
        <v>0</v>
      </c>
      <c r="N17" s="194">
        <f t="shared" si="4"/>
        <v>0</v>
      </c>
    </row>
    <row r="18" spans="1:14" s="196" customFormat="1" ht="13.5" x14ac:dyDescent="0.3">
      <c r="A18" s="431"/>
      <c r="B18" s="201" t="s">
        <v>48</v>
      </c>
      <c r="C18" s="198">
        <f t="shared" ref="C18:H18" si="8">SUM(C17:C17)</f>
        <v>0</v>
      </c>
      <c r="D18" s="198">
        <f t="shared" si="8"/>
        <v>0</v>
      </c>
      <c r="E18" s="198">
        <f t="shared" si="8"/>
        <v>0</v>
      </c>
      <c r="F18" s="198">
        <f t="shared" si="8"/>
        <v>0</v>
      </c>
      <c r="G18" s="198">
        <f t="shared" si="8"/>
        <v>0</v>
      </c>
      <c r="H18" s="198">
        <f t="shared" si="8"/>
        <v>0</v>
      </c>
      <c r="I18" s="195"/>
      <c r="J18" s="194">
        <f t="shared" si="0"/>
        <v>0</v>
      </c>
      <c r="K18" s="199">
        <f t="shared" si="1"/>
        <v>0</v>
      </c>
      <c r="L18" s="199">
        <f t="shared" si="2"/>
        <v>0</v>
      </c>
      <c r="M18" s="199">
        <f t="shared" si="3"/>
        <v>0</v>
      </c>
      <c r="N18" s="199">
        <f t="shared" si="4"/>
        <v>0</v>
      </c>
    </row>
    <row r="19" spans="1:14" s="16" customFormat="1" ht="13.5" x14ac:dyDescent="0.3">
      <c r="A19" s="433" t="s">
        <v>7</v>
      </c>
      <c r="B19" s="434"/>
      <c r="C19" s="184">
        <f t="shared" ref="C19:H19" si="9">SUM(C18,C16,C14,C11)</f>
        <v>0</v>
      </c>
      <c r="D19" s="184">
        <f t="shared" si="9"/>
        <v>0</v>
      </c>
      <c r="E19" s="184">
        <f t="shared" si="9"/>
        <v>0</v>
      </c>
      <c r="F19" s="184">
        <f t="shared" si="9"/>
        <v>0</v>
      </c>
      <c r="G19" s="184">
        <f t="shared" si="9"/>
        <v>0</v>
      </c>
      <c r="H19" s="184">
        <f t="shared" si="9"/>
        <v>0</v>
      </c>
      <c r="I19" s="183"/>
      <c r="J19" s="185">
        <f t="shared" si="0"/>
        <v>0</v>
      </c>
      <c r="K19" s="185">
        <f t="shared" si="1"/>
        <v>0</v>
      </c>
      <c r="L19" s="185">
        <f t="shared" si="2"/>
        <v>0</v>
      </c>
      <c r="M19" s="185">
        <f t="shared" si="3"/>
        <v>0</v>
      </c>
      <c r="N19" s="185">
        <f t="shared" si="4"/>
        <v>0</v>
      </c>
    </row>
    <row r="21" spans="1:14" x14ac:dyDescent="0.3">
      <c r="A21" s="190" t="s">
        <v>43</v>
      </c>
      <c r="B21" s="191"/>
      <c r="C21" s="192"/>
      <c r="D21" s="192"/>
      <c r="E21" s="192"/>
      <c r="F21" s="192"/>
      <c r="G21" s="192"/>
      <c r="H21" s="192"/>
      <c r="J21" s="192"/>
      <c r="K21" s="192"/>
      <c r="L21" s="192"/>
      <c r="M21" s="192"/>
      <c r="N21" s="192"/>
    </row>
    <row r="22" spans="1:14" ht="3.6" customHeight="1" x14ac:dyDescent="0.3"/>
    <row r="23" spans="1:14" s="16" customFormat="1" ht="40.5" x14ac:dyDescent="0.3">
      <c r="A23" s="181" t="s">
        <v>44</v>
      </c>
      <c r="B23" s="182" t="s">
        <v>12</v>
      </c>
      <c r="C23" s="326" t="s">
        <v>262</v>
      </c>
      <c r="D23" s="326" t="s">
        <v>263</v>
      </c>
      <c r="E23" s="326" t="s">
        <v>264</v>
      </c>
      <c r="F23" s="326" t="s">
        <v>265</v>
      </c>
      <c r="G23" s="326" t="s">
        <v>266</v>
      </c>
      <c r="H23" s="326" t="s">
        <v>267</v>
      </c>
      <c r="I23" s="4"/>
      <c r="J23" s="326" t="s">
        <v>268</v>
      </c>
      <c r="K23" s="326" t="s">
        <v>272</v>
      </c>
      <c r="L23" s="326" t="s">
        <v>269</v>
      </c>
      <c r="M23" s="326" t="s">
        <v>270</v>
      </c>
      <c r="N23" s="326" t="s">
        <v>271</v>
      </c>
    </row>
    <row r="24" spans="1:14" s="196" customFormat="1" ht="13.5" x14ac:dyDescent="0.3">
      <c r="A24" s="431" t="s">
        <v>45</v>
      </c>
      <c r="B24" s="193" t="s">
        <v>32</v>
      </c>
      <c r="C24" s="41"/>
      <c r="D24" s="41"/>
      <c r="E24" s="41"/>
      <c r="F24" s="41"/>
      <c r="G24" s="41"/>
      <c r="H24" s="41"/>
      <c r="J24" s="194">
        <f t="shared" ref="J24:J35" si="10">IF(AND(ROUND(C24,0)=0,D24&gt;C24),"INF",IF(AND(ROUND(C24,0)=0,ROUND(D24,0)=0),0,(D24-C24)/C24))</f>
        <v>0</v>
      </c>
      <c r="K24" s="194">
        <f t="shared" ref="K24:K35" si="11">IF(AND(ROUND(D24,0)=0,E24&gt;D24),"INF",IF(AND(ROUND(D24,0)=0,ROUND(E24,0)=0),0,(E24-D24)/D24))</f>
        <v>0</v>
      </c>
      <c r="L24" s="194">
        <f t="shared" ref="L24:L35" si="12">IF(AND(ROUND(E24,0)=0,F24&gt;E24),"INF",IF(AND(ROUND(E24,0)=0,ROUND(F24,0)=0),0,(F24-E24)/E24))</f>
        <v>0</v>
      </c>
      <c r="M24" s="194">
        <f t="shared" ref="M24:M35" si="13">IF(AND(ROUND(F24,0)=0,G24&gt;F24),"INF",IF(AND(ROUND(F24,0)=0,ROUND(G24,0)=0),0,(G24-F24)/F24))</f>
        <v>0</v>
      </c>
      <c r="N24" s="194">
        <f t="shared" ref="N24:N35" si="14">IF(AND(ROUND(G24,0)=0,H24&gt;G24),"INF",IF(AND(ROUND(G24,0)=0,ROUND(H24,0)=0),0,(H24-G24)/G24))</f>
        <v>0</v>
      </c>
    </row>
    <row r="25" spans="1:14" s="196" customFormat="1" ht="13.5" x14ac:dyDescent="0.3">
      <c r="A25" s="431"/>
      <c r="B25" s="193" t="s">
        <v>33</v>
      </c>
      <c r="C25" s="41"/>
      <c r="D25" s="41"/>
      <c r="E25" s="41"/>
      <c r="F25" s="41"/>
      <c r="G25" s="41"/>
      <c r="H25" s="41"/>
      <c r="J25" s="194">
        <f t="shared" si="10"/>
        <v>0</v>
      </c>
      <c r="K25" s="194">
        <f t="shared" si="11"/>
        <v>0</v>
      </c>
      <c r="L25" s="194">
        <f t="shared" si="12"/>
        <v>0</v>
      </c>
      <c r="M25" s="194">
        <f t="shared" si="13"/>
        <v>0</v>
      </c>
      <c r="N25" s="194">
        <f t="shared" si="14"/>
        <v>0</v>
      </c>
    </row>
    <row r="26" spans="1:14" s="196" customFormat="1" ht="13.5" x14ac:dyDescent="0.3">
      <c r="A26" s="431"/>
      <c r="B26" s="193" t="s">
        <v>34</v>
      </c>
      <c r="C26" s="41"/>
      <c r="D26" s="41"/>
      <c r="E26" s="41"/>
      <c r="F26" s="41"/>
      <c r="G26" s="41"/>
      <c r="H26" s="41"/>
      <c r="J26" s="194">
        <f t="shared" si="10"/>
        <v>0</v>
      </c>
      <c r="K26" s="194">
        <f t="shared" si="11"/>
        <v>0</v>
      </c>
      <c r="L26" s="194">
        <f t="shared" si="12"/>
        <v>0</v>
      </c>
      <c r="M26" s="194">
        <f t="shared" si="13"/>
        <v>0</v>
      </c>
      <c r="N26" s="194">
        <f t="shared" si="14"/>
        <v>0</v>
      </c>
    </row>
    <row r="27" spans="1:14" s="196" customFormat="1" ht="13.5" x14ac:dyDescent="0.3">
      <c r="A27" s="431"/>
      <c r="B27" s="197" t="s">
        <v>40</v>
      </c>
      <c r="C27" s="198">
        <f t="shared" ref="C27:H27" si="15">SUM(C24:C26)</f>
        <v>0</v>
      </c>
      <c r="D27" s="198">
        <f t="shared" si="15"/>
        <v>0</v>
      </c>
      <c r="E27" s="198">
        <f t="shared" si="15"/>
        <v>0</v>
      </c>
      <c r="F27" s="198">
        <f t="shared" si="15"/>
        <v>0</v>
      </c>
      <c r="G27" s="198">
        <f t="shared" si="15"/>
        <v>0</v>
      </c>
      <c r="H27" s="198">
        <f t="shared" si="15"/>
        <v>0</v>
      </c>
      <c r="J27" s="194">
        <f t="shared" si="10"/>
        <v>0</v>
      </c>
      <c r="K27" s="199">
        <f t="shared" si="11"/>
        <v>0</v>
      </c>
      <c r="L27" s="199">
        <f t="shared" si="12"/>
        <v>0</v>
      </c>
      <c r="M27" s="199">
        <f t="shared" si="13"/>
        <v>0</v>
      </c>
      <c r="N27" s="199">
        <f t="shared" si="14"/>
        <v>0</v>
      </c>
    </row>
    <row r="28" spans="1:14" s="196" customFormat="1" ht="13.5" x14ac:dyDescent="0.3">
      <c r="A28" s="430" t="s">
        <v>46</v>
      </c>
      <c r="B28" s="193" t="s">
        <v>35</v>
      </c>
      <c r="C28" s="41"/>
      <c r="D28" s="41"/>
      <c r="E28" s="41"/>
      <c r="F28" s="41"/>
      <c r="G28" s="41"/>
      <c r="H28" s="41"/>
      <c r="J28" s="194">
        <f t="shared" si="10"/>
        <v>0</v>
      </c>
      <c r="K28" s="194">
        <f t="shared" si="11"/>
        <v>0</v>
      </c>
      <c r="L28" s="194">
        <f t="shared" si="12"/>
        <v>0</v>
      </c>
      <c r="M28" s="194">
        <f t="shared" si="13"/>
        <v>0</v>
      </c>
      <c r="N28" s="194">
        <f t="shared" si="14"/>
        <v>0</v>
      </c>
    </row>
    <row r="29" spans="1:14" s="196" customFormat="1" ht="13.5" x14ac:dyDescent="0.3">
      <c r="A29" s="431"/>
      <c r="B29" s="193" t="s">
        <v>36</v>
      </c>
      <c r="C29" s="41"/>
      <c r="D29" s="41"/>
      <c r="E29" s="41"/>
      <c r="F29" s="41"/>
      <c r="G29" s="41"/>
      <c r="H29" s="41"/>
      <c r="J29" s="194">
        <f t="shared" si="10"/>
        <v>0</v>
      </c>
      <c r="K29" s="194">
        <f t="shared" si="11"/>
        <v>0</v>
      </c>
      <c r="L29" s="194">
        <f t="shared" si="12"/>
        <v>0</v>
      </c>
      <c r="M29" s="194">
        <f t="shared" si="13"/>
        <v>0</v>
      </c>
      <c r="N29" s="194">
        <f t="shared" si="14"/>
        <v>0</v>
      </c>
    </row>
    <row r="30" spans="1:14" s="196" customFormat="1" ht="13.5" x14ac:dyDescent="0.3">
      <c r="A30" s="432"/>
      <c r="B30" s="197" t="s">
        <v>39</v>
      </c>
      <c r="C30" s="198">
        <f t="shared" ref="C30:H30" si="16">SUM(C28:C29)</f>
        <v>0</v>
      </c>
      <c r="D30" s="198">
        <f t="shared" si="16"/>
        <v>0</v>
      </c>
      <c r="E30" s="198">
        <f t="shared" si="16"/>
        <v>0</v>
      </c>
      <c r="F30" s="198">
        <f t="shared" si="16"/>
        <v>0</v>
      </c>
      <c r="G30" s="198">
        <f t="shared" si="16"/>
        <v>0</v>
      </c>
      <c r="H30" s="198">
        <f t="shared" si="16"/>
        <v>0</v>
      </c>
      <c r="J30" s="194">
        <f t="shared" si="10"/>
        <v>0</v>
      </c>
      <c r="K30" s="199">
        <f t="shared" si="11"/>
        <v>0</v>
      </c>
      <c r="L30" s="199">
        <f t="shared" si="12"/>
        <v>0</v>
      </c>
      <c r="M30" s="199">
        <f t="shared" si="13"/>
        <v>0</v>
      </c>
      <c r="N30" s="199">
        <f t="shared" si="14"/>
        <v>0</v>
      </c>
    </row>
    <row r="31" spans="1:14" s="196" customFormat="1" ht="13.5" x14ac:dyDescent="0.3">
      <c r="A31" s="430" t="s">
        <v>47</v>
      </c>
      <c r="B31" s="193" t="s">
        <v>37</v>
      </c>
      <c r="C31" s="41"/>
      <c r="D31" s="41"/>
      <c r="E31" s="41"/>
      <c r="F31" s="41"/>
      <c r="G31" s="41"/>
      <c r="H31" s="41"/>
      <c r="J31" s="194">
        <f t="shared" si="10"/>
        <v>0</v>
      </c>
      <c r="K31" s="194">
        <f t="shared" si="11"/>
        <v>0</v>
      </c>
      <c r="L31" s="194">
        <f t="shared" si="12"/>
        <v>0</v>
      </c>
      <c r="M31" s="194">
        <f t="shared" si="13"/>
        <v>0</v>
      </c>
      <c r="N31" s="194">
        <f t="shared" si="14"/>
        <v>0</v>
      </c>
    </row>
    <row r="32" spans="1:14" s="196" customFormat="1" ht="13.5" x14ac:dyDescent="0.3">
      <c r="A32" s="432"/>
      <c r="B32" s="197" t="s">
        <v>42</v>
      </c>
      <c r="C32" s="198">
        <f t="shared" ref="C32:H32" si="17">SUM(C31:C31)</f>
        <v>0</v>
      </c>
      <c r="D32" s="198">
        <f t="shared" si="17"/>
        <v>0</v>
      </c>
      <c r="E32" s="198">
        <f t="shared" si="17"/>
        <v>0</v>
      </c>
      <c r="F32" s="198">
        <f t="shared" si="17"/>
        <v>0</v>
      </c>
      <c r="G32" s="198">
        <f t="shared" si="17"/>
        <v>0</v>
      </c>
      <c r="H32" s="198">
        <f t="shared" si="17"/>
        <v>0</v>
      </c>
      <c r="J32" s="194">
        <f t="shared" si="10"/>
        <v>0</v>
      </c>
      <c r="K32" s="199">
        <f t="shared" si="11"/>
        <v>0</v>
      </c>
      <c r="L32" s="199">
        <f t="shared" si="12"/>
        <v>0</v>
      </c>
      <c r="M32" s="199">
        <f t="shared" si="13"/>
        <v>0</v>
      </c>
      <c r="N32" s="199">
        <f t="shared" si="14"/>
        <v>0</v>
      </c>
    </row>
    <row r="33" spans="1:14" s="196" customFormat="1" ht="13.5" x14ac:dyDescent="0.3">
      <c r="A33" s="430" t="s">
        <v>41</v>
      </c>
      <c r="B33" s="200" t="s">
        <v>41</v>
      </c>
      <c r="C33" s="41"/>
      <c r="D33" s="41"/>
      <c r="E33" s="41"/>
      <c r="F33" s="41"/>
      <c r="G33" s="41"/>
      <c r="H33" s="41"/>
      <c r="J33" s="194">
        <f t="shared" si="10"/>
        <v>0</v>
      </c>
      <c r="K33" s="194">
        <f t="shared" si="11"/>
        <v>0</v>
      </c>
      <c r="L33" s="194">
        <f t="shared" si="12"/>
        <v>0</v>
      </c>
      <c r="M33" s="194">
        <f t="shared" si="13"/>
        <v>0</v>
      </c>
      <c r="N33" s="194">
        <f t="shared" si="14"/>
        <v>0</v>
      </c>
    </row>
    <row r="34" spans="1:14" s="196" customFormat="1" ht="13.5" x14ac:dyDescent="0.3">
      <c r="A34" s="431"/>
      <c r="B34" s="201" t="s">
        <v>48</v>
      </c>
      <c r="C34" s="198">
        <f t="shared" ref="C34:H34" si="18">SUM(C33:C33)</f>
        <v>0</v>
      </c>
      <c r="D34" s="198">
        <f t="shared" si="18"/>
        <v>0</v>
      </c>
      <c r="E34" s="198">
        <f t="shared" si="18"/>
        <v>0</v>
      </c>
      <c r="F34" s="198">
        <f t="shared" si="18"/>
        <v>0</v>
      </c>
      <c r="G34" s="198">
        <f t="shared" si="18"/>
        <v>0</v>
      </c>
      <c r="H34" s="198">
        <f t="shared" si="18"/>
        <v>0</v>
      </c>
      <c r="J34" s="194">
        <f t="shared" si="10"/>
        <v>0</v>
      </c>
      <c r="K34" s="199">
        <f t="shared" si="11"/>
        <v>0</v>
      </c>
      <c r="L34" s="199">
        <f t="shared" si="12"/>
        <v>0</v>
      </c>
      <c r="M34" s="199">
        <f t="shared" si="13"/>
        <v>0</v>
      </c>
      <c r="N34" s="199">
        <f t="shared" si="14"/>
        <v>0</v>
      </c>
    </row>
    <row r="35" spans="1:14" s="16" customFormat="1" ht="13.5" x14ac:dyDescent="0.3">
      <c r="A35" s="433" t="s">
        <v>7</v>
      </c>
      <c r="B35" s="434"/>
      <c r="C35" s="184">
        <f t="shared" ref="C35:H35" si="19">SUM(C34,C32,C30,C27)</f>
        <v>0</v>
      </c>
      <c r="D35" s="184">
        <f t="shared" si="19"/>
        <v>0</v>
      </c>
      <c r="E35" s="184">
        <f t="shared" si="19"/>
        <v>0</v>
      </c>
      <c r="F35" s="184">
        <f t="shared" si="19"/>
        <v>0</v>
      </c>
      <c r="G35" s="184">
        <f t="shared" si="19"/>
        <v>0</v>
      </c>
      <c r="H35" s="184">
        <f t="shared" si="19"/>
        <v>0</v>
      </c>
      <c r="J35" s="185">
        <f t="shared" si="10"/>
        <v>0</v>
      </c>
      <c r="K35" s="185">
        <f t="shared" si="11"/>
        <v>0</v>
      </c>
      <c r="L35" s="185">
        <f t="shared" si="12"/>
        <v>0</v>
      </c>
      <c r="M35" s="185">
        <f t="shared" si="13"/>
        <v>0</v>
      </c>
      <c r="N35" s="185">
        <f t="shared" si="14"/>
        <v>0</v>
      </c>
    </row>
    <row r="37" spans="1:14" x14ac:dyDescent="0.3">
      <c r="A37" s="190" t="s">
        <v>38</v>
      </c>
      <c r="B37" s="191"/>
      <c r="C37" s="192"/>
      <c r="D37" s="192"/>
      <c r="E37" s="192"/>
      <c r="F37" s="192"/>
      <c r="G37" s="192"/>
      <c r="H37" s="192"/>
      <c r="J37" s="192"/>
      <c r="K37" s="192"/>
      <c r="L37" s="192"/>
      <c r="M37" s="192"/>
      <c r="N37" s="192"/>
    </row>
    <row r="38" spans="1:14" ht="4.1500000000000004" customHeight="1" x14ac:dyDescent="0.3"/>
    <row r="39" spans="1:14" s="16" customFormat="1" ht="40.5" x14ac:dyDescent="0.3">
      <c r="A39" s="181" t="s">
        <v>44</v>
      </c>
      <c r="B39" s="182" t="s">
        <v>12</v>
      </c>
      <c r="C39" s="326" t="s">
        <v>262</v>
      </c>
      <c r="D39" s="326" t="s">
        <v>263</v>
      </c>
      <c r="E39" s="326" t="s">
        <v>264</v>
      </c>
      <c r="F39" s="326" t="s">
        <v>265</v>
      </c>
      <c r="G39" s="326" t="s">
        <v>266</v>
      </c>
      <c r="H39" s="326" t="s">
        <v>267</v>
      </c>
      <c r="I39" s="4"/>
      <c r="J39" s="326" t="s">
        <v>268</v>
      </c>
      <c r="K39" s="326" t="s">
        <v>272</v>
      </c>
      <c r="L39" s="326" t="s">
        <v>269</v>
      </c>
      <c r="M39" s="326" t="s">
        <v>270</v>
      </c>
      <c r="N39" s="326" t="s">
        <v>271</v>
      </c>
    </row>
    <row r="40" spans="1:14" s="196" customFormat="1" ht="13.5" x14ac:dyDescent="0.3">
      <c r="A40" s="186" t="s">
        <v>46</v>
      </c>
      <c r="B40" s="193" t="s">
        <v>36</v>
      </c>
      <c r="C40" s="41"/>
      <c r="D40" s="41"/>
      <c r="E40" s="41"/>
      <c r="F40" s="41"/>
      <c r="G40" s="41"/>
      <c r="H40" s="41"/>
      <c r="J40" s="194">
        <f t="shared" ref="J40:N42" si="20">IF(AND(ROUND(C40,0)=0,D40&gt;C40),"INF",IF(AND(ROUND(C40,0)=0,ROUND(D40,0)=0),0,(D40-C40)/C40))</f>
        <v>0</v>
      </c>
      <c r="K40" s="194">
        <f t="shared" si="20"/>
        <v>0</v>
      </c>
      <c r="L40" s="194">
        <f t="shared" si="20"/>
        <v>0</v>
      </c>
      <c r="M40" s="194">
        <f t="shared" si="20"/>
        <v>0</v>
      </c>
      <c r="N40" s="202">
        <f t="shared" si="20"/>
        <v>0</v>
      </c>
    </row>
    <row r="41" spans="1:14" s="196" customFormat="1" ht="13.5" x14ac:dyDescent="0.3">
      <c r="A41" s="187" t="s">
        <v>59</v>
      </c>
      <c r="B41" s="193" t="s">
        <v>37</v>
      </c>
      <c r="C41" s="41"/>
      <c r="D41" s="41"/>
      <c r="E41" s="41"/>
      <c r="F41" s="41"/>
      <c r="G41" s="41"/>
      <c r="H41" s="41"/>
      <c r="J41" s="194">
        <f t="shared" si="20"/>
        <v>0</v>
      </c>
      <c r="K41" s="194">
        <f t="shared" si="20"/>
        <v>0</v>
      </c>
      <c r="L41" s="194">
        <f t="shared" si="20"/>
        <v>0</v>
      </c>
      <c r="M41" s="194">
        <f t="shared" si="20"/>
        <v>0</v>
      </c>
      <c r="N41" s="202">
        <f t="shared" si="20"/>
        <v>0</v>
      </c>
    </row>
    <row r="42" spans="1:14" s="16" customFormat="1" ht="13.5" x14ac:dyDescent="0.3">
      <c r="A42" s="433" t="s">
        <v>7</v>
      </c>
      <c r="B42" s="434"/>
      <c r="C42" s="184">
        <f t="shared" ref="C42:H42" si="21">SUM(C40:C41)</f>
        <v>0</v>
      </c>
      <c r="D42" s="184">
        <f t="shared" si="21"/>
        <v>0</v>
      </c>
      <c r="E42" s="184">
        <f t="shared" si="21"/>
        <v>0</v>
      </c>
      <c r="F42" s="184">
        <f t="shared" si="21"/>
        <v>0</v>
      </c>
      <c r="G42" s="184">
        <f t="shared" si="21"/>
        <v>0</v>
      </c>
      <c r="H42" s="184">
        <f t="shared" si="21"/>
        <v>0</v>
      </c>
      <c r="J42" s="185">
        <f t="shared" si="20"/>
        <v>0</v>
      </c>
      <c r="K42" s="185">
        <f t="shared" si="20"/>
        <v>0</v>
      </c>
      <c r="L42" s="185">
        <f t="shared" si="20"/>
        <v>0</v>
      </c>
      <c r="M42" s="185">
        <f t="shared" si="20"/>
        <v>0</v>
      </c>
      <c r="N42" s="185">
        <f t="shared" si="20"/>
        <v>0</v>
      </c>
    </row>
    <row r="44" spans="1:14" x14ac:dyDescent="0.3">
      <c r="A44" s="190" t="s">
        <v>9</v>
      </c>
      <c r="B44" s="191"/>
      <c r="C44" s="192"/>
      <c r="D44" s="192"/>
      <c r="E44" s="192"/>
      <c r="F44" s="192"/>
      <c r="G44" s="192"/>
      <c r="H44" s="192"/>
      <c r="J44" s="192"/>
      <c r="K44" s="192"/>
      <c r="L44" s="192"/>
      <c r="M44" s="192"/>
      <c r="N44" s="192"/>
    </row>
    <row r="46" spans="1:14" s="16" customFormat="1" ht="40.5" x14ac:dyDescent="0.3">
      <c r="A46" s="181" t="s">
        <v>44</v>
      </c>
      <c r="B46" s="182" t="s">
        <v>12</v>
      </c>
      <c r="C46" s="326" t="s">
        <v>262</v>
      </c>
      <c r="D46" s="326" t="s">
        <v>263</v>
      </c>
      <c r="E46" s="326" t="s">
        <v>264</v>
      </c>
      <c r="F46" s="326" t="s">
        <v>265</v>
      </c>
      <c r="G46" s="326" t="s">
        <v>266</v>
      </c>
      <c r="H46" s="326" t="s">
        <v>267</v>
      </c>
      <c r="I46" s="4"/>
      <c r="J46" s="326" t="s">
        <v>268</v>
      </c>
      <c r="K46" s="326" t="s">
        <v>272</v>
      </c>
      <c r="L46" s="326" t="s">
        <v>269</v>
      </c>
      <c r="M46" s="326" t="s">
        <v>270</v>
      </c>
      <c r="N46" s="326" t="s">
        <v>271</v>
      </c>
    </row>
    <row r="47" spans="1:14" s="196" customFormat="1" ht="16.899999999999999" customHeight="1" x14ac:dyDescent="0.3">
      <c r="A47" s="435" t="s">
        <v>276</v>
      </c>
      <c r="B47" s="193" t="s">
        <v>273</v>
      </c>
      <c r="C47" s="203">
        <f>SUM(C48:C50)</f>
        <v>0</v>
      </c>
      <c r="D47" s="203">
        <f t="shared" ref="D47:H47" si="22">SUM(D48:D50)</f>
        <v>0</v>
      </c>
      <c r="E47" s="203">
        <f t="shared" si="22"/>
        <v>0</v>
      </c>
      <c r="F47" s="203">
        <f t="shared" si="22"/>
        <v>0</v>
      </c>
      <c r="G47" s="203">
        <f t="shared" si="22"/>
        <v>0</v>
      </c>
      <c r="H47" s="203">
        <f t="shared" si="22"/>
        <v>0</v>
      </c>
      <c r="J47" s="194">
        <f t="shared" ref="J47:N52" si="23">IF(AND(ROUND(C47,0)=0,D47&gt;C47),"INF",IF(AND(ROUND(C47,0)=0,ROUND(D47,0)=0),0,(D47-C47)/C47))</f>
        <v>0</v>
      </c>
      <c r="K47" s="194">
        <f t="shared" si="23"/>
        <v>0</v>
      </c>
      <c r="L47" s="194">
        <f t="shared" si="23"/>
        <v>0</v>
      </c>
      <c r="M47" s="194">
        <f t="shared" si="23"/>
        <v>0</v>
      </c>
      <c r="N47" s="202">
        <f t="shared" si="23"/>
        <v>0</v>
      </c>
    </row>
    <row r="48" spans="1:14" s="196" customFormat="1" ht="16.149999999999999" customHeight="1" x14ac:dyDescent="0.3">
      <c r="A48" s="436"/>
      <c r="B48" s="207" t="s">
        <v>289</v>
      </c>
      <c r="C48" s="204"/>
      <c r="D48" s="204"/>
      <c r="E48" s="204"/>
      <c r="F48" s="204"/>
      <c r="G48" s="204"/>
      <c r="H48" s="204"/>
      <c r="J48" s="194">
        <f t="shared" ref="J48:J50" si="24">IF(AND(ROUND(C48,0)=0,D48&gt;C48),"INF",IF(AND(ROUND(C48,0)=0,ROUND(D48,0)=0),0,(D48-C48)/C48))</f>
        <v>0</v>
      </c>
      <c r="K48" s="194">
        <f t="shared" ref="K48:K50" si="25">IF(AND(ROUND(D48,0)=0,E48&gt;D48),"INF",IF(AND(ROUND(D48,0)=0,ROUND(E48,0)=0),0,(E48-D48)/D48))</f>
        <v>0</v>
      </c>
      <c r="L48" s="194">
        <f t="shared" ref="L48:L50" si="26">IF(AND(ROUND(E48,0)=0,F48&gt;E48),"INF",IF(AND(ROUND(E48,0)=0,ROUND(F48,0)=0),0,(F48-E48)/E48))</f>
        <v>0</v>
      </c>
      <c r="M48" s="194">
        <f t="shared" ref="M48:M50" si="27">IF(AND(ROUND(F48,0)=0,G48&gt;F48),"INF",IF(AND(ROUND(F48,0)=0,ROUND(G48,0)=0),0,(G48-F48)/F48))</f>
        <v>0</v>
      </c>
      <c r="N48" s="202">
        <f t="shared" ref="N48:N50" si="28">IF(AND(ROUND(G48,0)=0,H48&gt;G48),"INF",IF(AND(ROUND(G48,0)=0,ROUND(H48,0)=0),0,(H48-G48)/G48))</f>
        <v>0</v>
      </c>
    </row>
    <row r="49" spans="1:14" s="196" customFormat="1" ht="16.149999999999999" customHeight="1" x14ac:dyDescent="0.3">
      <c r="A49" s="436"/>
      <c r="B49" s="207" t="s">
        <v>290</v>
      </c>
      <c r="C49" s="204"/>
      <c r="D49" s="204"/>
      <c r="E49" s="204"/>
      <c r="F49" s="204"/>
      <c r="G49" s="204"/>
      <c r="H49" s="204"/>
      <c r="J49" s="194">
        <f t="shared" si="24"/>
        <v>0</v>
      </c>
      <c r="K49" s="194">
        <f t="shared" si="25"/>
        <v>0</v>
      </c>
      <c r="L49" s="194">
        <f t="shared" si="26"/>
        <v>0</v>
      </c>
      <c r="M49" s="194">
        <f t="shared" si="27"/>
        <v>0</v>
      </c>
      <c r="N49" s="202">
        <f t="shared" si="28"/>
        <v>0</v>
      </c>
    </row>
    <row r="50" spans="1:14" s="196" customFormat="1" ht="16.149999999999999" customHeight="1" x14ac:dyDescent="0.3">
      <c r="A50" s="436"/>
      <c r="B50" s="207" t="s">
        <v>291</v>
      </c>
      <c r="C50" s="204"/>
      <c r="D50" s="204"/>
      <c r="E50" s="204"/>
      <c r="F50" s="204"/>
      <c r="G50" s="204"/>
      <c r="H50" s="204"/>
      <c r="J50" s="194">
        <f t="shared" si="24"/>
        <v>0</v>
      </c>
      <c r="K50" s="194">
        <f t="shared" si="25"/>
        <v>0</v>
      </c>
      <c r="L50" s="194">
        <f t="shared" si="26"/>
        <v>0</v>
      </c>
      <c r="M50" s="194">
        <f t="shared" si="27"/>
        <v>0</v>
      </c>
      <c r="N50" s="202">
        <f t="shared" si="28"/>
        <v>0</v>
      </c>
    </row>
    <row r="51" spans="1:14" s="196" customFormat="1" ht="27" x14ac:dyDescent="0.3">
      <c r="A51" s="436"/>
      <c r="B51" s="193" t="s">
        <v>274</v>
      </c>
      <c r="C51" s="204"/>
      <c r="D51" s="204"/>
      <c r="E51" s="204"/>
      <c r="F51" s="204"/>
      <c r="G51" s="204"/>
      <c r="H51" s="204"/>
      <c r="J51" s="194">
        <f t="shared" si="23"/>
        <v>0</v>
      </c>
      <c r="K51" s="194">
        <f t="shared" si="23"/>
        <v>0</v>
      </c>
      <c r="L51" s="194">
        <f t="shared" si="23"/>
        <v>0</v>
      </c>
      <c r="M51" s="194">
        <f t="shared" si="23"/>
        <v>0</v>
      </c>
      <c r="N51" s="202">
        <f t="shared" si="23"/>
        <v>0</v>
      </c>
    </row>
    <row r="52" spans="1:14" s="196" customFormat="1" ht="40.5" x14ac:dyDescent="0.3">
      <c r="A52" s="436"/>
      <c r="B52" s="193" t="s">
        <v>275</v>
      </c>
      <c r="C52" s="203"/>
      <c r="D52" s="203"/>
      <c r="E52" s="203"/>
      <c r="F52" s="203"/>
      <c r="G52" s="203"/>
      <c r="H52" s="203"/>
      <c r="J52" s="194">
        <f t="shared" si="23"/>
        <v>0</v>
      </c>
      <c r="K52" s="194">
        <f t="shared" si="23"/>
        <v>0</v>
      </c>
      <c r="L52" s="194">
        <f t="shared" si="23"/>
        <v>0</v>
      </c>
      <c r="M52" s="194">
        <f t="shared" si="23"/>
        <v>0</v>
      </c>
      <c r="N52" s="202">
        <f t="shared" si="23"/>
        <v>0</v>
      </c>
    </row>
    <row r="54" spans="1:14" s="16" customFormat="1" ht="40.5" x14ac:dyDescent="0.3">
      <c r="A54" s="181" t="s">
        <v>44</v>
      </c>
      <c r="B54" s="182" t="s">
        <v>12</v>
      </c>
      <c r="C54" s="326" t="s">
        <v>262</v>
      </c>
      <c r="D54" s="326" t="s">
        <v>263</v>
      </c>
      <c r="E54" s="326" t="s">
        <v>264</v>
      </c>
      <c r="F54" s="326" t="s">
        <v>265</v>
      </c>
      <c r="G54" s="326" t="s">
        <v>266</v>
      </c>
      <c r="H54" s="326" t="s">
        <v>267</v>
      </c>
      <c r="I54" s="4"/>
      <c r="J54" s="326" t="s">
        <v>268</v>
      </c>
      <c r="K54" s="326" t="s">
        <v>272</v>
      </c>
      <c r="L54" s="326" t="s">
        <v>269</v>
      </c>
      <c r="M54" s="326" t="s">
        <v>270</v>
      </c>
      <c r="N54" s="326" t="s">
        <v>271</v>
      </c>
    </row>
    <row r="55" spans="1:14" s="196" customFormat="1" ht="16.149999999999999" customHeight="1" x14ac:dyDescent="0.3">
      <c r="A55" s="435" t="s">
        <v>277</v>
      </c>
      <c r="B55" s="193" t="s">
        <v>273</v>
      </c>
      <c r="C55" s="203">
        <f>SUM(C56:C58)</f>
        <v>0</v>
      </c>
      <c r="D55" s="203">
        <f t="shared" ref="D55" si="29">SUM(D56:D58)</f>
        <v>0</v>
      </c>
      <c r="E55" s="203">
        <f t="shared" ref="E55" si="30">SUM(E56:E58)</f>
        <v>0</v>
      </c>
      <c r="F55" s="203">
        <f t="shared" ref="F55" si="31">SUM(F56:F58)</f>
        <v>0</v>
      </c>
      <c r="G55" s="203">
        <f t="shared" ref="G55" si="32">SUM(G56:G58)</f>
        <v>0</v>
      </c>
      <c r="H55" s="203">
        <f t="shared" ref="H55" si="33">SUM(H56:H58)</f>
        <v>0</v>
      </c>
      <c r="J55" s="194">
        <f t="shared" ref="J55:J58" si="34">IF(AND(ROUND(C55,0)=0,D55&gt;C55),"INF",IF(AND(ROUND(C55,0)=0,ROUND(D55,0)=0),0,(D55-C55)/C55))</f>
        <v>0</v>
      </c>
      <c r="K55" s="194">
        <f t="shared" ref="K55:K58" si="35">IF(AND(ROUND(D55,0)=0,E55&gt;D55),"INF",IF(AND(ROUND(D55,0)=0,ROUND(E55,0)=0),0,(E55-D55)/D55))</f>
        <v>0</v>
      </c>
      <c r="L55" s="194">
        <f t="shared" ref="L55:L58" si="36">IF(AND(ROUND(E55,0)=0,F55&gt;E55),"INF",IF(AND(ROUND(E55,0)=0,ROUND(F55,0)=0),0,(F55-E55)/E55))</f>
        <v>0</v>
      </c>
      <c r="M55" s="194">
        <f t="shared" ref="M55:M58" si="37">IF(AND(ROUND(F55,0)=0,G55&gt;F55),"INF",IF(AND(ROUND(F55,0)=0,ROUND(G55,0)=0),0,(G55-F55)/F55))</f>
        <v>0</v>
      </c>
      <c r="N55" s="202">
        <f t="shared" ref="N55:N58" si="38">IF(AND(ROUND(G55,0)=0,H55&gt;G55),"INF",IF(AND(ROUND(G55,0)=0,ROUND(H55,0)=0),0,(H55-G55)/G55))</f>
        <v>0</v>
      </c>
    </row>
    <row r="56" spans="1:14" s="196" customFormat="1" ht="16.149999999999999" customHeight="1" x14ac:dyDescent="0.3">
      <c r="A56" s="436"/>
      <c r="B56" s="207" t="s">
        <v>289</v>
      </c>
      <c r="C56" s="204"/>
      <c r="D56" s="204"/>
      <c r="E56" s="204"/>
      <c r="F56" s="204"/>
      <c r="G56" s="204"/>
      <c r="H56" s="204"/>
      <c r="J56" s="194">
        <f t="shared" si="34"/>
        <v>0</v>
      </c>
      <c r="K56" s="194">
        <f t="shared" si="35"/>
        <v>0</v>
      </c>
      <c r="L56" s="194">
        <f t="shared" si="36"/>
        <v>0</v>
      </c>
      <c r="M56" s="194">
        <f t="shared" si="37"/>
        <v>0</v>
      </c>
      <c r="N56" s="202">
        <f t="shared" si="38"/>
        <v>0</v>
      </c>
    </row>
    <row r="57" spans="1:14" s="196" customFormat="1" ht="16.149999999999999" customHeight="1" x14ac:dyDescent="0.3">
      <c r="A57" s="436"/>
      <c r="B57" s="207" t="s">
        <v>290</v>
      </c>
      <c r="C57" s="204"/>
      <c r="D57" s="204"/>
      <c r="E57" s="204"/>
      <c r="F57" s="204"/>
      <c r="G57" s="204"/>
      <c r="H57" s="204"/>
      <c r="J57" s="194">
        <f t="shared" si="34"/>
        <v>0</v>
      </c>
      <c r="K57" s="194">
        <f t="shared" si="35"/>
        <v>0</v>
      </c>
      <c r="L57" s="194">
        <f t="shared" si="36"/>
        <v>0</v>
      </c>
      <c r="M57" s="194">
        <f t="shared" si="37"/>
        <v>0</v>
      </c>
      <c r="N57" s="202">
        <f t="shared" si="38"/>
        <v>0</v>
      </c>
    </row>
    <row r="58" spans="1:14" s="196" customFormat="1" ht="16.149999999999999" customHeight="1" x14ac:dyDescent="0.3">
      <c r="A58" s="436"/>
      <c r="B58" s="207" t="s">
        <v>291</v>
      </c>
      <c r="C58" s="204"/>
      <c r="D58" s="204"/>
      <c r="E58" s="204"/>
      <c r="F58" s="204"/>
      <c r="G58" s="204"/>
      <c r="H58" s="204"/>
      <c r="J58" s="194">
        <f t="shared" si="34"/>
        <v>0</v>
      </c>
      <c r="K58" s="194">
        <f t="shared" si="35"/>
        <v>0</v>
      </c>
      <c r="L58" s="194">
        <f t="shared" si="36"/>
        <v>0</v>
      </c>
      <c r="M58" s="194">
        <f t="shared" si="37"/>
        <v>0</v>
      </c>
      <c r="N58" s="202">
        <f t="shared" si="38"/>
        <v>0</v>
      </c>
    </row>
    <row r="59" spans="1:14" s="196" customFormat="1" ht="25.9" customHeight="1" x14ac:dyDescent="0.3">
      <c r="A59" s="436"/>
      <c r="B59" s="193" t="s">
        <v>274</v>
      </c>
      <c r="C59" s="204"/>
      <c r="D59" s="204"/>
      <c r="E59" s="204"/>
      <c r="F59" s="204"/>
      <c r="G59" s="204"/>
      <c r="H59" s="204"/>
      <c r="J59" s="194">
        <f t="shared" ref="J59:N60" si="39">IF(AND(ROUND(C59,0)=0,D59&gt;C59),"INF",IF(AND(ROUND(C59,0)=0,ROUND(D59,0)=0),0,(D59-C59)/C59))</f>
        <v>0</v>
      </c>
      <c r="K59" s="194">
        <f t="shared" si="39"/>
        <v>0</v>
      </c>
      <c r="L59" s="194">
        <f t="shared" si="39"/>
        <v>0</v>
      </c>
      <c r="M59" s="194">
        <f t="shared" si="39"/>
        <v>0</v>
      </c>
      <c r="N59" s="202">
        <f t="shared" si="39"/>
        <v>0</v>
      </c>
    </row>
    <row r="60" spans="1:14" s="196" customFormat="1" ht="39" customHeight="1" x14ac:dyDescent="0.3">
      <c r="A60" s="436"/>
      <c r="B60" s="193" t="s">
        <v>275</v>
      </c>
      <c r="C60" s="203"/>
      <c r="D60" s="203"/>
      <c r="E60" s="203"/>
      <c r="F60" s="203"/>
      <c r="G60" s="203"/>
      <c r="H60" s="203"/>
      <c r="J60" s="194">
        <f t="shared" si="39"/>
        <v>0</v>
      </c>
      <c r="K60" s="194">
        <f t="shared" si="39"/>
        <v>0</v>
      </c>
      <c r="L60" s="194">
        <f t="shared" si="39"/>
        <v>0</v>
      </c>
      <c r="M60" s="194">
        <f t="shared" si="39"/>
        <v>0</v>
      </c>
      <c r="N60" s="202">
        <f t="shared" si="39"/>
        <v>0</v>
      </c>
    </row>
  </sheetData>
  <mergeCells count="13">
    <mergeCell ref="A47:A52"/>
    <mergeCell ref="A55:A60"/>
    <mergeCell ref="A31:A32"/>
    <mergeCell ref="A33:A34"/>
    <mergeCell ref="A35:B35"/>
    <mergeCell ref="A42:B42"/>
    <mergeCell ref="A28:A30"/>
    <mergeCell ref="A8:A11"/>
    <mergeCell ref="A12:A14"/>
    <mergeCell ref="A19:B19"/>
    <mergeCell ref="A24:A27"/>
    <mergeCell ref="A15:A16"/>
    <mergeCell ref="A17:A18"/>
  </mergeCells>
  <conditionalFormatting sqref="C8:D10 C17:D17 C15:D15 C12:D13 C24:D26 C33:D33 C31:D31 C28:D29 C40:D41 C47:C51 C60:D60 C52:D52 D47:H47 C55:C59 D55:H55">
    <cfRule type="containsText" dxfId="99" priority="73" operator="containsText" text="ntitulé">
      <formula>NOT(ISERROR(SEARCH("ntitulé",C8)))</formula>
    </cfRule>
    <cfRule type="containsBlanks" dxfId="98" priority="74">
      <formula>LEN(TRIM(C8))=0</formula>
    </cfRule>
  </conditionalFormatting>
  <conditionalFormatting sqref="E8:E10">
    <cfRule type="containsText" dxfId="97" priority="71" operator="containsText" text="ntitulé">
      <formula>NOT(ISERROR(SEARCH("ntitulé",E8)))</formula>
    </cfRule>
    <cfRule type="containsBlanks" dxfId="96" priority="72">
      <formula>LEN(TRIM(E8))=0</formula>
    </cfRule>
  </conditionalFormatting>
  <conditionalFormatting sqref="F8:F10 E17:F17 E15:F15 E12:F13">
    <cfRule type="containsText" dxfId="95" priority="69" operator="containsText" text="ntitulé">
      <formula>NOT(ISERROR(SEARCH("ntitulé",E8)))</formula>
    </cfRule>
    <cfRule type="containsBlanks" dxfId="94" priority="70">
      <formula>LEN(TRIM(E8))=0</formula>
    </cfRule>
  </conditionalFormatting>
  <conditionalFormatting sqref="G17:H17 G15:H15 G12:H13 G8:H10">
    <cfRule type="containsText" dxfId="93" priority="67" operator="containsText" text="ntitulé">
      <formula>NOT(ISERROR(SEARCH("ntitulé",G8)))</formula>
    </cfRule>
    <cfRule type="containsBlanks" dxfId="92" priority="68">
      <formula>LEN(TRIM(G8))=0</formula>
    </cfRule>
  </conditionalFormatting>
  <conditionalFormatting sqref="E24:E26">
    <cfRule type="containsText" dxfId="91" priority="63" operator="containsText" text="ntitulé">
      <formula>NOT(ISERROR(SEARCH("ntitulé",E24)))</formula>
    </cfRule>
    <cfRule type="containsBlanks" dxfId="90" priority="64">
      <formula>LEN(TRIM(E24))=0</formula>
    </cfRule>
  </conditionalFormatting>
  <conditionalFormatting sqref="F24:F26 E33:F33 E31:F31 E28:F29">
    <cfRule type="containsText" dxfId="89" priority="61" operator="containsText" text="ntitulé">
      <formula>NOT(ISERROR(SEARCH("ntitulé",E24)))</formula>
    </cfRule>
    <cfRule type="containsBlanks" dxfId="88" priority="62">
      <formula>LEN(TRIM(E24))=0</formula>
    </cfRule>
  </conditionalFormatting>
  <conditionalFormatting sqref="G33:H33 G31:H31 G28:H29 G24:H26">
    <cfRule type="containsText" dxfId="87" priority="59" operator="containsText" text="ntitulé">
      <formula>NOT(ISERROR(SEARCH("ntitulé",G24)))</formula>
    </cfRule>
    <cfRule type="containsBlanks" dxfId="86" priority="60">
      <formula>LEN(TRIM(G24))=0</formula>
    </cfRule>
  </conditionalFormatting>
  <conditionalFormatting sqref="E40:E41">
    <cfRule type="containsText" dxfId="85" priority="55" operator="containsText" text="ntitulé">
      <formula>NOT(ISERROR(SEARCH("ntitulé",E40)))</formula>
    </cfRule>
    <cfRule type="containsBlanks" dxfId="84" priority="56">
      <formula>LEN(TRIM(E40))=0</formula>
    </cfRule>
  </conditionalFormatting>
  <conditionalFormatting sqref="F40:F41">
    <cfRule type="containsText" dxfId="83" priority="53" operator="containsText" text="ntitulé">
      <formula>NOT(ISERROR(SEARCH("ntitulé",F40)))</formula>
    </cfRule>
    <cfRule type="containsBlanks" dxfId="82" priority="54">
      <formula>LEN(TRIM(F40))=0</formula>
    </cfRule>
  </conditionalFormatting>
  <conditionalFormatting sqref="G40:G41">
    <cfRule type="containsText" dxfId="81" priority="51" operator="containsText" text="ntitulé">
      <formula>NOT(ISERROR(SEARCH("ntitulé",G40)))</formula>
    </cfRule>
    <cfRule type="containsBlanks" dxfId="80" priority="52">
      <formula>LEN(TRIM(G40))=0</formula>
    </cfRule>
  </conditionalFormatting>
  <conditionalFormatting sqref="H40:H41">
    <cfRule type="containsText" dxfId="79" priority="49" operator="containsText" text="ntitulé">
      <formula>NOT(ISERROR(SEARCH("ntitulé",H40)))</formula>
    </cfRule>
    <cfRule type="containsBlanks" dxfId="78" priority="50">
      <formula>LEN(TRIM(H40))=0</formula>
    </cfRule>
  </conditionalFormatting>
  <conditionalFormatting sqref="D48:H51">
    <cfRule type="containsText" dxfId="77" priority="47" operator="containsText" text="ntitulé">
      <formula>NOT(ISERROR(SEARCH("ntitulé",D48)))</formula>
    </cfRule>
    <cfRule type="containsBlanks" dxfId="76" priority="48">
      <formula>LEN(TRIM(D48))=0</formula>
    </cfRule>
  </conditionalFormatting>
  <conditionalFormatting sqref="D59:H59">
    <cfRule type="containsText" dxfId="75" priority="43" operator="containsText" text="ntitulé">
      <formula>NOT(ISERROR(SEARCH("ntitulé",D59)))</formula>
    </cfRule>
    <cfRule type="containsBlanks" dxfId="74" priority="44">
      <formula>LEN(TRIM(D59))=0</formula>
    </cfRule>
  </conditionalFormatting>
  <conditionalFormatting sqref="E52">
    <cfRule type="containsText" dxfId="73" priority="21" operator="containsText" text="ntitulé">
      <formula>NOT(ISERROR(SEARCH("ntitulé",E52)))</formula>
    </cfRule>
    <cfRule type="containsBlanks" dxfId="72" priority="22">
      <formula>LEN(TRIM(E52))=0</formula>
    </cfRule>
  </conditionalFormatting>
  <conditionalFormatting sqref="F52">
    <cfRule type="containsText" dxfId="71" priority="19" operator="containsText" text="ntitulé">
      <formula>NOT(ISERROR(SEARCH("ntitulé",F52)))</formula>
    </cfRule>
    <cfRule type="containsBlanks" dxfId="70" priority="20">
      <formula>LEN(TRIM(F52))=0</formula>
    </cfRule>
  </conditionalFormatting>
  <conditionalFormatting sqref="G52">
    <cfRule type="containsText" dxfId="69" priority="17" operator="containsText" text="ntitulé">
      <formula>NOT(ISERROR(SEARCH("ntitulé",G52)))</formula>
    </cfRule>
    <cfRule type="containsBlanks" dxfId="68" priority="18">
      <formula>LEN(TRIM(G52))=0</formula>
    </cfRule>
  </conditionalFormatting>
  <conditionalFormatting sqref="G60">
    <cfRule type="containsText" dxfId="67" priority="5" operator="containsText" text="ntitulé">
      <formula>NOT(ISERROR(SEARCH("ntitulé",G60)))</formula>
    </cfRule>
    <cfRule type="containsBlanks" dxfId="66" priority="6">
      <formula>LEN(TRIM(G60))=0</formula>
    </cfRule>
  </conditionalFormatting>
  <conditionalFormatting sqref="H52">
    <cfRule type="containsText" dxfId="65" priority="15" operator="containsText" text="ntitulé">
      <formula>NOT(ISERROR(SEARCH("ntitulé",H52)))</formula>
    </cfRule>
    <cfRule type="containsBlanks" dxfId="64" priority="16">
      <formula>LEN(TRIM(H52))=0</formula>
    </cfRule>
  </conditionalFormatting>
  <conditionalFormatting sqref="E60">
    <cfRule type="containsText" dxfId="63" priority="9" operator="containsText" text="ntitulé">
      <formula>NOT(ISERROR(SEARCH("ntitulé",E60)))</formula>
    </cfRule>
    <cfRule type="containsBlanks" dxfId="62" priority="10">
      <formula>LEN(TRIM(E60))=0</formula>
    </cfRule>
  </conditionalFormatting>
  <conditionalFormatting sqref="F60">
    <cfRule type="containsText" dxfId="61" priority="7" operator="containsText" text="ntitulé">
      <formula>NOT(ISERROR(SEARCH("ntitulé",F60)))</formula>
    </cfRule>
    <cfRule type="containsBlanks" dxfId="60" priority="8">
      <formula>LEN(TRIM(F60))=0</formula>
    </cfRule>
  </conditionalFormatting>
  <conditionalFormatting sqref="H60">
    <cfRule type="containsText" dxfId="59" priority="3" operator="containsText" text="ntitulé">
      <formula>NOT(ISERROR(SEARCH("ntitulé",H60)))</formula>
    </cfRule>
    <cfRule type="containsBlanks" dxfId="58" priority="4">
      <formula>LEN(TRIM(H60))=0</formula>
    </cfRule>
  </conditionalFormatting>
  <conditionalFormatting sqref="D56:H58">
    <cfRule type="containsText" dxfId="57" priority="1" operator="containsText" text="ntitulé">
      <formula>NOT(ISERROR(SEARCH("ntitulé",D56)))</formula>
    </cfRule>
    <cfRule type="containsBlanks" dxfId="56" priority="2">
      <formula>LEN(TRIM(D56))=0</formula>
    </cfRule>
  </conditionalFormatting>
  <pageMargins left="0.7" right="0.7" top="0.75" bottom="0.75" header="0.3" footer="0.3"/>
  <pageSetup paperSize="9" scale="82" orientation="landscape" verticalDpi="300" r:id="rId1"/>
  <rowBreaks count="1" manualBreakCount="1">
    <brk id="42"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N19"/>
  <sheetViews>
    <sheetView zoomScaleNormal="100" workbookViewId="0">
      <selection activeCell="A3" sqref="A3"/>
    </sheetView>
  </sheetViews>
  <sheetFormatPr baseColWidth="10" defaultColWidth="8.85546875" defaultRowHeight="15" x14ac:dyDescent="0.3"/>
  <cols>
    <col min="1" max="1" width="8.85546875" style="188"/>
    <col min="2" max="2" width="16.7109375" style="189" customWidth="1"/>
    <col min="3" max="8" width="15.5703125" style="188" customWidth="1"/>
    <col min="9" max="9" width="1.5703125" style="188" customWidth="1"/>
    <col min="10" max="14" width="8.5703125" style="188" customWidth="1"/>
    <col min="15" max="16384" width="8.85546875" style="188"/>
  </cols>
  <sheetData>
    <row r="3" spans="1:14" ht="18.75" x14ac:dyDescent="0.3">
      <c r="A3" s="28" t="str">
        <f>TAB00!B43&amp;" : "&amp;TAB00!C43</f>
        <v>TAB3.1 : Estimation des volumes soumis à l'exonération de redevance voirie</v>
      </c>
      <c r="B3" s="28"/>
      <c r="C3" s="28"/>
      <c r="D3" s="28"/>
      <c r="E3" s="28"/>
      <c r="F3" s="28"/>
      <c r="G3" s="28"/>
      <c r="H3" s="28"/>
      <c r="I3" s="28"/>
      <c r="J3" s="28"/>
      <c r="K3" s="28"/>
      <c r="L3" s="28"/>
      <c r="M3" s="28"/>
      <c r="N3" s="28"/>
    </row>
    <row r="5" spans="1:14" x14ac:dyDescent="0.3">
      <c r="A5" s="190" t="s">
        <v>43</v>
      </c>
      <c r="B5" s="191"/>
      <c r="C5" s="192"/>
      <c r="D5" s="192"/>
      <c r="E5" s="192"/>
      <c r="F5" s="192"/>
      <c r="G5" s="192"/>
      <c r="H5" s="192"/>
      <c r="J5" s="192"/>
      <c r="K5" s="192"/>
      <c r="L5" s="192"/>
      <c r="M5" s="192"/>
      <c r="N5" s="192"/>
    </row>
    <row r="7" spans="1:14" s="16" customFormat="1" ht="40.5" x14ac:dyDescent="0.3">
      <c r="A7" s="286" t="s">
        <v>44</v>
      </c>
      <c r="B7" s="182" t="s">
        <v>12</v>
      </c>
      <c r="C7" s="326" t="s">
        <v>262</v>
      </c>
      <c r="D7" s="326" t="s">
        <v>263</v>
      </c>
      <c r="E7" s="326" t="s">
        <v>264</v>
      </c>
      <c r="F7" s="326" t="s">
        <v>265</v>
      </c>
      <c r="G7" s="326" t="s">
        <v>266</v>
      </c>
      <c r="H7" s="326" t="s">
        <v>267</v>
      </c>
      <c r="I7" s="4"/>
      <c r="J7" s="326" t="s">
        <v>268</v>
      </c>
      <c r="K7" s="326" t="s">
        <v>272</v>
      </c>
      <c r="L7" s="326" t="s">
        <v>269</v>
      </c>
      <c r="M7" s="326" t="s">
        <v>270</v>
      </c>
      <c r="N7" s="326" t="s">
        <v>271</v>
      </c>
    </row>
    <row r="8" spans="1:14" s="196" customFormat="1" ht="13.5" x14ac:dyDescent="0.3">
      <c r="A8" s="431" t="s">
        <v>45</v>
      </c>
      <c r="B8" s="193" t="s">
        <v>32</v>
      </c>
      <c r="C8" s="41"/>
      <c r="D8" s="41"/>
      <c r="E8" s="41"/>
      <c r="F8" s="41"/>
      <c r="G8" s="41"/>
      <c r="H8" s="41"/>
      <c r="J8" s="194">
        <f t="shared" ref="J8:J19" si="0">IF(AND(ROUND(C8,0)=0,D8&gt;C8),"INF",IF(AND(ROUND(C8,0)=0,ROUND(D8,0)=0),0,(D8-C8)/C8))</f>
        <v>0</v>
      </c>
      <c r="K8" s="194">
        <f t="shared" ref="K8:K19" si="1">IF(AND(ROUND(D8,0)=0,E8&gt;D8),"INF",IF(AND(ROUND(D8,0)=0,ROUND(E8,0)=0),0,(E8-D8)/D8))</f>
        <v>0</v>
      </c>
      <c r="L8" s="194">
        <f t="shared" ref="L8:L19" si="2">IF(AND(ROUND(E8,0)=0,F8&gt;E8),"INF",IF(AND(ROUND(E8,0)=0,ROUND(F8,0)=0),0,(F8-E8)/E8))</f>
        <v>0</v>
      </c>
      <c r="M8" s="194">
        <f t="shared" ref="M8:M19" si="3">IF(AND(ROUND(F8,0)=0,G8&gt;F8),"INF",IF(AND(ROUND(F8,0)=0,ROUND(G8,0)=0),0,(G8-F8)/F8))</f>
        <v>0</v>
      </c>
      <c r="N8" s="194">
        <f t="shared" ref="N8:N19" si="4">IF(AND(ROUND(G8,0)=0,H8&gt;G8),"INF",IF(AND(ROUND(G8,0)=0,ROUND(H8,0)=0),0,(H8-G8)/G8))</f>
        <v>0</v>
      </c>
    </row>
    <row r="9" spans="1:14" s="196" customFormat="1" ht="13.5" x14ac:dyDescent="0.3">
      <c r="A9" s="431"/>
      <c r="B9" s="193" t="s">
        <v>33</v>
      </c>
      <c r="C9" s="41"/>
      <c r="D9" s="41"/>
      <c r="E9" s="41"/>
      <c r="F9" s="41"/>
      <c r="G9" s="41"/>
      <c r="H9" s="41"/>
      <c r="J9" s="194">
        <f t="shared" si="0"/>
        <v>0</v>
      </c>
      <c r="K9" s="194">
        <f t="shared" si="1"/>
        <v>0</v>
      </c>
      <c r="L9" s="194">
        <f t="shared" si="2"/>
        <v>0</v>
      </c>
      <c r="M9" s="194">
        <f t="shared" si="3"/>
        <v>0</v>
      </c>
      <c r="N9" s="194">
        <f t="shared" si="4"/>
        <v>0</v>
      </c>
    </row>
    <row r="10" spans="1:14" s="196" customFormat="1" ht="13.5" x14ac:dyDescent="0.3">
      <c r="A10" s="431"/>
      <c r="B10" s="193" t="s">
        <v>34</v>
      </c>
      <c r="C10" s="41"/>
      <c r="D10" s="41"/>
      <c r="E10" s="41"/>
      <c r="F10" s="41"/>
      <c r="G10" s="41"/>
      <c r="H10" s="41"/>
      <c r="J10" s="194">
        <f t="shared" si="0"/>
        <v>0</v>
      </c>
      <c r="K10" s="194">
        <f t="shared" si="1"/>
        <v>0</v>
      </c>
      <c r="L10" s="194">
        <f t="shared" si="2"/>
        <v>0</v>
      </c>
      <c r="M10" s="194">
        <f t="shared" si="3"/>
        <v>0</v>
      </c>
      <c r="N10" s="194">
        <f t="shared" si="4"/>
        <v>0</v>
      </c>
    </row>
    <row r="11" spans="1:14" s="196" customFormat="1" ht="13.5" x14ac:dyDescent="0.3">
      <c r="A11" s="431"/>
      <c r="B11" s="197" t="s">
        <v>40</v>
      </c>
      <c r="C11" s="198">
        <f t="shared" ref="C11:H11" si="5">SUM(C8:C10)</f>
        <v>0</v>
      </c>
      <c r="D11" s="198">
        <f t="shared" si="5"/>
        <v>0</v>
      </c>
      <c r="E11" s="198">
        <f t="shared" si="5"/>
        <v>0</v>
      </c>
      <c r="F11" s="198">
        <f t="shared" si="5"/>
        <v>0</v>
      </c>
      <c r="G11" s="198">
        <f t="shared" si="5"/>
        <v>0</v>
      </c>
      <c r="H11" s="198">
        <f t="shared" si="5"/>
        <v>0</v>
      </c>
      <c r="J11" s="194">
        <f t="shared" si="0"/>
        <v>0</v>
      </c>
      <c r="K11" s="199">
        <f t="shared" si="1"/>
        <v>0</v>
      </c>
      <c r="L11" s="199">
        <f t="shared" si="2"/>
        <v>0</v>
      </c>
      <c r="M11" s="199">
        <f t="shared" si="3"/>
        <v>0</v>
      </c>
      <c r="N11" s="199">
        <f t="shared" si="4"/>
        <v>0</v>
      </c>
    </row>
    <row r="12" spans="1:14" s="196" customFormat="1" ht="13.5" x14ac:dyDescent="0.3">
      <c r="A12" s="430" t="s">
        <v>46</v>
      </c>
      <c r="B12" s="193" t="s">
        <v>35</v>
      </c>
      <c r="C12" s="41"/>
      <c r="D12" s="41"/>
      <c r="E12" s="41"/>
      <c r="F12" s="41"/>
      <c r="G12" s="41"/>
      <c r="H12" s="41"/>
      <c r="J12" s="194">
        <f t="shared" si="0"/>
        <v>0</v>
      </c>
      <c r="K12" s="194">
        <f t="shared" si="1"/>
        <v>0</v>
      </c>
      <c r="L12" s="194">
        <f t="shared" si="2"/>
        <v>0</v>
      </c>
      <c r="M12" s="194">
        <f t="shared" si="3"/>
        <v>0</v>
      </c>
      <c r="N12" s="194">
        <f t="shared" si="4"/>
        <v>0</v>
      </c>
    </row>
    <row r="13" spans="1:14" s="196" customFormat="1" ht="13.5" x14ac:dyDescent="0.3">
      <c r="A13" s="431"/>
      <c r="B13" s="193" t="s">
        <v>36</v>
      </c>
      <c r="C13" s="41"/>
      <c r="D13" s="41"/>
      <c r="E13" s="41"/>
      <c r="F13" s="41"/>
      <c r="G13" s="41"/>
      <c r="H13" s="41"/>
      <c r="J13" s="194">
        <f t="shared" si="0"/>
        <v>0</v>
      </c>
      <c r="K13" s="194">
        <f t="shared" si="1"/>
        <v>0</v>
      </c>
      <c r="L13" s="194">
        <f t="shared" si="2"/>
        <v>0</v>
      </c>
      <c r="M13" s="194">
        <f t="shared" si="3"/>
        <v>0</v>
      </c>
      <c r="N13" s="194">
        <f t="shared" si="4"/>
        <v>0</v>
      </c>
    </row>
    <row r="14" spans="1:14" s="196" customFormat="1" ht="13.5" x14ac:dyDescent="0.3">
      <c r="A14" s="432"/>
      <c r="B14" s="197" t="s">
        <v>39</v>
      </c>
      <c r="C14" s="198">
        <f t="shared" ref="C14:H14" si="6">SUM(C12:C13)</f>
        <v>0</v>
      </c>
      <c r="D14" s="198">
        <f t="shared" si="6"/>
        <v>0</v>
      </c>
      <c r="E14" s="198">
        <f t="shared" si="6"/>
        <v>0</v>
      </c>
      <c r="F14" s="198">
        <f t="shared" si="6"/>
        <v>0</v>
      </c>
      <c r="G14" s="198">
        <f t="shared" si="6"/>
        <v>0</v>
      </c>
      <c r="H14" s="198">
        <f t="shared" si="6"/>
        <v>0</v>
      </c>
      <c r="J14" s="194">
        <f t="shared" si="0"/>
        <v>0</v>
      </c>
      <c r="K14" s="199">
        <f t="shared" si="1"/>
        <v>0</v>
      </c>
      <c r="L14" s="199">
        <f t="shared" si="2"/>
        <v>0</v>
      </c>
      <c r="M14" s="199">
        <f t="shared" si="3"/>
        <v>0</v>
      </c>
      <c r="N14" s="199">
        <f t="shared" si="4"/>
        <v>0</v>
      </c>
    </row>
    <row r="15" spans="1:14" s="196" customFormat="1" ht="13.5" x14ac:dyDescent="0.3">
      <c r="A15" s="430" t="s">
        <v>47</v>
      </c>
      <c r="B15" s="193" t="s">
        <v>37</v>
      </c>
      <c r="C15" s="41"/>
      <c r="D15" s="41"/>
      <c r="E15" s="41"/>
      <c r="F15" s="41"/>
      <c r="G15" s="41"/>
      <c r="H15" s="41"/>
      <c r="J15" s="194">
        <f t="shared" si="0"/>
        <v>0</v>
      </c>
      <c r="K15" s="194">
        <f t="shared" si="1"/>
        <v>0</v>
      </c>
      <c r="L15" s="194">
        <f t="shared" si="2"/>
        <v>0</v>
      </c>
      <c r="M15" s="194">
        <f t="shared" si="3"/>
        <v>0</v>
      </c>
      <c r="N15" s="194">
        <f t="shared" si="4"/>
        <v>0</v>
      </c>
    </row>
    <row r="16" spans="1:14" s="196" customFormat="1" ht="13.5" x14ac:dyDescent="0.3">
      <c r="A16" s="432"/>
      <c r="B16" s="197" t="s">
        <v>42</v>
      </c>
      <c r="C16" s="198">
        <f t="shared" ref="C16:H16" si="7">SUM(C15:C15)</f>
        <v>0</v>
      </c>
      <c r="D16" s="198">
        <f t="shared" si="7"/>
        <v>0</v>
      </c>
      <c r="E16" s="198">
        <f t="shared" si="7"/>
        <v>0</v>
      </c>
      <c r="F16" s="198">
        <f t="shared" si="7"/>
        <v>0</v>
      </c>
      <c r="G16" s="198">
        <f t="shared" si="7"/>
        <v>0</v>
      </c>
      <c r="H16" s="198">
        <f t="shared" si="7"/>
        <v>0</v>
      </c>
      <c r="J16" s="194">
        <f t="shared" si="0"/>
        <v>0</v>
      </c>
      <c r="K16" s="199">
        <f t="shared" si="1"/>
        <v>0</v>
      </c>
      <c r="L16" s="199">
        <f t="shared" si="2"/>
        <v>0</v>
      </c>
      <c r="M16" s="199">
        <f t="shared" si="3"/>
        <v>0</v>
      </c>
      <c r="N16" s="199">
        <f t="shared" si="4"/>
        <v>0</v>
      </c>
    </row>
    <row r="17" spans="1:14" s="196" customFormat="1" ht="13.5" x14ac:dyDescent="0.3">
      <c r="A17" s="430" t="s">
        <v>41</v>
      </c>
      <c r="B17" s="200" t="s">
        <v>41</v>
      </c>
      <c r="C17" s="41"/>
      <c r="D17" s="41"/>
      <c r="E17" s="41"/>
      <c r="F17" s="41"/>
      <c r="G17" s="41"/>
      <c r="H17" s="41"/>
      <c r="J17" s="194">
        <f t="shared" si="0"/>
        <v>0</v>
      </c>
      <c r="K17" s="194">
        <f t="shared" si="1"/>
        <v>0</v>
      </c>
      <c r="L17" s="194">
        <f t="shared" si="2"/>
        <v>0</v>
      </c>
      <c r="M17" s="194">
        <f t="shared" si="3"/>
        <v>0</v>
      </c>
      <c r="N17" s="194">
        <f t="shared" si="4"/>
        <v>0</v>
      </c>
    </row>
    <row r="18" spans="1:14" s="196" customFormat="1" ht="13.5" x14ac:dyDescent="0.3">
      <c r="A18" s="431"/>
      <c r="B18" s="201" t="s">
        <v>48</v>
      </c>
      <c r="C18" s="198">
        <f t="shared" ref="C18:H18" si="8">SUM(C17:C17)</f>
        <v>0</v>
      </c>
      <c r="D18" s="198">
        <f t="shared" si="8"/>
        <v>0</v>
      </c>
      <c r="E18" s="198">
        <f t="shared" si="8"/>
        <v>0</v>
      </c>
      <c r="F18" s="198">
        <f t="shared" si="8"/>
        <v>0</v>
      </c>
      <c r="G18" s="198">
        <f t="shared" si="8"/>
        <v>0</v>
      </c>
      <c r="H18" s="198">
        <f t="shared" si="8"/>
        <v>0</v>
      </c>
      <c r="J18" s="194">
        <f t="shared" si="0"/>
        <v>0</v>
      </c>
      <c r="K18" s="199">
        <f t="shared" si="1"/>
        <v>0</v>
      </c>
      <c r="L18" s="199">
        <f t="shared" si="2"/>
        <v>0</v>
      </c>
      <c r="M18" s="199">
        <f t="shared" si="3"/>
        <v>0</v>
      </c>
      <c r="N18" s="199">
        <f t="shared" si="4"/>
        <v>0</v>
      </c>
    </row>
    <row r="19" spans="1:14" s="16" customFormat="1" ht="13.5" x14ac:dyDescent="0.3">
      <c r="A19" s="433" t="s">
        <v>7</v>
      </c>
      <c r="B19" s="434"/>
      <c r="C19" s="184">
        <f t="shared" ref="C19:H19" si="9">SUM(C18,C16,C14,C11)</f>
        <v>0</v>
      </c>
      <c r="D19" s="184">
        <f t="shared" si="9"/>
        <v>0</v>
      </c>
      <c r="E19" s="184">
        <f t="shared" si="9"/>
        <v>0</v>
      </c>
      <c r="F19" s="184">
        <f t="shared" si="9"/>
        <v>0</v>
      </c>
      <c r="G19" s="184">
        <f t="shared" si="9"/>
        <v>0</v>
      </c>
      <c r="H19" s="184">
        <f t="shared" si="9"/>
        <v>0</v>
      </c>
      <c r="J19" s="185">
        <f t="shared" si="0"/>
        <v>0</v>
      </c>
      <c r="K19" s="185">
        <f t="shared" si="1"/>
        <v>0</v>
      </c>
      <c r="L19" s="185">
        <f t="shared" si="2"/>
        <v>0</v>
      </c>
      <c r="M19" s="185">
        <f t="shared" si="3"/>
        <v>0</v>
      </c>
      <c r="N19" s="185">
        <f t="shared" si="4"/>
        <v>0</v>
      </c>
    </row>
  </sheetData>
  <mergeCells count="5">
    <mergeCell ref="A12:A14"/>
    <mergeCell ref="A15:A16"/>
    <mergeCell ref="A17:A18"/>
    <mergeCell ref="A19:B19"/>
    <mergeCell ref="A8:A11"/>
  </mergeCells>
  <conditionalFormatting sqref="C8:D10 C17:D17 C15:D15 C12:D13">
    <cfRule type="containsText" dxfId="55" priority="49" operator="containsText" text="ntitulé">
      <formula>NOT(ISERROR(SEARCH("ntitulé",C8)))</formula>
    </cfRule>
    <cfRule type="containsBlanks" dxfId="54" priority="50">
      <formula>LEN(TRIM(C8))=0</formula>
    </cfRule>
  </conditionalFormatting>
  <conditionalFormatting sqref="E8:E10">
    <cfRule type="containsText" dxfId="53" priority="47" operator="containsText" text="ntitulé">
      <formula>NOT(ISERROR(SEARCH("ntitulé",E8)))</formula>
    </cfRule>
    <cfRule type="containsBlanks" dxfId="52" priority="48">
      <formula>LEN(TRIM(E8))=0</formula>
    </cfRule>
  </conditionalFormatting>
  <conditionalFormatting sqref="F8:F10 E17:F17 E15:F15 E12:F13">
    <cfRule type="containsText" dxfId="51" priority="45" operator="containsText" text="ntitulé">
      <formula>NOT(ISERROR(SEARCH("ntitulé",E8)))</formula>
    </cfRule>
    <cfRule type="containsBlanks" dxfId="50" priority="46">
      <formula>LEN(TRIM(E8))=0</formula>
    </cfRule>
  </conditionalFormatting>
  <conditionalFormatting sqref="G17:H17 G15:H15 G12:H13 G8:H10">
    <cfRule type="containsText" dxfId="49" priority="43" operator="containsText" text="ntitulé">
      <formula>NOT(ISERROR(SEARCH("ntitulé",G8)))</formula>
    </cfRule>
    <cfRule type="containsBlanks" dxfId="48" priority="44">
      <formula>LEN(TRIM(G8))=0</formula>
    </cfRule>
  </conditionalFormatting>
  <pageMargins left="0.7" right="0.7" top="0.75" bottom="0.75" header="0.3" footer="0.3"/>
  <pageSetup paperSize="9" scale="8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29</vt:i4>
      </vt:variant>
      <vt:variant>
        <vt:lpstr>Plages nommées</vt:lpstr>
      </vt:variant>
      <vt:variant>
        <vt:i4>24</vt:i4>
      </vt:variant>
    </vt:vector>
  </HeadingPairs>
  <TitlesOfParts>
    <vt:vector size="53" baseType="lpstr">
      <vt:lpstr>TAB00</vt:lpstr>
      <vt:lpstr>TAB A</vt:lpstr>
      <vt:lpstr>TAB B</vt:lpstr>
      <vt:lpstr>TAB1</vt:lpstr>
      <vt:lpstr>TAB1.1</vt:lpstr>
      <vt:lpstr>TAB2.1</vt:lpstr>
      <vt:lpstr>TAB2.2</vt:lpstr>
      <vt:lpstr>TAB3</vt:lpstr>
      <vt:lpstr>TAB3.1</vt:lpstr>
      <vt:lpstr>TAB3.2</vt:lpstr>
      <vt:lpstr>TAB4.1.1</vt:lpstr>
      <vt:lpstr>TAB4.1.2</vt:lpstr>
      <vt:lpstr>TAB4.2.1</vt:lpstr>
      <vt:lpstr>TAB4.2.2</vt:lpstr>
      <vt:lpstr>TAB4.3.1</vt:lpstr>
      <vt:lpstr>TAB4.3.2</vt:lpstr>
      <vt:lpstr>TAB4.4.1</vt:lpstr>
      <vt:lpstr>TAB4.4.2</vt:lpstr>
      <vt:lpstr>TAB4.5.1</vt:lpstr>
      <vt:lpstr>TAB4.5.2</vt:lpstr>
      <vt:lpstr>TAB5</vt:lpstr>
      <vt:lpstr>TAB5.1</vt:lpstr>
      <vt:lpstr>TAB5.2</vt:lpstr>
      <vt:lpstr>TAB5.3</vt:lpstr>
      <vt:lpstr>TAB5.4</vt:lpstr>
      <vt:lpstr>TAB5.5</vt:lpstr>
      <vt:lpstr>TAB6.1</vt:lpstr>
      <vt:lpstr>TAB6.2</vt:lpstr>
      <vt:lpstr>TAB7</vt:lpstr>
      <vt:lpstr>'TAB A'!Zone_d_impression</vt:lpstr>
      <vt:lpstr>'TAB B'!Zone_d_impression</vt:lpstr>
      <vt:lpstr>TAB00!Zone_d_impression</vt:lpstr>
      <vt:lpstr>'TAB1'!Zone_d_impression</vt:lpstr>
      <vt:lpstr>TAB1.1!Zone_d_impression</vt:lpstr>
      <vt:lpstr>TAB2.1!Zone_d_impression</vt:lpstr>
      <vt:lpstr>TAB2.2!Zone_d_impression</vt:lpstr>
      <vt:lpstr>'TAB3'!Zone_d_impression</vt:lpstr>
      <vt:lpstr>TAB3.1!Zone_d_impression</vt:lpstr>
      <vt:lpstr>TAB3.2!Zone_d_impression</vt:lpstr>
      <vt:lpstr>TAB4.1.1!Zone_d_impression</vt:lpstr>
      <vt:lpstr>TAB4.2.1!Zone_d_impression</vt:lpstr>
      <vt:lpstr>TAB4.3.1!Zone_d_impression</vt:lpstr>
      <vt:lpstr>TAB4.4.1!Zone_d_impression</vt:lpstr>
      <vt:lpstr>TAB4.5.1!Zone_d_impression</vt:lpstr>
      <vt:lpstr>'TAB5'!Zone_d_impression</vt:lpstr>
      <vt:lpstr>TAB5.1!Zone_d_impression</vt:lpstr>
      <vt:lpstr>TAB5.2!Zone_d_impression</vt:lpstr>
      <vt:lpstr>TAB5.3!Zone_d_impression</vt:lpstr>
      <vt:lpstr>TAB5.4!Zone_d_impression</vt:lpstr>
      <vt:lpstr>TAB5.5!Zone_d_impression</vt:lpstr>
      <vt:lpstr>TAB6.1!Zone_d_impression</vt:lpstr>
      <vt:lpstr>TAB6.2!Zone_d_impression</vt:lpstr>
      <vt:lpstr>'TAB7'!Zone_d_impression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Anne-Cécile SOHY</cp:lastModifiedBy>
  <cp:lastPrinted>2017-02-27T09:15:08Z</cp:lastPrinted>
  <dcterms:created xsi:type="dcterms:W3CDTF">2017-02-08T09:31:52Z</dcterms:created>
  <dcterms:modified xsi:type="dcterms:W3CDTF">2022-05-29T16:51:10Z</dcterms:modified>
</cp:coreProperties>
</file>